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120" yWindow="-120" windowWidth="21840" windowHeight="13140" tabRatio="883"/>
  </bookViews>
  <sheets>
    <sheet name="CUADRO GENERADO" sheetId="5" r:id="rId1"/>
    <sheet name="SALDOS" sheetId="6" r:id="rId2"/>
    <sheet name="BASE DATOS CONDUCTORES" sheetId="4" r:id="rId3"/>
    <sheet name="1" sheetId="7" r:id="rId4"/>
    <sheet name="2" sheetId="8" r:id="rId5"/>
    <sheet name="3" sheetId="9" r:id="rId6"/>
    <sheet name="4" sheetId="10" r:id="rId7"/>
    <sheet name="5" sheetId="11" r:id="rId8"/>
    <sheet name="6" sheetId="12" r:id="rId9"/>
    <sheet name="7" sheetId="13" r:id="rId10"/>
    <sheet name="8" sheetId="14" r:id="rId11"/>
    <sheet name="9" sheetId="15" r:id="rId12"/>
    <sheet name="10" sheetId="16" r:id="rId13"/>
    <sheet name="11" sheetId="17" r:id="rId14"/>
    <sheet name="12" sheetId="18" r:id="rId15"/>
    <sheet name="13" sheetId="19" r:id="rId16"/>
    <sheet name="14" sheetId="20" r:id="rId17"/>
    <sheet name="15" sheetId="21" r:id="rId18"/>
    <sheet name="16" sheetId="22" r:id="rId19"/>
    <sheet name="17" sheetId="23" r:id="rId20"/>
    <sheet name="18" sheetId="24" r:id="rId21"/>
    <sheet name="19" sheetId="25" r:id="rId22"/>
    <sheet name="20" sheetId="26" r:id="rId23"/>
    <sheet name="21" sheetId="27" r:id="rId24"/>
    <sheet name="22" sheetId="28" r:id="rId25"/>
    <sheet name="23" sheetId="29" r:id="rId26"/>
    <sheet name="24" sheetId="30" r:id="rId27"/>
    <sheet name="25" sheetId="31" r:id="rId28"/>
    <sheet name="26" sheetId="32" r:id="rId29"/>
    <sheet name="27" sheetId="33" r:id="rId30"/>
    <sheet name="28" sheetId="34" r:id="rId31"/>
    <sheet name="29" sheetId="35" r:id="rId32"/>
    <sheet name="30" sheetId="36" r:id="rId33"/>
    <sheet name="31" sheetId="37" r:id="rId34"/>
  </sheets>
  <definedNames>
    <definedName name="_xlnm.Print_Area" localSheetId="0">'CUADRO GENERADO'!$D$4:$AL$425</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2001" i="37"/>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36"/>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35"/>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34"/>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33"/>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32"/>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31"/>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30"/>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9"/>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8"/>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7"/>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6"/>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5"/>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4"/>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3"/>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2"/>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1"/>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20"/>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9"/>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8"/>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7"/>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6"/>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5"/>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4"/>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3"/>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2"/>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1"/>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10"/>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9"/>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2001" i="8"/>
  <c r="CA2001"/>
  <c r="CB2000"/>
  <c r="CA2000"/>
  <c r="CB1999"/>
  <c r="CA1999"/>
  <c r="CB1998"/>
  <c r="CA1998"/>
  <c r="CB1997"/>
  <c r="CA1997"/>
  <c r="CB1996"/>
  <c r="CA1996"/>
  <c r="CB1995"/>
  <c r="CA1995"/>
  <c r="CB1994"/>
  <c r="CA1994"/>
  <c r="CB1993"/>
  <c r="CA1993"/>
  <c r="CB1992"/>
  <c r="CA1992"/>
  <c r="CB1991"/>
  <c r="CA1991"/>
  <c r="CB1990"/>
  <c r="CA1990"/>
  <c r="CB1989"/>
  <c r="CA1989"/>
  <c r="CB1988"/>
  <c r="CA1988"/>
  <c r="CB1987"/>
  <c r="CA1987"/>
  <c r="CB1986"/>
  <c r="CA1986"/>
  <c r="CB1985"/>
  <c r="CA1985"/>
  <c r="CB1984"/>
  <c r="CA1984"/>
  <c r="CB1983"/>
  <c r="CA1983"/>
  <c r="CB1982"/>
  <c r="CA1982"/>
  <c r="CB1981"/>
  <c r="CA1981"/>
  <c r="CB1980"/>
  <c r="CA1980"/>
  <c r="CB1979"/>
  <c r="CA1979"/>
  <c r="CB1978"/>
  <c r="CA1978"/>
  <c r="CB1977"/>
  <c r="CA1977"/>
  <c r="CB1976"/>
  <c r="CA1976"/>
  <c r="CB1975"/>
  <c r="CA1975"/>
  <c r="CB1974"/>
  <c r="CA1974"/>
  <c r="CB1973"/>
  <c r="CA1973"/>
  <c r="CB1972"/>
  <c r="CA1972"/>
  <c r="CB1971"/>
  <c r="CA1971"/>
  <c r="CB1970"/>
  <c r="CA1970"/>
  <c r="CB1969"/>
  <c r="CA1969"/>
  <c r="CB1968"/>
  <c r="CA1968"/>
  <c r="CB1967"/>
  <c r="CA1967"/>
  <c r="CB1966"/>
  <c r="CA1966"/>
  <c r="CB1965"/>
  <c r="CA1965"/>
  <c r="CB1964"/>
  <c r="CA1964"/>
  <c r="CB1963"/>
  <c r="CA1963"/>
  <c r="CB1962"/>
  <c r="CA1962"/>
  <c r="CB1961"/>
  <c r="CA1961"/>
  <c r="CB1960"/>
  <c r="CA1960"/>
  <c r="CB1959"/>
  <c r="CA1959"/>
  <c r="CB1958"/>
  <c r="CA1958"/>
  <c r="CB1957"/>
  <c r="CA1957"/>
  <c r="CB1956"/>
  <c r="CA1956"/>
  <c r="CB1955"/>
  <c r="CA1955"/>
  <c r="CB1954"/>
  <c r="CA1954"/>
  <c r="CB1953"/>
  <c r="CA1953"/>
  <c r="CB1952"/>
  <c r="CA1952"/>
  <c r="CB1951"/>
  <c r="CA1951"/>
  <c r="CB1950"/>
  <c r="CA1950"/>
  <c r="CB1949"/>
  <c r="CA1949"/>
  <c r="CB1948"/>
  <c r="CA1948"/>
  <c r="CB1947"/>
  <c r="CA1947"/>
  <c r="CB1946"/>
  <c r="CA1946"/>
  <c r="CB1945"/>
  <c r="CA1945"/>
  <c r="CB1944"/>
  <c r="CA1944"/>
  <c r="CB1943"/>
  <c r="CA1943"/>
  <c r="CB1942"/>
  <c r="CA1942"/>
  <c r="CB1941"/>
  <c r="CA1941"/>
  <c r="CB1940"/>
  <c r="CA1940"/>
  <c r="CB1939"/>
  <c r="CA1939"/>
  <c r="CB1938"/>
  <c r="CA1938"/>
  <c r="CB1937"/>
  <c r="CA1937"/>
  <c r="CB1936"/>
  <c r="CA1936"/>
  <c r="CB1935"/>
  <c r="CA1935"/>
  <c r="CB1934"/>
  <c r="CA1934"/>
  <c r="CB1933"/>
  <c r="CA1933"/>
  <c r="CB1932"/>
  <c r="CA1932"/>
  <c r="CB1931"/>
  <c r="CA1931"/>
  <c r="CB1930"/>
  <c r="CA1930"/>
  <c r="CB1929"/>
  <c r="CA1929"/>
  <c r="CB1928"/>
  <c r="CA1928"/>
  <c r="CB1927"/>
  <c r="CA1927"/>
  <c r="CB1926"/>
  <c r="CA1926"/>
  <c r="CB1925"/>
  <c r="CA1925"/>
  <c r="CB1924"/>
  <c r="CA1924"/>
  <c r="CB1923"/>
  <c r="CA1923"/>
  <c r="CB1922"/>
  <c r="CA1922"/>
  <c r="CB1921"/>
  <c r="CA1921"/>
  <c r="CB1920"/>
  <c r="CA1920"/>
  <c r="CB1919"/>
  <c r="CA1919"/>
  <c r="CB1918"/>
  <c r="CA1918"/>
  <c r="CB1917"/>
  <c r="CA1917"/>
  <c r="CB1916"/>
  <c r="CA1916"/>
  <c r="CB1915"/>
  <c r="CA1915"/>
  <c r="CB1914"/>
  <c r="CA1914"/>
  <c r="CB1913"/>
  <c r="CA1913"/>
  <c r="CB1912"/>
  <c r="CA1912"/>
  <c r="CB1911"/>
  <c r="CA1911"/>
  <c r="CB1910"/>
  <c r="CA1910"/>
  <c r="CB1909"/>
  <c r="CA1909"/>
  <c r="CB1908"/>
  <c r="CA1908"/>
  <c r="CB1907"/>
  <c r="CA1907"/>
  <c r="CB1906"/>
  <c r="CA1906"/>
  <c r="CB1905"/>
  <c r="CA1905"/>
  <c r="CB1904"/>
  <c r="CA1904"/>
  <c r="CB1903"/>
  <c r="CA1903"/>
  <c r="CB1902"/>
  <c r="CA1902"/>
  <c r="CB1901"/>
  <c r="CA1901"/>
  <c r="CB1900"/>
  <c r="CA1900"/>
  <c r="CB1899"/>
  <c r="CA1899"/>
  <c r="CB1898"/>
  <c r="CA1898"/>
  <c r="CB1897"/>
  <c r="CA1897"/>
  <c r="CB1896"/>
  <c r="CA1896"/>
  <c r="CB1895"/>
  <c r="CA1895"/>
  <c r="CB1894"/>
  <c r="CA1894"/>
  <c r="CB1893"/>
  <c r="CA1893"/>
  <c r="CB1892"/>
  <c r="CA1892"/>
  <c r="CB1891"/>
  <c r="CA1891"/>
  <c r="CB1890"/>
  <c r="CA1890"/>
  <c r="CB1889"/>
  <c r="CA1889"/>
  <c r="CB1888"/>
  <c r="CA1888"/>
  <c r="CB1887"/>
  <c r="CA1887"/>
  <c r="CB1886"/>
  <c r="CA1886"/>
  <c r="CB1885"/>
  <c r="CA1885"/>
  <c r="CB1884"/>
  <c r="CA1884"/>
  <c r="CB1883"/>
  <c r="CA1883"/>
  <c r="CB1882"/>
  <c r="CA1882"/>
  <c r="CB1881"/>
  <c r="CA1881"/>
  <c r="CB1880"/>
  <c r="CA1880"/>
  <c r="CB1879"/>
  <c r="CA1879"/>
  <c r="CB1878"/>
  <c r="CA1878"/>
  <c r="CB1877"/>
  <c r="CA1877"/>
  <c r="CB1876"/>
  <c r="CA1876"/>
  <c r="CB1875"/>
  <c r="CA1875"/>
  <c r="CB1874"/>
  <c r="CA1874"/>
  <c r="CB1873"/>
  <c r="CA1873"/>
  <c r="CB1872"/>
  <c r="CA1872"/>
  <c r="CB1871"/>
  <c r="CA1871"/>
  <c r="CB1870"/>
  <c r="CA1870"/>
  <c r="CB1869"/>
  <c r="CA1869"/>
  <c r="CB1868"/>
  <c r="CA1868"/>
  <c r="CB1867"/>
  <c r="CA1867"/>
  <c r="CB1866"/>
  <c r="CA1866"/>
  <c r="CB1865"/>
  <c r="CA1865"/>
  <c r="CB1864"/>
  <c r="CA1864"/>
  <c r="CB1863"/>
  <c r="CA1863"/>
  <c r="CB1862"/>
  <c r="CA1862"/>
  <c r="CB1861"/>
  <c r="CA1861"/>
  <c r="CB1860"/>
  <c r="CA1860"/>
  <c r="CB1859"/>
  <c r="CA1859"/>
  <c r="CB1858"/>
  <c r="CA1858"/>
  <c r="CB1857"/>
  <c r="CA1857"/>
  <c r="CB1856"/>
  <c r="CA1856"/>
  <c r="CB1855"/>
  <c r="CA1855"/>
  <c r="CB1854"/>
  <c r="CA1854"/>
  <c r="CB1853"/>
  <c r="CA1853"/>
  <c r="CB1852"/>
  <c r="CA1852"/>
  <c r="CB1851"/>
  <c r="CA1851"/>
  <c r="CB1850"/>
  <c r="CA1850"/>
  <c r="CB1849"/>
  <c r="CA1849"/>
  <c r="CB1848"/>
  <c r="CA1848"/>
  <c r="CB1847"/>
  <c r="CA1847"/>
  <c r="CB1846"/>
  <c r="CA1846"/>
  <c r="CB1845"/>
  <c r="CA1845"/>
  <c r="CB1844"/>
  <c r="CA1844"/>
  <c r="CB1843"/>
  <c r="CA1843"/>
  <c r="CB1842"/>
  <c r="CA1842"/>
  <c r="CB1841"/>
  <c r="CA1841"/>
  <c r="CB1840"/>
  <c r="CA1840"/>
  <c r="CB1839"/>
  <c r="CA1839"/>
  <c r="CB1838"/>
  <c r="CA1838"/>
  <c r="CB1837"/>
  <c r="CA1837"/>
  <c r="CB1836"/>
  <c r="CA1836"/>
  <c r="CB1835"/>
  <c r="CA1835"/>
  <c r="CB1834"/>
  <c r="CA1834"/>
  <c r="CB1833"/>
  <c r="CA1833"/>
  <c r="CB1832"/>
  <c r="CA1832"/>
  <c r="CB1831"/>
  <c r="CA1831"/>
  <c r="CB1830"/>
  <c r="CA1830"/>
  <c r="CB1829"/>
  <c r="CA1829"/>
  <c r="CB1828"/>
  <c r="CA1828"/>
  <c r="CB1827"/>
  <c r="CA1827"/>
  <c r="CB1826"/>
  <c r="CA1826"/>
  <c r="CB1825"/>
  <c r="CA1825"/>
  <c r="CB1824"/>
  <c r="CA1824"/>
  <c r="CB1823"/>
  <c r="CA1823"/>
  <c r="CB1822"/>
  <c r="CA1822"/>
  <c r="CB1821"/>
  <c r="CA1821"/>
  <c r="CB1820"/>
  <c r="CA1820"/>
  <c r="CB1819"/>
  <c r="CA1819"/>
  <c r="CB1818"/>
  <c r="CA1818"/>
  <c r="CB1817"/>
  <c r="CA1817"/>
  <c r="CB1816"/>
  <c r="CA1816"/>
  <c r="CB1815"/>
  <c r="CA1815"/>
  <c r="CB1814"/>
  <c r="CA1814"/>
  <c r="CB1813"/>
  <c r="CA1813"/>
  <c r="CB1812"/>
  <c r="CA1812"/>
  <c r="CB1811"/>
  <c r="CA1811"/>
  <c r="CB1810"/>
  <c r="CA1810"/>
  <c r="CB1809"/>
  <c r="CA1809"/>
  <c r="CB1808"/>
  <c r="CA1808"/>
  <c r="CB1807"/>
  <c r="CA1807"/>
  <c r="CB1806"/>
  <c r="CA1806"/>
  <c r="CB1805"/>
  <c r="CA1805"/>
  <c r="CB1804"/>
  <c r="CA1804"/>
  <c r="CB1803"/>
  <c r="CA1803"/>
  <c r="CB1802"/>
  <c r="CA1802"/>
  <c r="CB1801"/>
  <c r="CA1801"/>
  <c r="CB1800"/>
  <c r="CA1800"/>
  <c r="CB1799"/>
  <c r="CA1799"/>
  <c r="CB1798"/>
  <c r="CA1798"/>
  <c r="CB1797"/>
  <c r="CA1797"/>
  <c r="CB1796"/>
  <c r="CA1796"/>
  <c r="CB1795"/>
  <c r="CA1795"/>
  <c r="CB1794"/>
  <c r="CA1794"/>
  <c r="CB1793"/>
  <c r="CA1793"/>
  <c r="CB1792"/>
  <c r="CA1792"/>
  <c r="CB1791"/>
  <c r="CA1791"/>
  <c r="CB1790"/>
  <c r="CA1790"/>
  <c r="CB1789"/>
  <c r="CA1789"/>
  <c r="CB1788"/>
  <c r="CA1788"/>
  <c r="CB1787"/>
  <c r="CA1787"/>
  <c r="CB1786"/>
  <c r="CA1786"/>
  <c r="CB1785"/>
  <c r="CA1785"/>
  <c r="CB1784"/>
  <c r="CA1784"/>
  <c r="CB1783"/>
  <c r="CA1783"/>
  <c r="CB1782"/>
  <c r="CA1782"/>
  <c r="CB1781"/>
  <c r="CA1781"/>
  <c r="CB1780"/>
  <c r="CA1780"/>
  <c r="CB1779"/>
  <c r="CA1779"/>
  <c r="CB1778"/>
  <c r="CA1778"/>
  <c r="CB1777"/>
  <c r="CA1777"/>
  <c r="CB1776"/>
  <c r="CA1776"/>
  <c r="CB1775"/>
  <c r="CA1775"/>
  <c r="CB1774"/>
  <c r="CA1774"/>
  <c r="CB1773"/>
  <c r="CA1773"/>
  <c r="CB1772"/>
  <c r="CA1772"/>
  <c r="CB1771"/>
  <c r="CA1771"/>
  <c r="CB1770"/>
  <c r="CA1770"/>
  <c r="CB1769"/>
  <c r="CA1769"/>
  <c r="CB1768"/>
  <c r="CA1768"/>
  <c r="CB1767"/>
  <c r="CA1767"/>
  <c r="CB1766"/>
  <c r="CA1766"/>
  <c r="CB1765"/>
  <c r="CA1765"/>
  <c r="CB1764"/>
  <c r="CA1764"/>
  <c r="CB1763"/>
  <c r="CA1763"/>
  <c r="CB1762"/>
  <c r="CA1762"/>
  <c r="CB1761"/>
  <c r="CA1761"/>
  <c r="CB1760"/>
  <c r="CA1760"/>
  <c r="CB1759"/>
  <c r="CA1759"/>
  <c r="CB1758"/>
  <c r="CA1758"/>
  <c r="CB1757"/>
  <c r="CA1757"/>
  <c r="CB1756"/>
  <c r="CA1756"/>
  <c r="CB1755"/>
  <c r="CA1755"/>
  <c r="CB1754"/>
  <c r="CA1754"/>
  <c r="CB1753"/>
  <c r="CA1753"/>
  <c r="CB1752"/>
  <c r="CA1752"/>
  <c r="CB1751"/>
  <c r="CA1751"/>
  <c r="CB1750"/>
  <c r="CA1750"/>
  <c r="CB1749"/>
  <c r="CA1749"/>
  <c r="CB1748"/>
  <c r="CA1748"/>
  <c r="CB1747"/>
  <c r="CA1747"/>
  <c r="CB1746"/>
  <c r="CA1746"/>
  <c r="CB1745"/>
  <c r="CA1745"/>
  <c r="CB1744"/>
  <c r="CA1744"/>
  <c r="CB1743"/>
  <c r="CA1743"/>
  <c r="CB1742"/>
  <c r="CA1742"/>
  <c r="CB1741"/>
  <c r="CA1741"/>
  <c r="CB1740"/>
  <c r="CA1740"/>
  <c r="CB1739"/>
  <c r="CA1739"/>
  <c r="CB1738"/>
  <c r="CA1738"/>
  <c r="CB1737"/>
  <c r="CA1737"/>
  <c r="CB1736"/>
  <c r="CA1736"/>
  <c r="CB1735"/>
  <c r="CA1735"/>
  <c r="CB1734"/>
  <c r="CA1734"/>
  <c r="CB1733"/>
  <c r="CA1733"/>
  <c r="CB1732"/>
  <c r="CA1732"/>
  <c r="CB1731"/>
  <c r="CA1731"/>
  <c r="CB1730"/>
  <c r="CA1730"/>
  <c r="CB1729"/>
  <c r="CA1729"/>
  <c r="CB1728"/>
  <c r="CA1728"/>
  <c r="CB1727"/>
  <c r="CA1727"/>
  <c r="CB1726"/>
  <c r="CA1726"/>
  <c r="CB1725"/>
  <c r="CA1725"/>
  <c r="CB1724"/>
  <c r="CA1724"/>
  <c r="CB1723"/>
  <c r="CA1723"/>
  <c r="CB1722"/>
  <c r="CA1722"/>
  <c r="CB1721"/>
  <c r="CA1721"/>
  <c r="CB1720"/>
  <c r="CA1720"/>
  <c r="CB1719"/>
  <c r="CA1719"/>
  <c r="CB1718"/>
  <c r="CA1718"/>
  <c r="CB1717"/>
  <c r="CA1717"/>
  <c r="CB1716"/>
  <c r="CA1716"/>
  <c r="CB1715"/>
  <c r="CA1715"/>
  <c r="CB1714"/>
  <c r="CA1714"/>
  <c r="CB1713"/>
  <c r="CA1713"/>
  <c r="CB1712"/>
  <c r="CA1712"/>
  <c r="CB1711"/>
  <c r="CA1711"/>
  <c r="CB1710"/>
  <c r="CA1710"/>
  <c r="CB1709"/>
  <c r="CA1709"/>
  <c r="CB1708"/>
  <c r="CA1708"/>
  <c r="CB1707"/>
  <c r="CA1707"/>
  <c r="CB1706"/>
  <c r="CA1706"/>
  <c r="CB1705"/>
  <c r="CA1705"/>
  <c r="CB1704"/>
  <c r="CA1704"/>
  <c r="CB1703"/>
  <c r="CA1703"/>
  <c r="CB1702"/>
  <c r="CA1702"/>
  <c r="CB1701"/>
  <c r="CA1701"/>
  <c r="CB1700"/>
  <c r="CA1700"/>
  <c r="CB1699"/>
  <c r="CA1699"/>
  <c r="CB1698"/>
  <c r="CA1698"/>
  <c r="CB1697"/>
  <c r="CA1697"/>
  <c r="CB1696"/>
  <c r="CA1696"/>
  <c r="CB1695"/>
  <c r="CA1695"/>
  <c r="CB1694"/>
  <c r="CA1694"/>
  <c r="CB1693"/>
  <c r="CA1693"/>
  <c r="CB1692"/>
  <c r="CA1692"/>
  <c r="CB1691"/>
  <c r="CA1691"/>
  <c r="CB1690"/>
  <c r="CA1690"/>
  <c r="CB1689"/>
  <c r="CA1689"/>
  <c r="CB1688"/>
  <c r="CA1688"/>
  <c r="CB1687"/>
  <c r="CA1687"/>
  <c r="CB1686"/>
  <c r="CA1686"/>
  <c r="CB1685"/>
  <c r="CA1685"/>
  <c r="CB1684"/>
  <c r="CA1684"/>
  <c r="CB1683"/>
  <c r="CA1683"/>
  <c r="CB1682"/>
  <c r="CA1682"/>
  <c r="CB1681"/>
  <c r="CA1681"/>
  <c r="CB1680"/>
  <c r="CA1680"/>
  <c r="CB1679"/>
  <c r="CA1679"/>
  <c r="CB1678"/>
  <c r="CA1678"/>
  <c r="CB1677"/>
  <c r="CA1677"/>
  <c r="CB1676"/>
  <c r="CA1676"/>
  <c r="CB1675"/>
  <c r="CA1675"/>
  <c r="CB1674"/>
  <c r="CA1674"/>
  <c r="CB1673"/>
  <c r="CA1673"/>
  <c r="CB1672"/>
  <c r="CA1672"/>
  <c r="CB1671"/>
  <c r="CA1671"/>
  <c r="CB1670"/>
  <c r="CA1670"/>
  <c r="CB1669"/>
  <c r="CA1669"/>
  <c r="CB1668"/>
  <c r="CA1668"/>
  <c r="CB1667"/>
  <c r="CA1667"/>
  <c r="CB1666"/>
  <c r="CA1666"/>
  <c r="CB1665"/>
  <c r="CA1665"/>
  <c r="CB1664"/>
  <c r="CA1664"/>
  <c r="CB1663"/>
  <c r="CA1663"/>
  <c r="CB1662"/>
  <c r="CA1662"/>
  <c r="CB1661"/>
  <c r="CA1661"/>
  <c r="CB1660"/>
  <c r="CA1660"/>
  <c r="CB1659"/>
  <c r="CA1659"/>
  <c r="CB1658"/>
  <c r="CA1658"/>
  <c r="CB1657"/>
  <c r="CA1657"/>
  <c r="CB1656"/>
  <c r="CA1656"/>
  <c r="CB1655"/>
  <c r="CA1655"/>
  <c r="CB1654"/>
  <c r="CA1654"/>
  <c r="CB1653"/>
  <c r="CA1653"/>
  <c r="CB1652"/>
  <c r="CA1652"/>
  <c r="CB1651"/>
  <c r="CA1651"/>
  <c r="CB1650"/>
  <c r="CA1650"/>
  <c r="CB1649"/>
  <c r="CA1649"/>
  <c r="CB1648"/>
  <c r="CA1648"/>
  <c r="CB1647"/>
  <c r="CA1647"/>
  <c r="CB1646"/>
  <c r="CA1646"/>
  <c r="CB1645"/>
  <c r="CA1645"/>
  <c r="CB1644"/>
  <c r="CA1644"/>
  <c r="CB1643"/>
  <c r="CA1643"/>
  <c r="CB1642"/>
  <c r="CA1642"/>
  <c r="CB1641"/>
  <c r="CA1641"/>
  <c r="CB1640"/>
  <c r="CA1640"/>
  <c r="CB1639"/>
  <c r="CA1639"/>
  <c r="CB1638"/>
  <c r="CA1638"/>
  <c r="CB1637"/>
  <c r="CA1637"/>
  <c r="CB1636"/>
  <c r="CA1636"/>
  <c r="CB1635"/>
  <c r="CA1635"/>
  <c r="CB1634"/>
  <c r="CA1634"/>
  <c r="CB1633"/>
  <c r="CA1633"/>
  <c r="CB1632"/>
  <c r="CA1632"/>
  <c r="CB1631"/>
  <c r="CA1631"/>
  <c r="CB1630"/>
  <c r="CA1630"/>
  <c r="CB1629"/>
  <c r="CA1629"/>
  <c r="CB1628"/>
  <c r="CA1628"/>
  <c r="CB1627"/>
  <c r="CA1627"/>
  <c r="CB1626"/>
  <c r="CA1626"/>
  <c r="CB1625"/>
  <c r="CA1625"/>
  <c r="CB1624"/>
  <c r="CA1624"/>
  <c r="CB1623"/>
  <c r="CA1623"/>
  <c r="CB1622"/>
  <c r="CA1622"/>
  <c r="CB1621"/>
  <c r="CA1621"/>
  <c r="CB1620"/>
  <c r="CA1620"/>
  <c r="CB1619"/>
  <c r="CA1619"/>
  <c r="CB1618"/>
  <c r="CA1618"/>
  <c r="CB1617"/>
  <c r="CA1617"/>
  <c r="CB1616"/>
  <c r="CA1616"/>
  <c r="CB1615"/>
  <c r="CA1615"/>
  <c r="CB1614"/>
  <c r="CA1614"/>
  <c r="CB1613"/>
  <c r="CA1613"/>
  <c r="CB1612"/>
  <c r="CA1612"/>
  <c r="CB1611"/>
  <c r="CA1611"/>
  <c r="CB1610"/>
  <c r="CA1610"/>
  <c r="CB1609"/>
  <c r="CA1609"/>
  <c r="CB1608"/>
  <c r="CA1608"/>
  <c r="CB1607"/>
  <c r="CA1607"/>
  <c r="CB1606"/>
  <c r="CA1606"/>
  <c r="CB1605"/>
  <c r="CA1605"/>
  <c r="CB1604"/>
  <c r="CA1604"/>
  <c r="CB1603"/>
  <c r="CA1603"/>
  <c r="CB1602"/>
  <c r="CA1602"/>
  <c r="CB1601"/>
  <c r="CA1601"/>
  <c r="CB1600"/>
  <c r="CA1600"/>
  <c r="CB1599"/>
  <c r="CA1599"/>
  <c r="CB1598"/>
  <c r="CA1598"/>
  <c r="CB1597"/>
  <c r="CA1597"/>
  <c r="CB1596"/>
  <c r="CA1596"/>
  <c r="CB1595"/>
  <c r="CA1595"/>
  <c r="CB1594"/>
  <c r="CA1594"/>
  <c r="CB1593"/>
  <c r="CA1593"/>
  <c r="CB1592"/>
  <c r="CA1592"/>
  <c r="CB1591"/>
  <c r="CA1591"/>
  <c r="CB1590"/>
  <c r="CA1590"/>
  <c r="CB1589"/>
  <c r="CA1589"/>
  <c r="CB1588"/>
  <c r="CA1588"/>
  <c r="CB1587"/>
  <c r="CA1587"/>
  <c r="CB1586"/>
  <c r="CA1586"/>
  <c r="CB1585"/>
  <c r="CA1585"/>
  <c r="CB1584"/>
  <c r="CA1584"/>
  <c r="CB1583"/>
  <c r="CA1583"/>
  <c r="CB1582"/>
  <c r="CA1582"/>
  <c r="CB1581"/>
  <c r="CA1581"/>
  <c r="CB1580"/>
  <c r="CA1580"/>
  <c r="CB1579"/>
  <c r="CA1579"/>
  <c r="CB1578"/>
  <c r="CA1578"/>
  <c r="CB1577"/>
  <c r="CA1577"/>
  <c r="CB1576"/>
  <c r="CA1576"/>
  <c r="CB1575"/>
  <c r="CA1575"/>
  <c r="CB1574"/>
  <c r="CA1574"/>
  <c r="CB1573"/>
  <c r="CA1573"/>
  <c r="CB1572"/>
  <c r="CA1572"/>
  <c r="CB1571"/>
  <c r="CA1571"/>
  <c r="CB1570"/>
  <c r="CA1570"/>
  <c r="CB1569"/>
  <c r="CA1569"/>
  <c r="CB1568"/>
  <c r="CA1568"/>
  <c r="CB1567"/>
  <c r="CA1567"/>
  <c r="CB1566"/>
  <c r="CA1566"/>
  <c r="CB1565"/>
  <c r="CA1565"/>
  <c r="CB1564"/>
  <c r="CA1564"/>
  <c r="CB1563"/>
  <c r="CA1563"/>
  <c r="CB1562"/>
  <c r="CA1562"/>
  <c r="CB1561"/>
  <c r="CA1561"/>
  <c r="CB1560"/>
  <c r="CA1560"/>
  <c r="CB1559"/>
  <c r="CA1559"/>
  <c r="CB1558"/>
  <c r="CA1558"/>
  <c r="CB1557"/>
  <c r="CA1557"/>
  <c r="CB1556"/>
  <c r="CA1556"/>
  <c r="CB1555"/>
  <c r="CA1555"/>
  <c r="CB1554"/>
  <c r="CA1554"/>
  <c r="CB1553"/>
  <c r="CA1553"/>
  <c r="CB1552"/>
  <c r="CA1552"/>
  <c r="CB1551"/>
  <c r="CA1551"/>
  <c r="CB1550"/>
  <c r="CA1550"/>
  <c r="CB1549"/>
  <c r="CA1549"/>
  <c r="CB1548"/>
  <c r="CA1548"/>
  <c r="CB1547"/>
  <c r="CA1547"/>
  <c r="CB1546"/>
  <c r="CA1546"/>
  <c r="CB1545"/>
  <c r="CA1545"/>
  <c r="CB1544"/>
  <c r="CA1544"/>
  <c r="CB1543"/>
  <c r="CA1543"/>
  <c r="CB1542"/>
  <c r="CA1542"/>
  <c r="CB1541"/>
  <c r="CA1541"/>
  <c r="CB1540"/>
  <c r="CA1540"/>
  <c r="CB1539"/>
  <c r="CA1539"/>
  <c r="CB1538"/>
  <c r="CA1538"/>
  <c r="CB1537"/>
  <c r="CA1537"/>
  <c r="CB1536"/>
  <c r="CA1536"/>
  <c r="CB1535"/>
  <c r="CA1535"/>
  <c r="CB1534"/>
  <c r="CA1534"/>
  <c r="CB1533"/>
  <c r="CA1533"/>
  <c r="CB1532"/>
  <c r="CA1532"/>
  <c r="CB1531"/>
  <c r="CA1531"/>
  <c r="CB1530"/>
  <c r="CA1530"/>
  <c r="CB1529"/>
  <c r="CA1529"/>
  <c r="CB1528"/>
  <c r="CA1528"/>
  <c r="CB1527"/>
  <c r="CA1527"/>
  <c r="CB1526"/>
  <c r="CA1526"/>
  <c r="CB1525"/>
  <c r="CA1525"/>
  <c r="CB1524"/>
  <c r="CA1524"/>
  <c r="CB1523"/>
  <c r="CA1523"/>
  <c r="CB1522"/>
  <c r="CA1522"/>
  <c r="CB1521"/>
  <c r="CA1521"/>
  <c r="CB1520"/>
  <c r="CA1520"/>
  <c r="CB1519"/>
  <c r="CA1519"/>
  <c r="CB1518"/>
  <c r="CA1518"/>
  <c r="CB1517"/>
  <c r="CA1517"/>
  <c r="CB1516"/>
  <c r="CA1516"/>
  <c r="CB1515"/>
  <c r="CA1515"/>
  <c r="CB1514"/>
  <c r="CA1514"/>
  <c r="CB1513"/>
  <c r="CA1513"/>
  <c r="CB1512"/>
  <c r="CA1512"/>
  <c r="CB1511"/>
  <c r="CA1511"/>
  <c r="CB1510"/>
  <c r="CA1510"/>
  <c r="CB1509"/>
  <c r="CA1509"/>
  <c r="CB1508"/>
  <c r="CA1508"/>
  <c r="CB1507"/>
  <c r="CA1507"/>
  <c r="CB1506"/>
  <c r="CA1506"/>
  <c r="CB1505"/>
  <c r="CA1505"/>
  <c r="CB1504"/>
  <c r="CA1504"/>
  <c r="CB1503"/>
  <c r="CA1503"/>
  <c r="CB1502"/>
  <c r="CA1502"/>
  <c r="CB1501"/>
  <c r="CA1501"/>
  <c r="CB1500"/>
  <c r="CA1500"/>
  <c r="CB1499"/>
  <c r="CA1499"/>
  <c r="CB1498"/>
  <c r="CA1498"/>
  <c r="CB1497"/>
  <c r="CA1497"/>
  <c r="CB1496"/>
  <c r="CA1496"/>
  <c r="CB1495"/>
  <c r="CA1495"/>
  <c r="CB1494"/>
  <c r="CA1494"/>
  <c r="CB1493"/>
  <c r="CA1493"/>
  <c r="CB1492"/>
  <c r="CA1492"/>
  <c r="CB1491"/>
  <c r="CA1491"/>
  <c r="CB1490"/>
  <c r="CA1490"/>
  <c r="CB1489"/>
  <c r="CA1489"/>
  <c r="CB1488"/>
  <c r="CA1488"/>
  <c r="CB1487"/>
  <c r="CA1487"/>
  <c r="CB1486"/>
  <c r="CA1486"/>
  <c r="CB1485"/>
  <c r="CA1485"/>
  <c r="CB1484"/>
  <c r="CA1484"/>
  <c r="CB1483"/>
  <c r="CA1483"/>
  <c r="CB1482"/>
  <c r="CA1482"/>
  <c r="CB1481"/>
  <c r="CA1481"/>
  <c r="CB1480"/>
  <c r="CA1480"/>
  <c r="CB1479"/>
  <c r="CA1479"/>
  <c r="CB1478"/>
  <c r="CA1478"/>
  <c r="CB1477"/>
  <c r="CA1477"/>
  <c r="CB1476"/>
  <c r="CA1476"/>
  <c r="CB1475"/>
  <c r="CA1475"/>
  <c r="CB1474"/>
  <c r="CA1474"/>
  <c r="CB1473"/>
  <c r="CA1473"/>
  <c r="CB1472"/>
  <c r="CA1472"/>
  <c r="CB1471"/>
  <c r="CA1471"/>
  <c r="CB1470"/>
  <c r="CA1470"/>
  <c r="CB1469"/>
  <c r="CA1469"/>
  <c r="CB1468"/>
  <c r="CA1468"/>
  <c r="CB1467"/>
  <c r="CA1467"/>
  <c r="CB1466"/>
  <c r="CA1466"/>
  <c r="CB1465"/>
  <c r="CA1465"/>
  <c r="CB1464"/>
  <c r="CA1464"/>
  <c r="CB1463"/>
  <c r="CA1463"/>
  <c r="CB1462"/>
  <c r="CA1462"/>
  <c r="CB1461"/>
  <c r="CA1461"/>
  <c r="CB1460"/>
  <c r="CA1460"/>
  <c r="CB1459"/>
  <c r="CA1459"/>
  <c r="CB1458"/>
  <c r="CA1458"/>
  <c r="CB1457"/>
  <c r="CA1457"/>
  <c r="CB1456"/>
  <c r="CA1456"/>
  <c r="CB1455"/>
  <c r="CA1455"/>
  <c r="CB1454"/>
  <c r="CA1454"/>
  <c r="CB1453"/>
  <c r="CA1453"/>
  <c r="CB1452"/>
  <c r="CA1452"/>
  <c r="CB1451"/>
  <c r="CA1451"/>
  <c r="CB1450"/>
  <c r="CA1450"/>
  <c r="CB1449"/>
  <c r="CA1449"/>
  <c r="CB1448"/>
  <c r="CA1448"/>
  <c r="CB1447"/>
  <c r="CA1447"/>
  <c r="CB1446"/>
  <c r="CA1446"/>
  <c r="CB1445"/>
  <c r="CA1445"/>
  <c r="CB1444"/>
  <c r="CA1444"/>
  <c r="CB1443"/>
  <c r="CA1443"/>
  <c r="CB1442"/>
  <c r="CA1442"/>
  <c r="CB1441"/>
  <c r="CA1441"/>
  <c r="CB1440"/>
  <c r="CA1440"/>
  <c r="CB1439"/>
  <c r="CA1439"/>
  <c r="CB1438"/>
  <c r="CA1438"/>
  <c r="CB1437"/>
  <c r="CA1437"/>
  <c r="CB1436"/>
  <c r="CA1436"/>
  <c r="CB1435"/>
  <c r="CA1435"/>
  <c r="CB1434"/>
  <c r="CA1434"/>
  <c r="CB1433"/>
  <c r="CA1433"/>
  <c r="CB1432"/>
  <c r="CA1432"/>
  <c r="CB1431"/>
  <c r="CA1431"/>
  <c r="CB1430"/>
  <c r="CA1430"/>
  <c r="CB1429"/>
  <c r="CA1429"/>
  <c r="CB1428"/>
  <c r="CA1428"/>
  <c r="CB1427"/>
  <c r="CA1427"/>
  <c r="CB1426"/>
  <c r="CA1426"/>
  <c r="CB1425"/>
  <c r="CA1425"/>
  <c r="CB1424"/>
  <c r="CA1424"/>
  <c r="CB1423"/>
  <c r="CA1423"/>
  <c r="CB1422"/>
  <c r="CA1422"/>
  <c r="CB1421"/>
  <c r="CA1421"/>
  <c r="CB1420"/>
  <c r="CA1420"/>
  <c r="CB1419"/>
  <c r="CA1419"/>
  <c r="CB1418"/>
  <c r="CA1418"/>
  <c r="CB1417"/>
  <c r="CA1417"/>
  <c r="CB1416"/>
  <c r="CA1416"/>
  <c r="CB1415"/>
  <c r="CA1415"/>
  <c r="CB1414"/>
  <c r="CA1414"/>
  <c r="CB1413"/>
  <c r="CA1413"/>
  <c r="CB1412"/>
  <c r="CA1412"/>
  <c r="CB1411"/>
  <c r="CA1411"/>
  <c r="CB1410"/>
  <c r="CA1410"/>
  <c r="CB1409"/>
  <c r="CA1409"/>
  <c r="CB1408"/>
  <c r="CA1408"/>
  <c r="CB1407"/>
  <c r="CA1407"/>
  <c r="CB1406"/>
  <c r="CA1406"/>
  <c r="CB1405"/>
  <c r="CA1405"/>
  <c r="CB1404"/>
  <c r="CA1404"/>
  <c r="CB1403"/>
  <c r="CA1403"/>
  <c r="CB1402"/>
  <c r="CA1402"/>
  <c r="CB1401"/>
  <c r="CA1401"/>
  <c r="CB1400"/>
  <c r="CA1400"/>
  <c r="CB1399"/>
  <c r="CA1399"/>
  <c r="CB1398"/>
  <c r="CA1398"/>
  <c r="CB1397"/>
  <c r="CA1397"/>
  <c r="CB1396"/>
  <c r="CA1396"/>
  <c r="CB1395"/>
  <c r="CA1395"/>
  <c r="CB1394"/>
  <c r="CA1394"/>
  <c r="CB1393"/>
  <c r="CA1393"/>
  <c r="CB1392"/>
  <c r="CA1392"/>
  <c r="CB1391"/>
  <c r="CA1391"/>
  <c r="CB1390"/>
  <c r="CA1390"/>
  <c r="CB1389"/>
  <c r="CA1389"/>
  <c r="CB1388"/>
  <c r="CA1388"/>
  <c r="CB1387"/>
  <c r="CA1387"/>
  <c r="CB1386"/>
  <c r="CA1386"/>
  <c r="CB1385"/>
  <c r="CA1385"/>
  <c r="CB1384"/>
  <c r="CA1384"/>
  <c r="CB1383"/>
  <c r="CA1383"/>
  <c r="CB1382"/>
  <c r="CA1382"/>
  <c r="CB1381"/>
  <c r="CA1381"/>
  <c r="CB1380"/>
  <c r="CA1380"/>
  <c r="CB1379"/>
  <c r="CA1379"/>
  <c r="CB1378"/>
  <c r="CA1378"/>
  <c r="CB1377"/>
  <c r="CA1377"/>
  <c r="CB1376"/>
  <c r="CA1376"/>
  <c r="CB1375"/>
  <c r="CA1375"/>
  <c r="CB1374"/>
  <c r="CA1374"/>
  <c r="CB1373"/>
  <c r="CA1373"/>
  <c r="CB1372"/>
  <c r="CA1372"/>
  <c r="CB1371"/>
  <c r="CA1371"/>
  <c r="CB1370"/>
  <c r="CA1370"/>
  <c r="CB1369"/>
  <c r="CA1369"/>
  <c r="CB1368"/>
  <c r="CA1368"/>
  <c r="CB1367"/>
  <c r="CA1367"/>
  <c r="CB1366"/>
  <c r="CA1366"/>
  <c r="CB1365"/>
  <c r="CA1365"/>
  <c r="CB1364"/>
  <c r="CA1364"/>
  <c r="CB1363"/>
  <c r="CA1363"/>
  <c r="CB1362"/>
  <c r="CA1362"/>
  <c r="CB1361"/>
  <c r="CA1361"/>
  <c r="CB1360"/>
  <c r="CA1360"/>
  <c r="CB1359"/>
  <c r="CA1359"/>
  <c r="CB1358"/>
  <c r="CA1358"/>
  <c r="CB1357"/>
  <c r="CA1357"/>
  <c r="CB1356"/>
  <c r="CA1356"/>
  <c r="CB1355"/>
  <c r="CA1355"/>
  <c r="CB1354"/>
  <c r="CA1354"/>
  <c r="CB1353"/>
  <c r="CA1353"/>
  <c r="CB1352"/>
  <c r="CA1352"/>
  <c r="CB1351"/>
  <c r="CA1351"/>
  <c r="CB1350"/>
  <c r="CA1350"/>
  <c r="CB1349"/>
  <c r="CA1349"/>
  <c r="CB1348"/>
  <c r="CA1348"/>
  <c r="CB1347"/>
  <c r="CA1347"/>
  <c r="CB1346"/>
  <c r="CA1346"/>
  <c r="CB1345"/>
  <c r="CA1345"/>
  <c r="CB1344"/>
  <c r="CA1344"/>
  <c r="CB1343"/>
  <c r="CA1343"/>
  <c r="CB1342"/>
  <c r="CA1342"/>
  <c r="CB1341"/>
  <c r="CA1341"/>
  <c r="CB1340"/>
  <c r="CA1340"/>
  <c r="CB1339"/>
  <c r="CA1339"/>
  <c r="CB1338"/>
  <c r="CA1338"/>
  <c r="CB1337"/>
  <c r="CA1337"/>
  <c r="CB1336"/>
  <c r="CA1336"/>
  <c r="CB1335"/>
  <c r="CA1335"/>
  <c r="CB1334"/>
  <c r="CA1334"/>
  <c r="CB1333"/>
  <c r="CA1333"/>
  <c r="CB1332"/>
  <c r="CA1332"/>
  <c r="CB1331"/>
  <c r="CA1331"/>
  <c r="CB1330"/>
  <c r="CA1330"/>
  <c r="CB1329"/>
  <c r="CA1329"/>
  <c r="CB1328"/>
  <c r="CA1328"/>
  <c r="CB1327"/>
  <c r="CA1327"/>
  <c r="CB1326"/>
  <c r="CA1326"/>
  <c r="CB1325"/>
  <c r="CA1325"/>
  <c r="CB1324"/>
  <c r="CA1324"/>
  <c r="CB1323"/>
  <c r="CA1323"/>
  <c r="CB1322"/>
  <c r="CA1322"/>
  <c r="CB1321"/>
  <c r="CA1321"/>
  <c r="CB1320"/>
  <c r="CA1320"/>
  <c r="CB1319"/>
  <c r="CA1319"/>
  <c r="CB1318"/>
  <c r="CA1318"/>
  <c r="CB1317"/>
  <c r="CA1317"/>
  <c r="CB1316"/>
  <c r="CA1316"/>
  <c r="CB1315"/>
  <c r="CA1315"/>
  <c r="CB1314"/>
  <c r="CA1314"/>
  <c r="CB1313"/>
  <c r="CA1313"/>
  <c r="CB1312"/>
  <c r="CA1312"/>
  <c r="CB1311"/>
  <c r="CA1311"/>
  <c r="CB1310"/>
  <c r="CA1310"/>
  <c r="CB1309"/>
  <c r="CA1309"/>
  <c r="CB1308"/>
  <c r="CA1308"/>
  <c r="CB1307"/>
  <c r="CA1307"/>
  <c r="CB1306"/>
  <c r="CA1306"/>
  <c r="CB1305"/>
  <c r="CA1305"/>
  <c r="CB1304"/>
  <c r="CA1304"/>
  <c r="CB1303"/>
  <c r="CA1303"/>
  <c r="CB1302"/>
  <c r="CA1302"/>
  <c r="CB1301"/>
  <c r="CA1301"/>
  <c r="CB1300"/>
  <c r="CA1300"/>
  <c r="CB1299"/>
  <c r="CA1299"/>
  <c r="CB1298"/>
  <c r="CA1298"/>
  <c r="CB1297"/>
  <c r="CA1297"/>
  <c r="CB1296"/>
  <c r="CA1296"/>
  <c r="CB1295"/>
  <c r="CA1295"/>
  <c r="CB1294"/>
  <c r="CA1294"/>
  <c r="CB1293"/>
  <c r="CA1293"/>
  <c r="CB1292"/>
  <c r="CA1292"/>
  <c r="CB1291"/>
  <c r="CA1291"/>
  <c r="CB1290"/>
  <c r="CA1290"/>
  <c r="CB1289"/>
  <c r="CA1289"/>
  <c r="CB1288"/>
  <c r="CA1288"/>
  <c r="CB1287"/>
  <c r="CA1287"/>
  <c r="CB1286"/>
  <c r="CA1286"/>
  <c r="CB1285"/>
  <c r="CA1285"/>
  <c r="CB1284"/>
  <c r="CA1284"/>
  <c r="CB1283"/>
  <c r="CA1283"/>
  <c r="CB1282"/>
  <c r="CA1282"/>
  <c r="CB1281"/>
  <c r="CA1281"/>
  <c r="CB1280"/>
  <c r="CA1280"/>
  <c r="CB1279"/>
  <c r="CA1279"/>
  <c r="CB1278"/>
  <c r="CA1278"/>
  <c r="CB1277"/>
  <c r="CA1277"/>
  <c r="CB1276"/>
  <c r="CA1276"/>
  <c r="CB1275"/>
  <c r="CA1275"/>
  <c r="CB1274"/>
  <c r="CA1274"/>
  <c r="CB1273"/>
  <c r="CA1273"/>
  <c r="CB1272"/>
  <c r="CA1272"/>
  <c r="CB1271"/>
  <c r="CA1271"/>
  <c r="CB1270"/>
  <c r="CA1270"/>
  <c r="CB1269"/>
  <c r="CA1269"/>
  <c r="CB1268"/>
  <c r="CA1268"/>
  <c r="CB1267"/>
  <c r="CA1267"/>
  <c r="CB1266"/>
  <c r="CA1266"/>
  <c r="CB1265"/>
  <c r="CA1265"/>
  <c r="CB1264"/>
  <c r="CA1264"/>
  <c r="CB1263"/>
  <c r="CA1263"/>
  <c r="CB1262"/>
  <c r="CA1262"/>
  <c r="CB1261"/>
  <c r="CA1261"/>
  <c r="CB1260"/>
  <c r="CA1260"/>
  <c r="CB1259"/>
  <c r="CA1259"/>
  <c r="CB1258"/>
  <c r="CA1258"/>
  <c r="CB1257"/>
  <c r="CA1257"/>
  <c r="CB1256"/>
  <c r="CA1256"/>
  <c r="CB1255"/>
  <c r="CA1255"/>
  <c r="CB1254"/>
  <c r="CA1254"/>
  <c r="CB1253"/>
  <c r="CA1253"/>
  <c r="CB1252"/>
  <c r="CA1252"/>
  <c r="CB1251"/>
  <c r="CA1251"/>
  <c r="CB1250"/>
  <c r="CA1250"/>
  <c r="CB1249"/>
  <c r="CA1249"/>
  <c r="CB1248"/>
  <c r="CA1248"/>
  <c r="CB1247"/>
  <c r="CA1247"/>
  <c r="CB1246"/>
  <c r="CA1246"/>
  <c r="CB1245"/>
  <c r="CA1245"/>
  <c r="CB1244"/>
  <c r="CA1244"/>
  <c r="CB1243"/>
  <c r="CA1243"/>
  <c r="CB1242"/>
  <c r="CA1242"/>
  <c r="CB1241"/>
  <c r="CA1241"/>
  <c r="CB1240"/>
  <c r="CA1240"/>
  <c r="CB1239"/>
  <c r="CA1239"/>
  <c r="CB1238"/>
  <c r="CA1238"/>
  <c r="CB1237"/>
  <c r="CA1237"/>
  <c r="CB1236"/>
  <c r="CA1236"/>
  <c r="CB1235"/>
  <c r="CA1235"/>
  <c r="CB1234"/>
  <c r="CA1234"/>
  <c r="CB1233"/>
  <c r="CA1233"/>
  <c r="CB1232"/>
  <c r="CA1232"/>
  <c r="CB1231"/>
  <c r="CA1231"/>
  <c r="CB1230"/>
  <c r="CA1230"/>
  <c r="CB1229"/>
  <c r="CA1229"/>
  <c r="CB1228"/>
  <c r="CA1228"/>
  <c r="CB1227"/>
  <c r="CA1227"/>
  <c r="CB1226"/>
  <c r="CA1226"/>
  <c r="CB1225"/>
  <c r="CA1225"/>
  <c r="CB1224"/>
  <c r="CA1224"/>
  <c r="CB1223"/>
  <c r="CA1223"/>
  <c r="CB1222"/>
  <c r="CA1222"/>
  <c r="CB1221"/>
  <c r="CA1221"/>
  <c r="CB1220"/>
  <c r="CA1220"/>
  <c r="CB1219"/>
  <c r="CA1219"/>
  <c r="CB1218"/>
  <c r="CA1218"/>
  <c r="CB1217"/>
  <c r="CA1217"/>
  <c r="CB1216"/>
  <c r="CA1216"/>
  <c r="CB1215"/>
  <c r="CA1215"/>
  <c r="CB1214"/>
  <c r="CA1214"/>
  <c r="CB1213"/>
  <c r="CA1213"/>
  <c r="CB1212"/>
  <c r="CA1212"/>
  <c r="CB1211"/>
  <c r="CA1211"/>
  <c r="CB1210"/>
  <c r="CA1210"/>
  <c r="CB1209"/>
  <c r="CA1209"/>
  <c r="CB1208"/>
  <c r="CA1208"/>
  <c r="CB1207"/>
  <c r="CA1207"/>
  <c r="CB1206"/>
  <c r="CA1206"/>
  <c r="CB1205"/>
  <c r="CA1205"/>
  <c r="CB1204"/>
  <c r="CA1204"/>
  <c r="CB1203"/>
  <c r="CA1203"/>
  <c r="CB1202"/>
  <c r="CA1202"/>
  <c r="CB1201"/>
  <c r="CA1201"/>
  <c r="CB1200"/>
  <c r="CA1200"/>
  <c r="CB1199"/>
  <c r="CA1199"/>
  <c r="CB1198"/>
  <c r="CA1198"/>
  <c r="CB1197"/>
  <c r="CA1197"/>
  <c r="CB1196"/>
  <c r="CA1196"/>
  <c r="CB1195"/>
  <c r="CA1195"/>
  <c r="CB1194"/>
  <c r="CA1194"/>
  <c r="CB1193"/>
  <c r="CA1193"/>
  <c r="CB1192"/>
  <c r="CA1192"/>
  <c r="CB1191"/>
  <c r="CA1191"/>
  <c r="CB1190"/>
  <c r="CA1190"/>
  <c r="CB1189"/>
  <c r="CA1189"/>
  <c r="CB1188"/>
  <c r="CA1188"/>
  <c r="CB1187"/>
  <c r="CA1187"/>
  <c r="CB1186"/>
  <c r="CA1186"/>
  <c r="CB1185"/>
  <c r="CA1185"/>
  <c r="CB1184"/>
  <c r="CA1184"/>
  <c r="CB1183"/>
  <c r="CA1183"/>
  <c r="CB1182"/>
  <c r="CA1182"/>
  <c r="CB1181"/>
  <c r="CA1181"/>
  <c r="CB1180"/>
  <c r="CA1180"/>
  <c r="CB1179"/>
  <c r="CA1179"/>
  <c r="CB1178"/>
  <c r="CA1178"/>
  <c r="CB1177"/>
  <c r="CA1177"/>
  <c r="CB1176"/>
  <c r="CA1176"/>
  <c r="CB1175"/>
  <c r="CA1175"/>
  <c r="CB1174"/>
  <c r="CA1174"/>
  <c r="CB1173"/>
  <c r="CA1173"/>
  <c r="CB1172"/>
  <c r="CA1172"/>
  <c r="CB1171"/>
  <c r="CA1171"/>
  <c r="CB1170"/>
  <c r="CA1170"/>
  <c r="CB1169"/>
  <c r="CA1169"/>
  <c r="CB1168"/>
  <c r="CA1168"/>
  <c r="CB1167"/>
  <c r="CA1167"/>
  <c r="CB1166"/>
  <c r="CA1166"/>
  <c r="CB1165"/>
  <c r="CA1165"/>
  <c r="CB1164"/>
  <c r="CA1164"/>
  <c r="CB1163"/>
  <c r="CA1163"/>
  <c r="CB1162"/>
  <c r="CA1162"/>
  <c r="CB1161"/>
  <c r="CA1161"/>
  <c r="CB1160"/>
  <c r="CA1160"/>
  <c r="CB1159"/>
  <c r="CA1159"/>
  <c r="CB1158"/>
  <c r="CA1158"/>
  <c r="CB1157"/>
  <c r="CA1157"/>
  <c r="CB1156"/>
  <c r="CA1156"/>
  <c r="CB1155"/>
  <c r="CA1155"/>
  <c r="CB1154"/>
  <c r="CA1154"/>
  <c r="CB1153"/>
  <c r="CA1153"/>
  <c r="CB1152"/>
  <c r="CA1152"/>
  <c r="CB1151"/>
  <c r="CA1151"/>
  <c r="CB1150"/>
  <c r="CA1150"/>
  <c r="CB1149"/>
  <c r="CA1149"/>
  <c r="CB1148"/>
  <c r="CA1148"/>
  <c r="CB1147"/>
  <c r="CA1147"/>
  <c r="CB1146"/>
  <c r="CA1146"/>
  <c r="CB1145"/>
  <c r="CA1145"/>
  <c r="CB1144"/>
  <c r="CA1144"/>
  <c r="CB1143"/>
  <c r="CA1143"/>
  <c r="CB1142"/>
  <c r="CA1142"/>
  <c r="CB1141"/>
  <c r="CA1141"/>
  <c r="CB1140"/>
  <c r="CA1140"/>
  <c r="CB1139"/>
  <c r="CA1139"/>
  <c r="CB1138"/>
  <c r="CA1138"/>
  <c r="CB1137"/>
  <c r="CA1137"/>
  <c r="CB1136"/>
  <c r="CA1136"/>
  <c r="CB1135"/>
  <c r="CA1135"/>
  <c r="CB1134"/>
  <c r="CA1134"/>
  <c r="CB1133"/>
  <c r="CA1133"/>
  <c r="CB1132"/>
  <c r="CA1132"/>
  <c r="CB1131"/>
  <c r="CA1131"/>
  <c r="CB1130"/>
  <c r="CA1130"/>
  <c r="CB1129"/>
  <c r="CA1129"/>
  <c r="CB1128"/>
  <c r="CA1128"/>
  <c r="CB1127"/>
  <c r="CA1127"/>
  <c r="CB1126"/>
  <c r="CA1126"/>
  <c r="CB1125"/>
  <c r="CA1125"/>
  <c r="CB1124"/>
  <c r="CA1124"/>
  <c r="CB1123"/>
  <c r="CA1123"/>
  <c r="CB1122"/>
  <c r="CA1122"/>
  <c r="CB1121"/>
  <c r="CA1121"/>
  <c r="CB1120"/>
  <c r="CA1120"/>
  <c r="CB1119"/>
  <c r="CA1119"/>
  <c r="CB1118"/>
  <c r="CA1118"/>
  <c r="CB1117"/>
  <c r="CA1117"/>
  <c r="CB1116"/>
  <c r="CA1116"/>
  <c r="CB1115"/>
  <c r="CA1115"/>
  <c r="CB1114"/>
  <c r="CA1114"/>
  <c r="CB1113"/>
  <c r="CA1113"/>
  <c r="CB1112"/>
  <c r="CA1112"/>
  <c r="CB1111"/>
  <c r="CA1111"/>
  <c r="CB1110"/>
  <c r="CA1110"/>
  <c r="CB1109"/>
  <c r="CA1109"/>
  <c r="CB1108"/>
  <c r="CA1108"/>
  <c r="CB1107"/>
  <c r="CA1107"/>
  <c r="CB1106"/>
  <c r="CA1106"/>
  <c r="CB1105"/>
  <c r="CA1105"/>
  <c r="CB1104"/>
  <c r="CA1104"/>
  <c r="CB1103"/>
  <c r="CA1103"/>
  <c r="CB1102"/>
  <c r="CA1102"/>
  <c r="CB1101"/>
  <c r="CA1101"/>
  <c r="CB1100"/>
  <c r="CA1100"/>
  <c r="CB1099"/>
  <c r="CA1099"/>
  <c r="CB1098"/>
  <c r="CA1098"/>
  <c r="CB1097"/>
  <c r="CA1097"/>
  <c r="CB1096"/>
  <c r="CA1096"/>
  <c r="CB1095"/>
  <c r="CA1095"/>
  <c r="CB1094"/>
  <c r="CA1094"/>
  <c r="CB1093"/>
  <c r="CA1093"/>
  <c r="CB1092"/>
  <c r="CA1092"/>
  <c r="CB1091"/>
  <c r="CA1091"/>
  <c r="CB1090"/>
  <c r="CA1090"/>
  <c r="CB1089"/>
  <c r="CA1089"/>
  <c r="CB1088"/>
  <c r="CA1088"/>
  <c r="CB1087"/>
  <c r="CA1087"/>
  <c r="CB1086"/>
  <c r="CA1086"/>
  <c r="CB1085"/>
  <c r="CA1085"/>
  <c r="CB1084"/>
  <c r="CA1084"/>
  <c r="CB1083"/>
  <c r="CA1083"/>
  <c r="CB1082"/>
  <c r="CA1082"/>
  <c r="CB1081"/>
  <c r="CA1081"/>
  <c r="CB1080"/>
  <c r="CA1080"/>
  <c r="CB1079"/>
  <c r="CA1079"/>
  <c r="CB1078"/>
  <c r="CA1078"/>
  <c r="CB1077"/>
  <c r="CA1077"/>
  <c r="CB1076"/>
  <c r="CA1076"/>
  <c r="CB1075"/>
  <c r="CA1075"/>
  <c r="CB1074"/>
  <c r="CA1074"/>
  <c r="CB1073"/>
  <c r="CA1073"/>
  <c r="CB1072"/>
  <c r="CA1072"/>
  <c r="CB1071"/>
  <c r="CA1071"/>
  <c r="CB1070"/>
  <c r="CA1070"/>
  <c r="CB1069"/>
  <c r="CA1069"/>
  <c r="CB1068"/>
  <c r="CA1068"/>
  <c r="CB1067"/>
  <c r="CA1067"/>
  <c r="CB1066"/>
  <c r="CA1066"/>
  <c r="CB1065"/>
  <c r="CA1065"/>
  <c r="CB1064"/>
  <c r="CA1064"/>
  <c r="CB1063"/>
  <c r="CA1063"/>
  <c r="CB1062"/>
  <c r="CA1062"/>
  <c r="CB1061"/>
  <c r="CA1061"/>
  <c r="CB1060"/>
  <c r="CA1060"/>
  <c r="CB1059"/>
  <c r="CA1059"/>
  <c r="CB1058"/>
  <c r="CA1058"/>
  <c r="CB1057"/>
  <c r="CA1057"/>
  <c r="CB1056"/>
  <c r="CA1056"/>
  <c r="CB1055"/>
  <c r="CA1055"/>
  <c r="CB1054"/>
  <c r="CA1054"/>
  <c r="CB1053"/>
  <c r="CA1053"/>
  <c r="CB1052"/>
  <c r="CA1052"/>
  <c r="CB1051"/>
  <c r="CA1051"/>
  <c r="CB1050"/>
  <c r="CA1050"/>
  <c r="CB1049"/>
  <c r="CA1049"/>
  <c r="CB1048"/>
  <c r="CA1048"/>
  <c r="CB1047"/>
  <c r="CA1047"/>
  <c r="CB1046"/>
  <c r="CA1046"/>
  <c r="CB1045"/>
  <c r="CA1045"/>
  <c r="CB1044"/>
  <c r="CA1044"/>
  <c r="CB1043"/>
  <c r="CA1043"/>
  <c r="CB1042"/>
  <c r="CA1042"/>
  <c r="CB1041"/>
  <c r="CA1041"/>
  <c r="CB1040"/>
  <c r="CA1040"/>
  <c r="CB1039"/>
  <c r="CA1039"/>
  <c r="CB1038"/>
  <c r="CA1038"/>
  <c r="CB1037"/>
  <c r="CA1037"/>
  <c r="CB1036"/>
  <c r="CA1036"/>
  <c r="CB1035"/>
  <c r="CA1035"/>
  <c r="CB1034"/>
  <c r="CA1034"/>
  <c r="CB1033"/>
  <c r="CA1033"/>
  <c r="CB1032"/>
  <c r="CA1032"/>
  <c r="CB1031"/>
  <c r="CA1031"/>
  <c r="CB1030"/>
  <c r="CA1030"/>
  <c r="CB1029"/>
  <c r="CA1029"/>
  <c r="CB1028"/>
  <c r="CA1028"/>
  <c r="CB1027"/>
  <c r="CA1027"/>
  <c r="CB1026"/>
  <c r="CA1026"/>
  <c r="CB1025"/>
  <c r="CA1025"/>
  <c r="CB1024"/>
  <c r="CA1024"/>
  <c r="CB1023"/>
  <c r="CA1023"/>
  <c r="CB1022"/>
  <c r="CA1022"/>
  <c r="CB1021"/>
  <c r="CA1021"/>
  <c r="CB1020"/>
  <c r="CA1020"/>
  <c r="CB1019"/>
  <c r="CA1019"/>
  <c r="CB1018"/>
  <c r="CA1018"/>
  <c r="CB1017"/>
  <c r="CA1017"/>
  <c r="CB1016"/>
  <c r="CA1016"/>
  <c r="CB1015"/>
  <c r="CA1015"/>
  <c r="CB1014"/>
  <c r="CA1014"/>
  <c r="CB1013"/>
  <c r="CA1013"/>
  <c r="CB1012"/>
  <c r="CA1012"/>
  <c r="CB1011"/>
  <c r="CA1011"/>
  <c r="CB1010"/>
  <c r="CA1010"/>
  <c r="CB1009"/>
  <c r="CA1009"/>
  <c r="CB1008"/>
  <c r="CA1008"/>
  <c r="CB1007"/>
  <c r="CA1007"/>
  <c r="CB1006"/>
  <c r="CA1006"/>
  <c r="CB1005"/>
  <c r="CA1005"/>
  <c r="CB1004"/>
  <c r="CA1004"/>
  <c r="CB1003"/>
  <c r="CA1003"/>
  <c r="CB1002"/>
  <c r="CA1002"/>
  <c r="CB1001"/>
  <c r="CA1001"/>
  <c r="CB1000"/>
  <c r="CA1000"/>
  <c r="CB999"/>
  <c r="CA999"/>
  <c r="CB998"/>
  <c r="CA998"/>
  <c r="CB997"/>
  <c r="CA997"/>
  <c r="CB996"/>
  <c r="CA996"/>
  <c r="CB995"/>
  <c r="CA995"/>
  <c r="CB994"/>
  <c r="CA994"/>
  <c r="CB993"/>
  <c r="CA993"/>
  <c r="CB992"/>
  <c r="CA992"/>
  <c r="CB991"/>
  <c r="CA991"/>
  <c r="CB990"/>
  <c r="CA990"/>
  <c r="CB989"/>
  <c r="CA989"/>
  <c r="CB988"/>
  <c r="CA988"/>
  <c r="CB987"/>
  <c r="CA987"/>
  <c r="CB986"/>
  <c r="CA986"/>
  <c r="CB985"/>
  <c r="CA985"/>
  <c r="CB984"/>
  <c r="CA984"/>
  <c r="CB983"/>
  <c r="CA983"/>
  <c r="CB982"/>
  <c r="CA982"/>
  <c r="CB981"/>
  <c r="CA981"/>
  <c r="CB980"/>
  <c r="CA980"/>
  <c r="CB979"/>
  <c r="CA979"/>
  <c r="CB978"/>
  <c r="CA978"/>
  <c r="CB977"/>
  <c r="CA977"/>
  <c r="CB976"/>
  <c r="CA976"/>
  <c r="CB975"/>
  <c r="CA975"/>
  <c r="CB974"/>
  <c r="CA974"/>
  <c r="CB973"/>
  <c r="CA973"/>
  <c r="CB972"/>
  <c r="CA972"/>
  <c r="CB971"/>
  <c r="CA971"/>
  <c r="CB970"/>
  <c r="CA970"/>
  <c r="CB969"/>
  <c r="CA969"/>
  <c r="CB968"/>
  <c r="CA968"/>
  <c r="CB967"/>
  <c r="CA967"/>
  <c r="CB966"/>
  <c r="CA966"/>
  <c r="CB965"/>
  <c r="CA965"/>
  <c r="CB964"/>
  <c r="CA964"/>
  <c r="CB963"/>
  <c r="CA963"/>
  <c r="CB962"/>
  <c r="CA962"/>
  <c r="CB961"/>
  <c r="CA961"/>
  <c r="CB960"/>
  <c r="CA960"/>
  <c r="CB959"/>
  <c r="CA959"/>
  <c r="CB958"/>
  <c r="CA958"/>
  <c r="CB957"/>
  <c r="CA957"/>
  <c r="CB956"/>
  <c r="CA956"/>
  <c r="CB955"/>
  <c r="CA955"/>
  <c r="CB954"/>
  <c r="CA954"/>
  <c r="CB953"/>
  <c r="CA953"/>
  <c r="CB952"/>
  <c r="CA952"/>
  <c r="CB951"/>
  <c r="CA951"/>
  <c r="CB950"/>
  <c r="CA950"/>
  <c r="CB949"/>
  <c r="CA949"/>
  <c r="CB948"/>
  <c r="CA948"/>
  <c r="CB947"/>
  <c r="CA947"/>
  <c r="CB946"/>
  <c r="CA946"/>
  <c r="CB945"/>
  <c r="CA945"/>
  <c r="CB944"/>
  <c r="CA944"/>
  <c r="CB943"/>
  <c r="CA943"/>
  <c r="CB942"/>
  <c r="CA942"/>
  <c r="CB941"/>
  <c r="CA941"/>
  <c r="CB940"/>
  <c r="CA940"/>
  <c r="CB939"/>
  <c r="CA939"/>
  <c r="CB938"/>
  <c r="CA938"/>
  <c r="CB937"/>
  <c r="CA937"/>
  <c r="CB936"/>
  <c r="CA936"/>
  <c r="CB935"/>
  <c r="CA935"/>
  <c r="CB934"/>
  <c r="CA934"/>
  <c r="CB933"/>
  <c r="CA933"/>
  <c r="CB932"/>
  <c r="CA932"/>
  <c r="CB931"/>
  <c r="CA931"/>
  <c r="CB930"/>
  <c r="CA930"/>
  <c r="CB929"/>
  <c r="CA929"/>
  <c r="CB928"/>
  <c r="CA928"/>
  <c r="CB927"/>
  <c r="CA927"/>
  <c r="CB926"/>
  <c r="CA926"/>
  <c r="CB925"/>
  <c r="CA925"/>
  <c r="CB924"/>
  <c r="CA924"/>
  <c r="CB923"/>
  <c r="CA923"/>
  <c r="CB922"/>
  <c r="CA922"/>
  <c r="CB921"/>
  <c r="CA921"/>
  <c r="CB920"/>
  <c r="CA920"/>
  <c r="CB919"/>
  <c r="CA919"/>
  <c r="CB918"/>
  <c r="CA918"/>
  <c r="CB917"/>
  <c r="CA917"/>
  <c r="CB916"/>
  <c r="CA916"/>
  <c r="CB915"/>
  <c r="CA915"/>
  <c r="CB914"/>
  <c r="CA914"/>
  <c r="CB913"/>
  <c r="CA913"/>
  <c r="CB912"/>
  <c r="CA912"/>
  <c r="CB911"/>
  <c r="CA911"/>
  <c r="CB910"/>
  <c r="CA910"/>
  <c r="CB909"/>
  <c r="CA909"/>
  <c r="CB908"/>
  <c r="CA908"/>
  <c r="CB907"/>
  <c r="CA907"/>
  <c r="CB906"/>
  <c r="CA906"/>
  <c r="CB905"/>
  <c r="CA905"/>
  <c r="CB904"/>
  <c r="CA904"/>
  <c r="CB903"/>
  <c r="CA903"/>
  <c r="CB902"/>
  <c r="CA902"/>
  <c r="CB901"/>
  <c r="CA901"/>
  <c r="CB900"/>
  <c r="CA900"/>
  <c r="CB899"/>
  <c r="CA899"/>
  <c r="CB898"/>
  <c r="CA898"/>
  <c r="CB897"/>
  <c r="CA897"/>
  <c r="CB896"/>
  <c r="CA896"/>
  <c r="CB895"/>
  <c r="CA895"/>
  <c r="CB894"/>
  <c r="CA894"/>
  <c r="CB893"/>
  <c r="CA893"/>
  <c r="CB892"/>
  <c r="CA892"/>
  <c r="CB891"/>
  <c r="CA891"/>
  <c r="CB890"/>
  <c r="CA890"/>
  <c r="CB889"/>
  <c r="CA889"/>
  <c r="CB888"/>
  <c r="CA888"/>
  <c r="CB887"/>
  <c r="CA887"/>
  <c r="CB886"/>
  <c r="CA886"/>
  <c r="CB885"/>
  <c r="CA885"/>
  <c r="CB884"/>
  <c r="CA884"/>
  <c r="CB883"/>
  <c r="CA883"/>
  <c r="CB882"/>
  <c r="CA882"/>
  <c r="CB881"/>
  <c r="CA881"/>
  <c r="CB880"/>
  <c r="CA880"/>
  <c r="CB879"/>
  <c r="CA879"/>
  <c r="CB878"/>
  <c r="CA878"/>
  <c r="CB877"/>
  <c r="CA877"/>
  <c r="CB876"/>
  <c r="CA876"/>
  <c r="CB875"/>
  <c r="CA875"/>
  <c r="CB874"/>
  <c r="CA874"/>
  <c r="CB873"/>
  <c r="CA873"/>
  <c r="CB872"/>
  <c r="CA872"/>
  <c r="CB871"/>
  <c r="CA871"/>
  <c r="CB870"/>
  <c r="CA870"/>
  <c r="CB869"/>
  <c r="CA869"/>
  <c r="CB868"/>
  <c r="CA868"/>
  <c r="CB867"/>
  <c r="CA867"/>
  <c r="CB866"/>
  <c r="CA866"/>
  <c r="CB865"/>
  <c r="CA865"/>
  <c r="CB864"/>
  <c r="CA864"/>
  <c r="CB863"/>
  <c r="CA863"/>
  <c r="CB862"/>
  <c r="CA862"/>
  <c r="CB861"/>
  <c r="CA861"/>
  <c r="CB860"/>
  <c r="CA860"/>
  <c r="CB859"/>
  <c r="CA859"/>
  <c r="CB858"/>
  <c r="CA858"/>
  <c r="CB857"/>
  <c r="CA857"/>
  <c r="CB856"/>
  <c r="CA856"/>
  <c r="CB855"/>
  <c r="CA855"/>
  <c r="CB854"/>
  <c r="CA854"/>
  <c r="CB853"/>
  <c r="CA853"/>
  <c r="CB852"/>
  <c r="CA852"/>
  <c r="CB851"/>
  <c r="CA851"/>
  <c r="CB850"/>
  <c r="CA850"/>
  <c r="CB849"/>
  <c r="CA849"/>
  <c r="CB848"/>
  <c r="CA848"/>
  <c r="CB847"/>
  <c r="CA847"/>
  <c r="CB846"/>
  <c r="CA846"/>
  <c r="CB845"/>
  <c r="CA845"/>
  <c r="CB844"/>
  <c r="CA844"/>
  <c r="CB843"/>
  <c r="CA843"/>
  <c r="CB842"/>
  <c r="CA842"/>
  <c r="CB841"/>
  <c r="CA841"/>
  <c r="CB840"/>
  <c r="CA840"/>
  <c r="CB839"/>
  <c r="CA839"/>
  <c r="CB838"/>
  <c r="CA838"/>
  <c r="CB837"/>
  <c r="CA837"/>
  <c r="CB836"/>
  <c r="CA836"/>
  <c r="CB835"/>
  <c r="CA835"/>
  <c r="CB834"/>
  <c r="CA834"/>
  <c r="CB833"/>
  <c r="CA833"/>
  <c r="CB832"/>
  <c r="CA832"/>
  <c r="CB831"/>
  <c r="CA831"/>
  <c r="CB830"/>
  <c r="CA830"/>
  <c r="CB829"/>
  <c r="CA829"/>
  <c r="CB828"/>
  <c r="CA828"/>
  <c r="CB827"/>
  <c r="CA827"/>
  <c r="CB826"/>
  <c r="CA826"/>
  <c r="CB825"/>
  <c r="CA825"/>
  <c r="CB824"/>
  <c r="CA824"/>
  <c r="CB823"/>
  <c r="CA823"/>
  <c r="CB822"/>
  <c r="CA822"/>
  <c r="CB821"/>
  <c r="CA821"/>
  <c r="CB820"/>
  <c r="CA820"/>
  <c r="CB819"/>
  <c r="CA819"/>
  <c r="CB818"/>
  <c r="CA818"/>
  <c r="CB817"/>
  <c r="CA817"/>
  <c r="CB816"/>
  <c r="CA816"/>
  <c r="CB815"/>
  <c r="CA815"/>
  <c r="CB814"/>
  <c r="CA814"/>
  <c r="CB813"/>
  <c r="CA813"/>
  <c r="CB812"/>
  <c r="CA812"/>
  <c r="CB811"/>
  <c r="CA811"/>
  <c r="CB810"/>
  <c r="CA810"/>
  <c r="CB809"/>
  <c r="CA809"/>
  <c r="CB808"/>
  <c r="CA808"/>
  <c r="CB807"/>
  <c r="CA807"/>
  <c r="CB806"/>
  <c r="CA806"/>
  <c r="CB805"/>
  <c r="CA805"/>
  <c r="CB804"/>
  <c r="CA804"/>
  <c r="CB803"/>
  <c r="CA803"/>
  <c r="CB802"/>
  <c r="CA802"/>
  <c r="CB801"/>
  <c r="CA801"/>
  <c r="CB800"/>
  <c r="CA800"/>
  <c r="CB799"/>
  <c r="CA799"/>
  <c r="CB798"/>
  <c r="CA798"/>
  <c r="CB797"/>
  <c r="CA797"/>
  <c r="CB796"/>
  <c r="CA796"/>
  <c r="CB795"/>
  <c r="CA795"/>
  <c r="CB794"/>
  <c r="CA794"/>
  <c r="CB793"/>
  <c r="CA793"/>
  <c r="CB792"/>
  <c r="CA792"/>
  <c r="CB791"/>
  <c r="CA791"/>
  <c r="CB790"/>
  <c r="CA790"/>
  <c r="CB789"/>
  <c r="CA789"/>
  <c r="CB788"/>
  <c r="CA788"/>
  <c r="CB787"/>
  <c r="CA787"/>
  <c r="CB786"/>
  <c r="CA786"/>
  <c r="CB785"/>
  <c r="CA785"/>
  <c r="CB784"/>
  <c r="CA784"/>
  <c r="CB783"/>
  <c r="CA783"/>
  <c r="CB782"/>
  <c r="CA782"/>
  <c r="CB781"/>
  <c r="CA781"/>
  <c r="CB780"/>
  <c r="CA780"/>
  <c r="CB779"/>
  <c r="CA779"/>
  <c r="CB778"/>
  <c r="CA778"/>
  <c r="CB777"/>
  <c r="CA777"/>
  <c r="CB776"/>
  <c r="CA776"/>
  <c r="CB775"/>
  <c r="CA775"/>
  <c r="CB774"/>
  <c r="CA774"/>
  <c r="CB773"/>
  <c r="CA773"/>
  <c r="CB772"/>
  <c r="CA772"/>
  <c r="CB771"/>
  <c r="CA771"/>
  <c r="CB770"/>
  <c r="CA770"/>
  <c r="CB769"/>
  <c r="CA769"/>
  <c r="CB768"/>
  <c r="CA768"/>
  <c r="CB767"/>
  <c r="CA767"/>
  <c r="CB766"/>
  <c r="CA766"/>
  <c r="CB765"/>
  <c r="CA765"/>
  <c r="CB764"/>
  <c r="CA764"/>
  <c r="CB763"/>
  <c r="CA763"/>
  <c r="CB762"/>
  <c r="CA762"/>
  <c r="CB761"/>
  <c r="CA761"/>
  <c r="CB760"/>
  <c r="CA760"/>
  <c r="CB759"/>
  <c r="CA759"/>
  <c r="CB758"/>
  <c r="CA758"/>
  <c r="CB757"/>
  <c r="CA757"/>
  <c r="CB756"/>
  <c r="CA756"/>
  <c r="CB755"/>
  <c r="CA755"/>
  <c r="CB754"/>
  <c r="CA754"/>
  <c r="CB753"/>
  <c r="CA753"/>
  <c r="CB752"/>
  <c r="CA752"/>
  <c r="CB751"/>
  <c r="CA751"/>
  <c r="CB750"/>
  <c r="CA750"/>
  <c r="CB749"/>
  <c r="CA749"/>
  <c r="CB748"/>
  <c r="CA748"/>
  <c r="CB747"/>
  <c r="CA747"/>
  <c r="CB746"/>
  <c r="CA746"/>
  <c r="CB745"/>
  <c r="CA745"/>
  <c r="CB744"/>
  <c r="CA744"/>
  <c r="CB743"/>
  <c r="CA743"/>
  <c r="CB742"/>
  <c r="CA742"/>
  <c r="CB741"/>
  <c r="CA741"/>
  <c r="CB740"/>
  <c r="CA740"/>
  <c r="CB739"/>
  <c r="CA739"/>
  <c r="CB738"/>
  <c r="CA738"/>
  <c r="CB737"/>
  <c r="CA737"/>
  <c r="CB736"/>
  <c r="CA736"/>
  <c r="CB735"/>
  <c r="CA735"/>
  <c r="CB734"/>
  <c r="CA734"/>
  <c r="CB733"/>
  <c r="CA733"/>
  <c r="CB732"/>
  <c r="CA732"/>
  <c r="CB731"/>
  <c r="CA731"/>
  <c r="CB730"/>
  <c r="CA730"/>
  <c r="CB729"/>
  <c r="CA729"/>
  <c r="CB728"/>
  <c r="CA728"/>
  <c r="CB727"/>
  <c r="CA727"/>
  <c r="CB726"/>
  <c r="CA726"/>
  <c r="CB725"/>
  <c r="CA725"/>
  <c r="CB724"/>
  <c r="CA724"/>
  <c r="CB723"/>
  <c r="CA723"/>
  <c r="CB722"/>
  <c r="CA722"/>
  <c r="CB721"/>
  <c r="CA721"/>
  <c r="CB720"/>
  <c r="CA720"/>
  <c r="CB719"/>
  <c r="CA719"/>
  <c r="CB718"/>
  <c r="CA718"/>
  <c r="CB717"/>
  <c r="CA717"/>
  <c r="CB716"/>
  <c r="CA716"/>
  <c r="CB715"/>
  <c r="CA715"/>
  <c r="CB714"/>
  <c r="CA714"/>
  <c r="CB713"/>
  <c r="CA713"/>
  <c r="CB712"/>
  <c r="CA712"/>
  <c r="CB711"/>
  <c r="CA711"/>
  <c r="CB710"/>
  <c r="CA710"/>
  <c r="CB709"/>
  <c r="CA709"/>
  <c r="CB708"/>
  <c r="CA708"/>
  <c r="CB707"/>
  <c r="CA707"/>
  <c r="CB706"/>
  <c r="CA706"/>
  <c r="CB705"/>
  <c r="CA705"/>
  <c r="CB704"/>
  <c r="CA704"/>
  <c r="CB703"/>
  <c r="CA703"/>
  <c r="CB702"/>
  <c r="CA702"/>
  <c r="CB701"/>
  <c r="CA701"/>
  <c r="CB700"/>
  <c r="CA700"/>
  <c r="CB699"/>
  <c r="CA699"/>
  <c r="CB698"/>
  <c r="CA698"/>
  <c r="CB697"/>
  <c r="CA697"/>
  <c r="CB696"/>
  <c r="CA696"/>
  <c r="CB695"/>
  <c r="CA695"/>
  <c r="CB694"/>
  <c r="CA694"/>
  <c r="CB693"/>
  <c r="CA693"/>
  <c r="CB692"/>
  <c r="CA692"/>
  <c r="CB691"/>
  <c r="CA691"/>
  <c r="CB690"/>
  <c r="CA690"/>
  <c r="CB689"/>
  <c r="CA689"/>
  <c r="CB688"/>
  <c r="CA688"/>
  <c r="CB687"/>
  <c r="CA687"/>
  <c r="CB686"/>
  <c r="CA686"/>
  <c r="CB685"/>
  <c r="CA685"/>
  <c r="CB684"/>
  <c r="CA684"/>
  <c r="CB683"/>
  <c r="CA683"/>
  <c r="CB682"/>
  <c r="CA682"/>
  <c r="CB681"/>
  <c r="CA681"/>
  <c r="CB680"/>
  <c r="CA680"/>
  <c r="CB679"/>
  <c r="CA679"/>
  <c r="CB678"/>
  <c r="CA678"/>
  <c r="CB677"/>
  <c r="CA677"/>
  <c r="CB676"/>
  <c r="CA676"/>
  <c r="CB675"/>
  <c r="CA675"/>
  <c r="CB674"/>
  <c r="CA674"/>
  <c r="CB673"/>
  <c r="CA673"/>
  <c r="CB672"/>
  <c r="CA672"/>
  <c r="CB671"/>
  <c r="CA671"/>
  <c r="CB670"/>
  <c r="CA670"/>
  <c r="CB669"/>
  <c r="CA669"/>
  <c r="CB668"/>
  <c r="CA668"/>
  <c r="CB667"/>
  <c r="CA667"/>
  <c r="CB666"/>
  <c r="CA666"/>
  <c r="CB665"/>
  <c r="CA665"/>
  <c r="CB664"/>
  <c r="CA664"/>
  <c r="CB663"/>
  <c r="CA663"/>
  <c r="CB662"/>
  <c r="CA662"/>
  <c r="CB661"/>
  <c r="CA661"/>
  <c r="CB660"/>
  <c r="CA660"/>
  <c r="CB659"/>
  <c r="CA659"/>
  <c r="CB658"/>
  <c r="CA658"/>
  <c r="CB657"/>
  <c r="CA657"/>
  <c r="CB656"/>
  <c r="CA656"/>
  <c r="CB655"/>
  <c r="CA655"/>
  <c r="CB654"/>
  <c r="CA654"/>
  <c r="CB653"/>
  <c r="CA653"/>
  <c r="CB652"/>
  <c r="CA652"/>
  <c r="CB651"/>
  <c r="CA651"/>
  <c r="CB650"/>
  <c r="CA650"/>
  <c r="CB649"/>
  <c r="CA649"/>
  <c r="CB648"/>
  <c r="CA648"/>
  <c r="CB647"/>
  <c r="CA647"/>
  <c r="CB646"/>
  <c r="CA646"/>
  <c r="CB645"/>
  <c r="CA645"/>
  <c r="CB644"/>
  <c r="CA644"/>
  <c r="CB643"/>
  <c r="CA643"/>
  <c r="CB642"/>
  <c r="CA642"/>
  <c r="CB641"/>
  <c r="CA641"/>
  <c r="CB640"/>
  <c r="CA640"/>
  <c r="CB639"/>
  <c r="CA639"/>
  <c r="CB638"/>
  <c r="CA638"/>
  <c r="CB637"/>
  <c r="CA637"/>
  <c r="CB636"/>
  <c r="CA636"/>
  <c r="CB635"/>
  <c r="CA635"/>
  <c r="CB634"/>
  <c r="CA634"/>
  <c r="CB633"/>
  <c r="CA633"/>
  <c r="CB632"/>
  <c r="CA632"/>
  <c r="CB631"/>
  <c r="CA631"/>
  <c r="CB630"/>
  <c r="CA630"/>
  <c r="CB629"/>
  <c r="CA629"/>
  <c r="CB628"/>
  <c r="CA628"/>
  <c r="CB627"/>
  <c r="CA627"/>
  <c r="CB626"/>
  <c r="CA626"/>
  <c r="CB625"/>
  <c r="CA625"/>
  <c r="CB624"/>
  <c r="CA624"/>
  <c r="CB623"/>
  <c r="CA623"/>
  <c r="CB622"/>
  <c r="CA622"/>
  <c r="CB621"/>
  <c r="CA621"/>
  <c r="CB620"/>
  <c r="CA620"/>
  <c r="CB619"/>
  <c r="CA619"/>
  <c r="CB618"/>
  <c r="CA618"/>
  <c r="CB617"/>
  <c r="CA617"/>
  <c r="CB616"/>
  <c r="CA616"/>
  <c r="CB615"/>
  <c r="CA615"/>
  <c r="CB614"/>
  <c r="CA614"/>
  <c r="CB613"/>
  <c r="CA613"/>
  <c r="CB612"/>
  <c r="CA612"/>
  <c r="CB611"/>
  <c r="CA611"/>
  <c r="CB610"/>
  <c r="CA610"/>
  <c r="CB609"/>
  <c r="CA609"/>
  <c r="CB608"/>
  <c r="CA608"/>
  <c r="CB607"/>
  <c r="CA607"/>
  <c r="CB606"/>
  <c r="CA606"/>
  <c r="CB605"/>
  <c r="CA605"/>
  <c r="CB604"/>
  <c r="CA604"/>
  <c r="CB603"/>
  <c r="CA603"/>
  <c r="CB602"/>
  <c r="CA602"/>
  <c r="CB601"/>
  <c r="CA601"/>
  <c r="CB600"/>
  <c r="CA600"/>
  <c r="CB599"/>
  <c r="CA599"/>
  <c r="CB598"/>
  <c r="CA598"/>
  <c r="CB597"/>
  <c r="CA597"/>
  <c r="CB596"/>
  <c r="CA596"/>
  <c r="CB595"/>
  <c r="CA595"/>
  <c r="CB594"/>
  <c r="CA594"/>
  <c r="CB593"/>
  <c r="CA593"/>
  <c r="CB592"/>
  <c r="CA592"/>
  <c r="CB591"/>
  <c r="CA591"/>
  <c r="CB590"/>
  <c r="CA590"/>
  <c r="CB589"/>
  <c r="CA589"/>
  <c r="CB588"/>
  <c r="CA588"/>
  <c r="CB587"/>
  <c r="CA587"/>
  <c r="CB586"/>
  <c r="CA586"/>
  <c r="CB585"/>
  <c r="CA585"/>
  <c r="CB584"/>
  <c r="CA584"/>
  <c r="CB583"/>
  <c r="CA583"/>
  <c r="CB582"/>
  <c r="CA582"/>
  <c r="CB581"/>
  <c r="CA581"/>
  <c r="CB580"/>
  <c r="CA580"/>
  <c r="CB579"/>
  <c r="CA579"/>
  <c r="CB578"/>
  <c r="CA578"/>
  <c r="CB577"/>
  <c r="CA577"/>
  <c r="CB576"/>
  <c r="CA576"/>
  <c r="CB575"/>
  <c r="CA575"/>
  <c r="CB574"/>
  <c r="CA574"/>
  <c r="CB573"/>
  <c r="CA573"/>
  <c r="CB572"/>
  <c r="CA572"/>
  <c r="CB571"/>
  <c r="CA571"/>
  <c r="CB570"/>
  <c r="CA570"/>
  <c r="CB569"/>
  <c r="CA569"/>
  <c r="CB568"/>
  <c r="CA568"/>
  <c r="CB567"/>
  <c r="CA567"/>
  <c r="CB566"/>
  <c r="CA566"/>
  <c r="CB565"/>
  <c r="CA565"/>
  <c r="CB564"/>
  <c r="CA564"/>
  <c r="CB563"/>
  <c r="CA563"/>
  <c r="CB562"/>
  <c r="CA562"/>
  <c r="CB561"/>
  <c r="CA561"/>
  <c r="CB560"/>
  <c r="CA560"/>
  <c r="CB559"/>
  <c r="CA559"/>
  <c r="CB558"/>
  <c r="CA558"/>
  <c r="CB557"/>
  <c r="CA557"/>
  <c r="CB556"/>
  <c r="CA556"/>
  <c r="CB555"/>
  <c r="CA555"/>
  <c r="CB554"/>
  <c r="CA554"/>
  <c r="CB553"/>
  <c r="CA553"/>
  <c r="CB552"/>
  <c r="CA552"/>
  <c r="CB551"/>
  <c r="CA551"/>
  <c r="CB550"/>
  <c r="CA550"/>
  <c r="CB549"/>
  <c r="CA549"/>
  <c r="CB548"/>
  <c r="CA548"/>
  <c r="CB547"/>
  <c r="CA547"/>
  <c r="CB546"/>
  <c r="CA546"/>
  <c r="CB545"/>
  <c r="CA545"/>
  <c r="CB544"/>
  <c r="CA544"/>
  <c r="CB543"/>
  <c r="CA543"/>
  <c r="CB542"/>
  <c r="CA542"/>
  <c r="CB541"/>
  <c r="CA541"/>
  <c r="CB540"/>
  <c r="CA540"/>
  <c r="CB539"/>
  <c r="CA539"/>
  <c r="CB538"/>
  <c r="CA538"/>
  <c r="CB537"/>
  <c r="CA537"/>
  <c r="CB536"/>
  <c r="CA536"/>
  <c r="CB535"/>
  <c r="CA535"/>
  <c r="CB534"/>
  <c r="CA534"/>
  <c r="CB533"/>
  <c r="CA533"/>
  <c r="CB532"/>
  <c r="CA532"/>
  <c r="CB531"/>
  <c r="CA531"/>
  <c r="CB530"/>
  <c r="CA530"/>
  <c r="CB529"/>
  <c r="CA529"/>
  <c r="CB528"/>
  <c r="CA528"/>
  <c r="CB527"/>
  <c r="CA527"/>
  <c r="CB526"/>
  <c r="CA526"/>
  <c r="CB525"/>
  <c r="CA525"/>
  <c r="CB524"/>
  <c r="CA524"/>
  <c r="CB523"/>
  <c r="CA523"/>
  <c r="CB522"/>
  <c r="CA522"/>
  <c r="CB521"/>
  <c r="CA521"/>
  <c r="CB520"/>
  <c r="CA520"/>
  <c r="CB519"/>
  <c r="CA519"/>
  <c r="CB518"/>
  <c r="CA518"/>
  <c r="CB517"/>
  <c r="CA517"/>
  <c r="CB516"/>
  <c r="CA516"/>
  <c r="CB515"/>
  <c r="CA515"/>
  <c r="CB514"/>
  <c r="CA514"/>
  <c r="CB513"/>
  <c r="CA513"/>
  <c r="CB512"/>
  <c r="CA512"/>
  <c r="CB511"/>
  <c r="CA511"/>
  <c r="CB510"/>
  <c r="CA510"/>
  <c r="CB509"/>
  <c r="CA509"/>
  <c r="CB508"/>
  <c r="CA508"/>
  <c r="CB507"/>
  <c r="CA507"/>
  <c r="CB506"/>
  <c r="CA506"/>
  <c r="CB505"/>
  <c r="CA505"/>
  <c r="CB504"/>
  <c r="CA504"/>
  <c r="CB503"/>
  <c r="CA503"/>
  <c r="CB502"/>
  <c r="CA502"/>
  <c r="CB501"/>
  <c r="CA501"/>
  <c r="CB500"/>
  <c r="CA500"/>
  <c r="CB499"/>
  <c r="CA499"/>
  <c r="CB498"/>
  <c r="CA498"/>
  <c r="CB497"/>
  <c r="CA497"/>
  <c r="CB496"/>
  <c r="CA496"/>
  <c r="CB495"/>
  <c r="CA495"/>
  <c r="CB494"/>
  <c r="CA494"/>
  <c r="CB493"/>
  <c r="CA493"/>
  <c r="CB492"/>
  <c r="CA492"/>
  <c r="CB491"/>
  <c r="CA491"/>
  <c r="CB490"/>
  <c r="CA490"/>
  <c r="CB489"/>
  <c r="CA489"/>
  <c r="CB488"/>
  <c r="CA488"/>
  <c r="CB487"/>
  <c r="CA487"/>
  <c r="CB486"/>
  <c r="CA486"/>
  <c r="CB485"/>
  <c r="CA485"/>
  <c r="CB484"/>
  <c r="CA484"/>
  <c r="CB483"/>
  <c r="CA483"/>
  <c r="CB482"/>
  <c r="CA482"/>
  <c r="CB481"/>
  <c r="CA481"/>
  <c r="CB480"/>
  <c r="CA480"/>
  <c r="CB479"/>
  <c r="CA479"/>
  <c r="CB478"/>
  <c r="CA478"/>
  <c r="CB477"/>
  <c r="CA477"/>
  <c r="CB476"/>
  <c r="CA476"/>
  <c r="CB475"/>
  <c r="CA475"/>
  <c r="CB474"/>
  <c r="CA474"/>
  <c r="CB473"/>
  <c r="CA473"/>
  <c r="CB472"/>
  <c r="CA472"/>
  <c r="CB471"/>
  <c r="CA471"/>
  <c r="CB470"/>
  <c r="CA470"/>
  <c r="CB469"/>
  <c r="CA469"/>
  <c r="CB468"/>
  <c r="CA468"/>
  <c r="CB467"/>
  <c r="CA467"/>
  <c r="CB466"/>
  <c r="CA466"/>
  <c r="CB465"/>
  <c r="CA465"/>
  <c r="CB464"/>
  <c r="CA464"/>
  <c r="CB463"/>
  <c r="CA463"/>
  <c r="CB462"/>
  <c r="CA462"/>
  <c r="CB461"/>
  <c r="CA461"/>
  <c r="CB460"/>
  <c r="CA460"/>
  <c r="CB459"/>
  <c r="CA459"/>
  <c r="CB458"/>
  <c r="CA458"/>
  <c r="CB457"/>
  <c r="CA457"/>
  <c r="CB456"/>
  <c r="CA456"/>
  <c r="CB455"/>
  <c r="CA455"/>
  <c r="CB454"/>
  <c r="CA454"/>
  <c r="CB453"/>
  <c r="CA453"/>
  <c r="CB452"/>
  <c r="CA452"/>
  <c r="CB451"/>
  <c r="CA451"/>
  <c r="CB450"/>
  <c r="CA450"/>
  <c r="CB449"/>
  <c r="CA449"/>
  <c r="CB448"/>
  <c r="CA448"/>
  <c r="CB447"/>
  <c r="CA447"/>
  <c r="CB446"/>
  <c r="CA446"/>
  <c r="CB445"/>
  <c r="CA445"/>
  <c r="CB444"/>
  <c r="CA444"/>
  <c r="CB443"/>
  <c r="CA443"/>
  <c r="CB442"/>
  <c r="CA442"/>
  <c r="CB441"/>
  <c r="CA441"/>
  <c r="CB440"/>
  <c r="CA440"/>
  <c r="CB439"/>
  <c r="CA439"/>
  <c r="CB438"/>
  <c r="CA438"/>
  <c r="CB437"/>
  <c r="CA437"/>
  <c r="CB436"/>
  <c r="CA436"/>
  <c r="CB435"/>
  <c r="CA435"/>
  <c r="CB434"/>
  <c r="CA434"/>
  <c r="CB433"/>
  <c r="CA433"/>
  <c r="CB432"/>
  <c r="CA432"/>
  <c r="CB431"/>
  <c r="CA431"/>
  <c r="CB430"/>
  <c r="CA430"/>
  <c r="CB429"/>
  <c r="CA429"/>
  <c r="CB428"/>
  <c r="CA428"/>
  <c r="CB427"/>
  <c r="CA427"/>
  <c r="CB426"/>
  <c r="CA426"/>
  <c r="CB425"/>
  <c r="CA425"/>
  <c r="CB424"/>
  <c r="CA424"/>
  <c r="CB423"/>
  <c r="CA423"/>
  <c r="CB422"/>
  <c r="CA422"/>
  <c r="CB421"/>
  <c r="CA421"/>
  <c r="CB420"/>
  <c r="CA420"/>
  <c r="CB419"/>
  <c r="CA419"/>
  <c r="CB418"/>
  <c r="CA418"/>
  <c r="CB417"/>
  <c r="CA417"/>
  <c r="CB416"/>
  <c r="CA416"/>
  <c r="CB415"/>
  <c r="CA415"/>
  <c r="CB414"/>
  <c r="CA414"/>
  <c r="CB413"/>
  <c r="CA413"/>
  <c r="CB412"/>
  <c r="CA412"/>
  <c r="CB411"/>
  <c r="CA411"/>
  <c r="CB410"/>
  <c r="CA410"/>
  <c r="CB409"/>
  <c r="CA409"/>
  <c r="CB408"/>
  <c r="CA408"/>
  <c r="CB407"/>
  <c r="CA407"/>
  <c r="CB406"/>
  <c r="CA406"/>
  <c r="CB405"/>
  <c r="CA405"/>
  <c r="CB404"/>
  <c r="CA404"/>
  <c r="CB403"/>
  <c r="CA403"/>
  <c r="CB402"/>
  <c r="CA402"/>
  <c r="CB401"/>
  <c r="CA401"/>
  <c r="CB400"/>
  <c r="CA400"/>
  <c r="A400"/>
  <c r="CB399"/>
  <c r="CA399"/>
  <c r="A399"/>
  <c r="CB398"/>
  <c r="CA398"/>
  <c r="A398"/>
  <c r="CB397"/>
  <c r="CA397"/>
  <c r="A397"/>
  <c r="CB396"/>
  <c r="CA396"/>
  <c r="A396"/>
  <c r="CB395"/>
  <c r="CA395"/>
  <c r="A395"/>
  <c r="CB394"/>
  <c r="CA394"/>
  <c r="A394"/>
  <c r="CB393"/>
  <c r="CA393"/>
  <c r="A393"/>
  <c r="CB392"/>
  <c r="CA392"/>
  <c r="A392"/>
  <c r="CB391"/>
  <c r="CA391"/>
  <c r="A391"/>
  <c r="CB390"/>
  <c r="CA390"/>
  <c r="A390"/>
  <c r="CB389"/>
  <c r="CA389"/>
  <c r="A389"/>
  <c r="CB388"/>
  <c r="CA388"/>
  <c r="A388"/>
  <c r="CB387"/>
  <c r="CA387"/>
  <c r="A387"/>
  <c r="CB386"/>
  <c r="CA386"/>
  <c r="A386"/>
  <c r="CB385"/>
  <c r="CA385"/>
  <c r="A385"/>
  <c r="CB384"/>
  <c r="CA384"/>
  <c r="A384"/>
  <c r="CB383"/>
  <c r="CA383"/>
  <c r="A383"/>
  <c r="CB382"/>
  <c r="CA382"/>
  <c r="A382"/>
  <c r="CB381"/>
  <c r="CA381"/>
  <c r="A381"/>
  <c r="CB380"/>
  <c r="CA380"/>
  <c r="A380"/>
  <c r="CB379"/>
  <c r="CA379"/>
  <c r="A379"/>
  <c r="CB378"/>
  <c r="CA378"/>
  <c r="A378"/>
  <c r="CB377"/>
  <c r="CA377"/>
  <c r="A377"/>
  <c r="CB376"/>
  <c r="CA376"/>
  <c r="A376"/>
  <c r="CB375"/>
  <c r="CA375"/>
  <c r="A375"/>
  <c r="CB374"/>
  <c r="CA374"/>
  <c r="A374"/>
  <c r="CB373"/>
  <c r="CA373"/>
  <c r="A373"/>
  <c r="CB372"/>
  <c r="CA372"/>
  <c r="A372"/>
  <c r="CB371"/>
  <c r="CA371"/>
  <c r="A371"/>
  <c r="CB370"/>
  <c r="CA370"/>
  <c r="A370"/>
  <c r="CB369"/>
  <c r="CA369"/>
  <c r="A369"/>
  <c r="CB368"/>
  <c r="CA368"/>
  <c r="A368"/>
  <c r="CB367"/>
  <c r="CA367"/>
  <c r="A367"/>
  <c r="CB366"/>
  <c r="CA366"/>
  <c r="A366"/>
  <c r="CB365"/>
  <c r="CA365"/>
  <c r="A365"/>
  <c r="CB364"/>
  <c r="CA364"/>
  <c r="A364"/>
  <c r="CB363"/>
  <c r="CA363"/>
  <c r="A363"/>
  <c r="CB362"/>
  <c r="CA362"/>
  <c r="A362"/>
  <c r="CB361"/>
  <c r="CA361"/>
  <c r="A361"/>
  <c r="CB360"/>
  <c r="CA360"/>
  <c r="A360"/>
  <c r="CB359"/>
  <c r="CA359"/>
  <c r="A359"/>
  <c r="CB358"/>
  <c r="CA358"/>
  <c r="A358"/>
  <c r="CB357"/>
  <c r="CA357"/>
  <c r="A357"/>
  <c r="CB356"/>
  <c r="CA356"/>
  <c r="A356"/>
  <c r="CB355"/>
  <c r="CA355"/>
  <c r="A355"/>
  <c r="CB354"/>
  <c r="CA354"/>
  <c r="A354"/>
  <c r="CB353"/>
  <c r="CA353"/>
  <c r="A353"/>
  <c r="CB352"/>
  <c r="CA352"/>
  <c r="A352"/>
  <c r="CB351"/>
  <c r="CA351"/>
  <c r="A351"/>
  <c r="CB350"/>
  <c r="CA350"/>
  <c r="A350"/>
  <c r="CB349"/>
  <c r="CA349"/>
  <c r="A349"/>
  <c r="CB348"/>
  <c r="CA348"/>
  <c r="A348"/>
  <c r="CB347"/>
  <c r="CA347"/>
  <c r="A347"/>
  <c r="CB346"/>
  <c r="CA346"/>
  <c r="A346"/>
  <c r="CB345"/>
  <c r="CA345"/>
  <c r="A345"/>
  <c r="CB344"/>
  <c r="CA344"/>
  <c r="A344"/>
  <c r="CB343"/>
  <c r="CA343"/>
  <c r="A343"/>
  <c r="CB342"/>
  <c r="CA342"/>
  <c r="A342"/>
  <c r="CB341"/>
  <c r="CA341"/>
  <c r="A341"/>
  <c r="CB340"/>
  <c r="CA340"/>
  <c r="A340"/>
  <c r="CB339"/>
  <c r="CA339"/>
  <c r="A339"/>
  <c r="CB338"/>
  <c r="CA338"/>
  <c r="A338"/>
  <c r="CB337"/>
  <c r="CA337"/>
  <c r="A337"/>
  <c r="CB336"/>
  <c r="CA336"/>
  <c r="A336"/>
  <c r="CB335"/>
  <c r="CA335"/>
  <c r="A335"/>
  <c r="CB334"/>
  <c r="CA334"/>
  <c r="A334"/>
  <c r="CB333"/>
  <c r="CA333"/>
  <c r="A333"/>
  <c r="CB332"/>
  <c r="CA332"/>
  <c r="A332"/>
  <c r="CB331"/>
  <c r="CA331"/>
  <c r="A331"/>
  <c r="CB330"/>
  <c r="CA330"/>
  <c r="A330"/>
  <c r="CB329"/>
  <c r="CA329"/>
  <c r="A329"/>
  <c r="CB328"/>
  <c r="CA328"/>
  <c r="A328"/>
  <c r="CB327"/>
  <c r="CA327"/>
  <c r="A327"/>
  <c r="CB326"/>
  <c r="CA326"/>
  <c r="A326"/>
  <c r="CB325"/>
  <c r="CA325"/>
  <c r="A325"/>
  <c r="CB324"/>
  <c r="CA324"/>
  <c r="A324"/>
  <c r="CB323"/>
  <c r="CA323"/>
  <c r="A323"/>
  <c r="CB322"/>
  <c r="CA322"/>
  <c r="A322"/>
  <c r="CB321"/>
  <c r="CA321"/>
  <c r="A321"/>
  <c r="CB320"/>
  <c r="CA320"/>
  <c r="A320"/>
  <c r="CB319"/>
  <c r="CA319"/>
  <c r="A319"/>
  <c r="CB318"/>
  <c r="CA318"/>
  <c r="A318"/>
  <c r="CB317"/>
  <c r="CA317"/>
  <c r="A317"/>
  <c r="CB316"/>
  <c r="CA316"/>
  <c r="A316"/>
  <c r="CB315"/>
  <c r="CA315"/>
  <c r="A315"/>
  <c r="CB314"/>
  <c r="CA314"/>
  <c r="A314"/>
  <c r="CB313"/>
  <c r="CA313"/>
  <c r="A313"/>
  <c r="CB312"/>
  <c r="CA312"/>
  <c r="A312"/>
  <c r="CB311"/>
  <c r="CA311"/>
  <c r="A311"/>
  <c r="CB310"/>
  <c r="CA310"/>
  <c r="A310"/>
  <c r="CB309"/>
  <c r="CA309"/>
  <c r="A309"/>
  <c r="CB308"/>
  <c r="CA308"/>
  <c r="A308"/>
  <c r="CB307"/>
  <c r="CA307"/>
  <c r="A307"/>
  <c r="CB306"/>
  <c r="CA306"/>
  <c r="A306"/>
  <c r="CB305"/>
  <c r="CA305"/>
  <c r="A305"/>
  <c r="CB304"/>
  <c r="CA304"/>
  <c r="A304"/>
  <c r="CB303"/>
  <c r="CA303"/>
  <c r="A303"/>
  <c r="CB302"/>
  <c r="CA302"/>
  <c r="A302"/>
  <c r="CB301"/>
  <c r="CA301"/>
  <c r="A301"/>
  <c r="CB300"/>
  <c r="CA300"/>
  <c r="A300"/>
  <c r="CB299"/>
  <c r="CA299"/>
  <c r="A299"/>
  <c r="CB298"/>
  <c r="CA298"/>
  <c r="A298"/>
  <c r="CB297"/>
  <c r="CA297"/>
  <c r="A297"/>
  <c r="CB296"/>
  <c r="CA296"/>
  <c r="A296"/>
  <c r="CB295"/>
  <c r="CA295"/>
  <c r="A295"/>
  <c r="CB294"/>
  <c r="CA294"/>
  <c r="A294"/>
  <c r="CB293"/>
  <c r="CA293"/>
  <c r="A293"/>
  <c r="CB292"/>
  <c r="CA292"/>
  <c r="A292"/>
  <c r="CB291"/>
  <c r="CA291"/>
  <c r="A291"/>
  <c r="CB290"/>
  <c r="CA290"/>
  <c r="A290"/>
  <c r="CB289"/>
  <c r="CA289"/>
  <c r="A289"/>
  <c r="CB288"/>
  <c r="CA288"/>
  <c r="A288"/>
  <c r="CB287"/>
  <c r="CA287"/>
  <c r="A287"/>
  <c r="CB286"/>
  <c r="CA286"/>
  <c r="A286"/>
  <c r="CB285"/>
  <c r="CA285"/>
  <c r="A285"/>
  <c r="CB284"/>
  <c r="CA284"/>
  <c r="A284"/>
  <c r="CB283"/>
  <c r="CA283"/>
  <c r="A283"/>
  <c r="CB282"/>
  <c r="CA282"/>
  <c r="A282"/>
  <c r="CB281"/>
  <c r="CA281"/>
  <c r="A281"/>
  <c r="CB280"/>
  <c r="CA280"/>
  <c r="A280"/>
  <c r="CB279"/>
  <c r="CA279"/>
  <c r="A279"/>
  <c r="CB278"/>
  <c r="CA278"/>
  <c r="A278"/>
  <c r="CB277"/>
  <c r="CA277"/>
  <c r="A277"/>
  <c r="CB276"/>
  <c r="CA276"/>
  <c r="A276"/>
  <c r="CB275"/>
  <c r="CA275"/>
  <c r="A275"/>
  <c r="CB274"/>
  <c r="CA274"/>
  <c r="A274"/>
  <c r="CB273"/>
  <c r="CA273"/>
  <c r="A273"/>
  <c r="CB272"/>
  <c r="CA272"/>
  <c r="A272"/>
  <c r="CB271"/>
  <c r="CA271"/>
  <c r="A271"/>
  <c r="CB270"/>
  <c r="CA270"/>
  <c r="A270"/>
  <c r="CB269"/>
  <c r="CA269"/>
  <c r="A269"/>
  <c r="CB268"/>
  <c r="CA268"/>
  <c r="A268"/>
  <c r="CB267"/>
  <c r="CA267"/>
  <c r="A267"/>
  <c r="CB266"/>
  <c r="CA266"/>
  <c r="A266"/>
  <c r="CB265"/>
  <c r="CA265"/>
  <c r="A265"/>
  <c r="CB264"/>
  <c r="CA264"/>
  <c r="A264"/>
  <c r="CB263"/>
  <c r="CA263"/>
  <c r="A263"/>
  <c r="CB262"/>
  <c r="CA262"/>
  <c r="A262"/>
  <c r="CB261"/>
  <c r="CA261"/>
  <c r="A261"/>
  <c r="CB260"/>
  <c r="CA260"/>
  <c r="A260"/>
  <c r="CB259"/>
  <c r="CA259"/>
  <c r="A259"/>
  <c r="CB258"/>
  <c r="CA258"/>
  <c r="A258"/>
  <c r="CB257"/>
  <c r="CA257"/>
  <c r="A257"/>
  <c r="CB256"/>
  <c r="CA256"/>
  <c r="A256"/>
  <c r="CB255"/>
  <c r="CA255"/>
  <c r="A255"/>
  <c r="CB254"/>
  <c r="CA254"/>
  <c r="A254"/>
  <c r="CB253"/>
  <c r="CA253"/>
  <c r="A253"/>
  <c r="CB252"/>
  <c r="CA252"/>
  <c r="A252"/>
  <c r="CB251"/>
  <c r="CA251"/>
  <c r="A251"/>
  <c r="CB250"/>
  <c r="CA250"/>
  <c r="A250"/>
  <c r="CB249"/>
  <c r="CA249"/>
  <c r="A249"/>
  <c r="CB248"/>
  <c r="CA248"/>
  <c r="A248"/>
  <c r="CB247"/>
  <c r="CA247"/>
  <c r="A247"/>
  <c r="CB246"/>
  <c r="CA246"/>
  <c r="A246"/>
  <c r="CB245"/>
  <c r="CA245"/>
  <c r="A245"/>
  <c r="CB244"/>
  <c r="CA244"/>
  <c r="A244"/>
  <c r="CB243"/>
  <c r="CA243"/>
  <c r="A243"/>
  <c r="CB242"/>
  <c r="CA242"/>
  <c r="A242"/>
  <c r="CB241"/>
  <c r="CA241"/>
  <c r="A241"/>
  <c r="CB240"/>
  <c r="CA240"/>
  <c r="A240"/>
  <c r="CB239"/>
  <c r="CA239"/>
  <c r="A239"/>
  <c r="CB238"/>
  <c r="CA238"/>
  <c r="A238"/>
  <c r="CB237"/>
  <c r="CA237"/>
  <c r="A237"/>
  <c r="CB236"/>
  <c r="CA236"/>
  <c r="A236"/>
  <c r="CB235"/>
  <c r="CA235"/>
  <c r="A235"/>
  <c r="CB234"/>
  <c r="CA234"/>
  <c r="A234"/>
  <c r="CB233"/>
  <c r="CA233"/>
  <c r="A233"/>
  <c r="CB232"/>
  <c r="CA232"/>
  <c r="A232"/>
  <c r="CB231"/>
  <c r="CA231"/>
  <c r="A231"/>
  <c r="CB230"/>
  <c r="CA230"/>
  <c r="A230"/>
  <c r="CB229"/>
  <c r="CA229"/>
  <c r="A229"/>
  <c r="CB228"/>
  <c r="CA228"/>
  <c r="A228"/>
  <c r="CB227"/>
  <c r="CA227"/>
  <c r="A227"/>
  <c r="CB226"/>
  <c r="CA226"/>
  <c r="A226"/>
  <c r="CB225"/>
  <c r="CA225"/>
  <c r="A225"/>
  <c r="CB224"/>
  <c r="CA224"/>
  <c r="A224"/>
  <c r="CB223"/>
  <c r="CA223"/>
  <c r="A223"/>
  <c r="CB222"/>
  <c r="CA222"/>
  <c r="A222"/>
  <c r="CB221"/>
  <c r="CA221"/>
  <c r="A221"/>
  <c r="CB220"/>
  <c r="CA220"/>
  <c r="A220"/>
  <c r="CB219"/>
  <c r="CA219"/>
  <c r="A219"/>
  <c r="CB218"/>
  <c r="CA218"/>
  <c r="A218"/>
  <c r="CB217"/>
  <c r="CA217"/>
  <c r="A217"/>
  <c r="CB216"/>
  <c r="CA216"/>
  <c r="A216"/>
  <c r="CB215"/>
  <c r="CA215"/>
  <c r="A215"/>
  <c r="CB214"/>
  <c r="CA214"/>
  <c r="A214"/>
  <c r="CB213"/>
  <c r="CA213"/>
  <c r="A213"/>
  <c r="CB212"/>
  <c r="CA212"/>
  <c r="A212"/>
  <c r="CB211"/>
  <c r="CA211"/>
  <c r="A211"/>
  <c r="CB210"/>
  <c r="CA210"/>
  <c r="A210"/>
  <c r="CB209"/>
  <c r="CA209"/>
  <c r="A209"/>
  <c r="CB208"/>
  <c r="CA208"/>
  <c r="A208"/>
  <c r="CB207"/>
  <c r="CA207"/>
  <c r="A207"/>
  <c r="CB206"/>
  <c r="CA206"/>
  <c r="A206"/>
  <c r="CB205"/>
  <c r="CA205"/>
  <c r="A205"/>
  <c r="CB204"/>
  <c r="CA204"/>
  <c r="A204"/>
  <c r="CB203"/>
  <c r="CA203"/>
  <c r="A203"/>
  <c r="CB202"/>
  <c r="CA202"/>
  <c r="A202"/>
  <c r="CB201"/>
  <c r="CA201"/>
  <c r="A201"/>
  <c r="CB200"/>
  <c r="CA200"/>
  <c r="A200"/>
  <c r="CB199"/>
  <c r="CA199"/>
  <c r="A199"/>
  <c r="CB198"/>
  <c r="CA198"/>
  <c r="A198"/>
  <c r="CB197"/>
  <c r="CA197"/>
  <c r="A197"/>
  <c r="CB196"/>
  <c r="CA196"/>
  <c r="A196"/>
  <c r="CB195"/>
  <c r="CA195"/>
  <c r="A195"/>
  <c r="CB194"/>
  <c r="CA194"/>
  <c r="A194"/>
  <c r="CB193"/>
  <c r="CA193"/>
  <c r="A193"/>
  <c r="CB192"/>
  <c r="CA192"/>
  <c r="A192"/>
  <c r="CB191"/>
  <c r="CA191"/>
  <c r="A191"/>
  <c r="CB190"/>
  <c r="CA190"/>
  <c r="A190"/>
  <c r="CB189"/>
  <c r="CA189"/>
  <c r="A189"/>
  <c r="CB188"/>
  <c r="CA188"/>
  <c r="A188"/>
  <c r="CB187"/>
  <c r="CA187"/>
  <c r="A187"/>
  <c r="CB186"/>
  <c r="CA186"/>
  <c r="A186"/>
  <c r="CB185"/>
  <c r="CA185"/>
  <c r="A185"/>
  <c r="CB184"/>
  <c r="CA184"/>
  <c r="A184"/>
  <c r="CB183"/>
  <c r="CA183"/>
  <c r="A183"/>
  <c r="CB182"/>
  <c r="CA182"/>
  <c r="A182"/>
  <c r="CB181"/>
  <c r="CA181"/>
  <c r="A181"/>
  <c r="CB180"/>
  <c r="CA180"/>
  <c r="A180"/>
  <c r="CB179"/>
  <c r="CA179"/>
  <c r="A179"/>
  <c r="CB178"/>
  <c r="CA178"/>
  <c r="A178"/>
  <c r="CB177"/>
  <c r="CA177"/>
  <c r="A177"/>
  <c r="CB176"/>
  <c r="CA176"/>
  <c r="A176"/>
  <c r="CB175"/>
  <c r="CA175"/>
  <c r="A175"/>
  <c r="CB174"/>
  <c r="CA174"/>
  <c r="A174"/>
  <c r="CB173"/>
  <c r="CA173"/>
  <c r="A173"/>
  <c r="CB172"/>
  <c r="CA172"/>
  <c r="A172"/>
  <c r="CB171"/>
  <c r="CA171"/>
  <c r="A171"/>
  <c r="CB170"/>
  <c r="CA170"/>
  <c r="A170"/>
  <c r="CB169"/>
  <c r="CA169"/>
  <c r="A169"/>
  <c r="CB168"/>
  <c r="CA168"/>
  <c r="A168"/>
  <c r="CB167"/>
  <c r="CA167"/>
  <c r="A167"/>
  <c r="CB166"/>
  <c r="CA166"/>
  <c r="A166"/>
  <c r="CB165"/>
  <c r="CA165"/>
  <c r="A165"/>
  <c r="CB164"/>
  <c r="CA164"/>
  <c r="A164"/>
  <c r="CB163"/>
  <c r="CA163"/>
  <c r="A163"/>
  <c r="CB162"/>
  <c r="CA162"/>
  <c r="A162"/>
  <c r="CB161"/>
  <c r="CA161"/>
  <c r="A161"/>
  <c r="CB160"/>
  <c r="CA160"/>
  <c r="A160"/>
  <c r="CB159"/>
  <c r="CA159"/>
  <c r="A159"/>
  <c r="CB158"/>
  <c r="CA158"/>
  <c r="A158"/>
  <c r="CB157"/>
  <c r="CA157"/>
  <c r="A157"/>
  <c r="CB156"/>
  <c r="CA156"/>
  <c r="A156"/>
  <c r="CB155"/>
  <c r="CA155"/>
  <c r="A155"/>
  <c r="CB154"/>
  <c r="CA154"/>
  <c r="A154"/>
  <c r="CB153"/>
  <c r="CA153"/>
  <c r="A153"/>
  <c r="CB152"/>
  <c r="CA152"/>
  <c r="A152"/>
  <c r="CB151"/>
  <c r="CA151"/>
  <c r="A151"/>
  <c r="CB150"/>
  <c r="CA150"/>
  <c r="A150"/>
  <c r="CB149"/>
  <c r="CA149"/>
  <c r="A149"/>
  <c r="CB148"/>
  <c r="CA148"/>
  <c r="A148"/>
  <c r="CB147"/>
  <c r="CA147"/>
  <c r="A147"/>
  <c r="CB146"/>
  <c r="CA146"/>
  <c r="A146"/>
  <c r="CB145"/>
  <c r="CA145"/>
  <c r="A145"/>
  <c r="CB144"/>
  <c r="CA144"/>
  <c r="A144"/>
  <c r="CB143"/>
  <c r="CA143"/>
  <c r="A143"/>
  <c r="CB142"/>
  <c r="CA142"/>
  <c r="A142"/>
  <c r="CB141"/>
  <c r="CA141"/>
  <c r="A141"/>
  <c r="CB140"/>
  <c r="CA140"/>
  <c r="A140"/>
  <c r="CB139"/>
  <c r="CA139"/>
  <c r="A139"/>
  <c r="CB138"/>
  <c r="CA138"/>
  <c r="A138"/>
  <c r="CB137"/>
  <c r="CA137"/>
  <c r="A137"/>
  <c r="CB136"/>
  <c r="CA136"/>
  <c r="A136"/>
  <c r="CB135"/>
  <c r="CA135"/>
  <c r="A135"/>
  <c r="CB134"/>
  <c r="CA134"/>
  <c r="A134"/>
  <c r="CB133"/>
  <c r="CA133"/>
  <c r="A133"/>
  <c r="CB132"/>
  <c r="CA132"/>
  <c r="A132"/>
  <c r="CB131"/>
  <c r="CA131"/>
  <c r="A131"/>
  <c r="CB130"/>
  <c r="CA130"/>
  <c r="A130"/>
  <c r="CB129"/>
  <c r="CA129"/>
  <c r="A129"/>
  <c r="CB128"/>
  <c r="CA128"/>
  <c r="A128"/>
  <c r="CB127"/>
  <c r="CA127"/>
  <c r="A127"/>
  <c r="CB126"/>
  <c r="CA126"/>
  <c r="A126"/>
  <c r="CB125"/>
  <c r="CA125"/>
  <c r="A125"/>
  <c r="CB124"/>
  <c r="CA124"/>
  <c r="A124"/>
  <c r="CB123"/>
  <c r="CA123"/>
  <c r="A123"/>
  <c r="CB122"/>
  <c r="CA122"/>
  <c r="A122"/>
  <c r="CB121"/>
  <c r="CA121"/>
  <c r="A121"/>
  <c r="CB120"/>
  <c r="CA120"/>
  <c r="A120"/>
  <c r="CB119"/>
  <c r="CA119"/>
  <c r="A119"/>
  <c r="CB118"/>
  <c r="CA118"/>
  <c r="A118"/>
  <c r="CB117"/>
  <c r="CA117"/>
  <c r="A117"/>
  <c r="CB116"/>
  <c r="CA116"/>
  <c r="A116"/>
  <c r="CB115"/>
  <c r="CA115"/>
  <c r="A115"/>
  <c r="CB114"/>
  <c r="CA114"/>
  <c r="A114"/>
  <c r="CB113"/>
  <c r="CA113"/>
  <c r="A113"/>
  <c r="CB112"/>
  <c r="CA112"/>
  <c r="A112"/>
  <c r="CB111"/>
  <c r="CA111"/>
  <c r="A111"/>
  <c r="CB110"/>
  <c r="CA110"/>
  <c r="A110"/>
  <c r="CB109"/>
  <c r="CA109"/>
  <c r="A109"/>
  <c r="CB108"/>
  <c r="CA108"/>
  <c r="A108"/>
  <c r="CB107"/>
  <c r="CA107"/>
  <c r="A107"/>
  <c r="CB106"/>
  <c r="CA106"/>
  <c r="A106"/>
  <c r="CB105"/>
  <c r="CA105"/>
  <c r="A105"/>
  <c r="CB104"/>
  <c r="CA104"/>
  <c r="A104"/>
  <c r="CB103"/>
  <c r="CA103"/>
  <c r="A103"/>
  <c r="CB102"/>
  <c r="CA102"/>
  <c r="A102"/>
  <c r="CB101"/>
  <c r="CA101"/>
  <c r="A101"/>
  <c r="CB100"/>
  <c r="CA100"/>
  <c r="A100"/>
  <c r="CB99"/>
  <c r="CA99"/>
  <c r="A99"/>
  <c r="CB98"/>
  <c r="CA98"/>
  <c r="A98"/>
  <c r="CB97"/>
  <c r="CA97"/>
  <c r="A97"/>
  <c r="CB96"/>
  <c r="CA96"/>
  <c r="A96"/>
  <c r="CB95"/>
  <c r="CA95"/>
  <c r="A95"/>
  <c r="CB94"/>
  <c r="CA94"/>
  <c r="A94"/>
  <c r="CB93"/>
  <c r="CA93"/>
  <c r="A93"/>
  <c r="CB92"/>
  <c r="CA92"/>
  <c r="A92"/>
  <c r="CB91"/>
  <c r="CA91"/>
  <c r="A91"/>
  <c r="CB90"/>
  <c r="CA90"/>
  <c r="A90"/>
  <c r="CB89"/>
  <c r="CA89"/>
  <c r="A89"/>
  <c r="CB88"/>
  <c r="CA88"/>
  <c r="A88"/>
  <c r="CB87"/>
  <c r="CA87"/>
  <c r="A87"/>
  <c r="CB86"/>
  <c r="CA86"/>
  <c r="A86"/>
  <c r="CB85"/>
  <c r="CA85"/>
  <c r="A85"/>
  <c r="CB84"/>
  <c r="CA84"/>
  <c r="A84"/>
  <c r="CB83"/>
  <c r="CA83"/>
  <c r="A83"/>
  <c r="CB82"/>
  <c r="CA82"/>
  <c r="A82"/>
  <c r="CB81"/>
  <c r="CA81"/>
  <c r="A81"/>
  <c r="CB80"/>
  <c r="CA80"/>
  <c r="A80"/>
  <c r="CB79"/>
  <c r="CA79"/>
  <c r="A79"/>
  <c r="CB78"/>
  <c r="CA78"/>
  <c r="A78"/>
  <c r="CB77"/>
  <c r="CA77"/>
  <c r="A77"/>
  <c r="CB76"/>
  <c r="CA76"/>
  <c r="A76"/>
  <c r="CB75"/>
  <c r="CA75"/>
  <c r="A75"/>
  <c r="CB74"/>
  <c r="CA74"/>
  <c r="A74"/>
  <c r="CB73"/>
  <c r="CA73"/>
  <c r="A73"/>
  <c r="CB72"/>
  <c r="CA72"/>
  <c r="A72"/>
  <c r="CB71"/>
  <c r="CA71"/>
  <c r="A71"/>
  <c r="CB70"/>
  <c r="CA70"/>
  <c r="A70"/>
  <c r="CB69"/>
  <c r="CA69"/>
  <c r="A69"/>
  <c r="CB68"/>
  <c r="CA68"/>
  <c r="A68"/>
  <c r="CB67"/>
  <c r="CA67"/>
  <c r="A67"/>
  <c r="CB66"/>
  <c r="CA66"/>
  <c r="A66"/>
  <c r="CB65"/>
  <c r="CA65"/>
  <c r="A65"/>
  <c r="CB64"/>
  <c r="CA64"/>
  <c r="A64"/>
  <c r="CB63"/>
  <c r="CA63"/>
  <c r="A63"/>
  <c r="CB62"/>
  <c r="CA62"/>
  <c r="A62"/>
  <c r="CB61"/>
  <c r="CA61"/>
  <c r="A61"/>
  <c r="CB60"/>
  <c r="CA60"/>
  <c r="A60"/>
  <c r="CB59"/>
  <c r="CA59"/>
  <c r="A59"/>
  <c r="CB58"/>
  <c r="CA58"/>
  <c r="A58"/>
  <c r="CB57"/>
  <c r="CA57"/>
  <c r="A57"/>
  <c r="CB56"/>
  <c r="CA56"/>
  <c r="A56"/>
  <c r="CB55"/>
  <c r="CA55"/>
  <c r="A55"/>
  <c r="CB54"/>
  <c r="CA54"/>
  <c r="A54"/>
  <c r="CB53"/>
  <c r="CA53"/>
  <c r="A53"/>
  <c r="CB52"/>
  <c r="CA52"/>
  <c r="A52"/>
  <c r="CB51"/>
  <c r="CA51"/>
  <c r="A51"/>
  <c r="CB50"/>
  <c r="CA50"/>
  <c r="A50"/>
  <c r="CB49"/>
  <c r="CA49"/>
  <c r="A49"/>
  <c r="CB48"/>
  <c r="CA48"/>
  <c r="A48"/>
  <c r="CB47"/>
  <c r="CA47"/>
  <c r="A47"/>
  <c r="CB46"/>
  <c r="CA46"/>
  <c r="A46"/>
  <c r="CB45"/>
  <c r="CA45"/>
  <c r="A45"/>
  <c r="CB44"/>
  <c r="CA44"/>
  <c r="A44"/>
  <c r="CB43"/>
  <c r="CA43"/>
  <c r="A43"/>
  <c r="CB42"/>
  <c r="CA42"/>
  <c r="A42"/>
  <c r="CB41"/>
  <c r="CA41"/>
  <c r="A41"/>
  <c r="CB40"/>
  <c r="CA40"/>
  <c r="A40"/>
  <c r="CB39"/>
  <c r="CA39"/>
  <c r="A39"/>
  <c r="CB38"/>
  <c r="CA38"/>
  <c r="A38"/>
  <c r="CB37"/>
  <c r="CA37"/>
  <c r="A37"/>
  <c r="CB36"/>
  <c r="CA36"/>
  <c r="A36"/>
  <c r="CB35"/>
  <c r="CA35"/>
  <c r="A35"/>
  <c r="CB34"/>
  <c r="CA34"/>
  <c r="A34"/>
  <c r="CB33"/>
  <c r="CA33"/>
  <c r="A33"/>
  <c r="CB32"/>
  <c r="CA32"/>
  <c r="A32"/>
  <c r="CB31"/>
  <c r="CA31"/>
  <c r="A31"/>
  <c r="CB30"/>
  <c r="CA30"/>
  <c r="A30"/>
  <c r="CB29"/>
  <c r="CA29"/>
  <c r="A29"/>
  <c r="CB28"/>
  <c r="CA28"/>
  <c r="A28"/>
  <c r="CB27"/>
  <c r="CA27"/>
  <c r="A27"/>
  <c r="CB26"/>
  <c r="CA26"/>
  <c r="A26"/>
  <c r="CB25"/>
  <c r="CA25"/>
  <c r="A25"/>
  <c r="CB24"/>
  <c r="CA24"/>
  <c r="A24"/>
  <c r="CB23"/>
  <c r="CA23"/>
  <c r="A23"/>
  <c r="CB22"/>
  <c r="CA22"/>
  <c r="A22"/>
  <c r="CB21"/>
  <c r="CA21"/>
  <c r="A21"/>
  <c r="CB20"/>
  <c r="CA20"/>
  <c r="A20"/>
  <c r="CB19"/>
  <c r="CA19"/>
  <c r="A19"/>
  <c r="CB18"/>
  <c r="CA18"/>
  <c r="A18"/>
  <c r="CB17"/>
  <c r="CA17"/>
  <c r="A17"/>
  <c r="CB16"/>
  <c r="CA16"/>
  <c r="A16"/>
  <c r="CB15"/>
  <c r="CA15"/>
  <c r="A15"/>
  <c r="CB14"/>
  <c r="CA14"/>
  <c r="A14"/>
  <c r="CB13"/>
  <c r="CA13"/>
  <c r="A13"/>
  <c r="CB12"/>
  <c r="CA12"/>
  <c r="A12"/>
  <c r="CB11"/>
  <c r="CA11"/>
  <c r="A11"/>
  <c r="CB10"/>
  <c r="CA10"/>
  <c r="A10"/>
  <c r="CB9"/>
  <c r="CA9"/>
  <c r="A9"/>
  <c r="CB8"/>
  <c r="CA8"/>
  <c r="A8"/>
  <c r="CB7"/>
  <c r="CA7"/>
  <c r="CB6"/>
  <c r="CA6"/>
  <c r="CB5"/>
  <c r="CA5"/>
  <c r="CB4"/>
  <c r="CA4"/>
  <c r="CB3"/>
  <c r="CA3"/>
  <c r="CB2"/>
  <c r="CA2"/>
  <c r="CB7" i="7"/>
  <c r="CB8"/>
  <c r="CB9"/>
  <c r="CB10"/>
  <c r="CB11"/>
  <c r="CB12"/>
  <c r="CB13"/>
  <c r="CB14"/>
  <c r="CB15"/>
  <c r="CB16"/>
  <c r="CB17"/>
  <c r="CB18"/>
  <c r="CB19"/>
  <c r="CB20"/>
  <c r="CB21"/>
  <c r="CB22"/>
  <c r="CB23"/>
  <c r="CB24"/>
  <c r="CB25"/>
  <c r="CB26"/>
  <c r="CB27"/>
  <c r="CB28"/>
  <c r="CB29"/>
  <c r="CB30"/>
  <c r="CB31"/>
  <c r="CB32"/>
  <c r="CB33"/>
  <c r="CB34"/>
  <c r="CB35"/>
  <c r="CB36"/>
  <c r="CB37"/>
  <c r="CB38"/>
  <c r="CB39"/>
  <c r="CB40"/>
  <c r="CB41"/>
  <c r="CB42"/>
  <c r="CB43"/>
  <c r="CB44"/>
  <c r="CB45"/>
  <c r="CB46"/>
  <c r="CB47"/>
  <c r="CB48"/>
  <c r="CB49"/>
  <c r="CB50"/>
  <c r="CB51"/>
  <c r="CB52"/>
  <c r="CB53"/>
  <c r="CB54"/>
  <c r="CB55"/>
  <c r="CB56"/>
  <c r="CB57"/>
  <c r="CB58"/>
  <c r="CB59"/>
  <c r="CB60"/>
  <c r="CB61"/>
  <c r="CB62"/>
  <c r="CB63"/>
  <c r="CB64"/>
  <c r="CB65"/>
  <c r="CB66"/>
  <c r="CB67"/>
  <c r="CB68"/>
  <c r="CB69"/>
  <c r="CB70"/>
  <c r="CB71"/>
  <c r="CB72"/>
  <c r="CB73"/>
  <c r="CB74"/>
  <c r="CB75"/>
  <c r="CB76"/>
  <c r="CB77"/>
  <c r="CB78"/>
  <c r="CB79"/>
  <c r="CB80"/>
  <c r="CB81"/>
  <c r="CB82"/>
  <c r="CB83"/>
  <c r="CB84"/>
  <c r="CB85"/>
  <c r="CB86"/>
  <c r="CB87"/>
  <c r="CB88"/>
  <c r="CB89"/>
  <c r="CB90"/>
  <c r="CB91"/>
  <c r="CB92"/>
  <c r="CB93"/>
  <c r="CB94"/>
  <c r="CB95"/>
  <c r="CB96"/>
  <c r="CB97"/>
  <c r="CB98"/>
  <c r="CB99"/>
  <c r="CB100"/>
  <c r="CB101"/>
  <c r="CB102"/>
  <c r="CB103"/>
  <c r="CB104"/>
  <c r="CB105"/>
  <c r="CB106"/>
  <c r="CB107"/>
  <c r="CB108"/>
  <c r="CB109"/>
  <c r="CB110"/>
  <c r="CB111"/>
  <c r="CB112"/>
  <c r="CB113"/>
  <c r="CB114"/>
  <c r="CB115"/>
  <c r="CB116"/>
  <c r="CB117"/>
  <c r="CB118"/>
  <c r="CB119"/>
  <c r="CB120"/>
  <c r="CB121"/>
  <c r="CB122"/>
  <c r="CB123"/>
  <c r="CB124"/>
  <c r="CB125"/>
  <c r="CB126"/>
  <c r="CB127"/>
  <c r="CB128"/>
  <c r="CB129"/>
  <c r="CB130"/>
  <c r="CB131"/>
  <c r="CB132"/>
  <c r="CB133"/>
  <c r="CB134"/>
  <c r="CB135"/>
  <c r="CB136"/>
  <c r="CB137"/>
  <c r="CB138"/>
  <c r="CB139"/>
  <c r="CB140"/>
  <c r="CB141"/>
  <c r="CB142"/>
  <c r="CB143"/>
  <c r="CB144"/>
  <c r="CB145"/>
  <c r="CB146"/>
  <c r="CB147"/>
  <c r="CB148"/>
  <c r="CB149"/>
  <c r="CB150"/>
  <c r="CB151"/>
  <c r="CB152"/>
  <c r="CB153"/>
  <c r="CB154"/>
  <c r="CB155"/>
  <c r="CB156"/>
  <c r="CB157"/>
  <c r="CB158"/>
  <c r="CB159"/>
  <c r="CB160"/>
  <c r="CB161"/>
  <c r="CB162"/>
  <c r="CB163"/>
  <c r="CB164"/>
  <c r="CB165"/>
  <c r="CB166"/>
  <c r="CB167"/>
  <c r="CB168"/>
  <c r="CB169"/>
  <c r="CB170"/>
  <c r="CB171"/>
  <c r="CB172"/>
  <c r="CB173"/>
  <c r="CB174"/>
  <c r="CB175"/>
  <c r="CB176"/>
  <c r="CB177"/>
  <c r="CB178"/>
  <c r="CB179"/>
  <c r="CB180"/>
  <c r="CB181"/>
  <c r="CB182"/>
  <c r="CB183"/>
  <c r="CB184"/>
  <c r="CB185"/>
  <c r="CB186"/>
  <c r="CB187"/>
  <c r="CB188"/>
  <c r="CB189"/>
  <c r="CB190"/>
  <c r="CB191"/>
  <c r="CB192"/>
  <c r="CB193"/>
  <c r="CB194"/>
  <c r="CB195"/>
  <c r="CB196"/>
  <c r="CB197"/>
  <c r="CB198"/>
  <c r="CB199"/>
  <c r="CB200"/>
  <c r="CB201"/>
  <c r="CB202"/>
  <c r="CB203"/>
  <c r="CB204"/>
  <c r="CB205"/>
  <c r="CB206"/>
  <c r="CB207"/>
  <c r="CB208"/>
  <c r="CB209"/>
  <c r="CB210"/>
  <c r="CB211"/>
  <c r="CB212"/>
  <c r="CB213"/>
  <c r="CB214"/>
  <c r="CB215"/>
  <c r="CB216"/>
  <c r="CB217"/>
  <c r="CB218"/>
  <c r="CB219"/>
  <c r="CB220"/>
  <c r="CB221"/>
  <c r="CB222"/>
  <c r="CB223"/>
  <c r="CB224"/>
  <c r="CB225"/>
  <c r="CB226"/>
  <c r="CB227"/>
  <c r="CB228"/>
  <c r="CB229"/>
  <c r="CB230"/>
  <c r="CB231"/>
  <c r="CB232"/>
  <c r="CB233"/>
  <c r="CB234"/>
  <c r="CB235"/>
  <c r="CB236"/>
  <c r="CB237"/>
  <c r="CB238"/>
  <c r="CB239"/>
  <c r="CB240"/>
  <c r="CB241"/>
  <c r="CB242"/>
  <c r="CB243"/>
  <c r="CB244"/>
  <c r="CB245"/>
  <c r="CB246"/>
  <c r="CB247"/>
  <c r="CB248"/>
  <c r="CB249"/>
  <c r="CB250"/>
  <c r="CB251"/>
  <c r="CB252"/>
  <c r="CB253"/>
  <c r="CB254"/>
  <c r="CB255"/>
  <c r="CB256"/>
  <c r="CB257"/>
  <c r="CB258"/>
  <c r="CB259"/>
  <c r="CB260"/>
  <c r="CB261"/>
  <c r="CB262"/>
  <c r="CB263"/>
  <c r="CB264"/>
  <c r="CB265"/>
  <c r="CB266"/>
  <c r="CB267"/>
  <c r="CB268"/>
  <c r="CB269"/>
  <c r="CB270"/>
  <c r="CB271"/>
  <c r="CB272"/>
  <c r="CB273"/>
  <c r="CB274"/>
  <c r="CB275"/>
  <c r="CB276"/>
  <c r="CB277"/>
  <c r="CB278"/>
  <c r="CB279"/>
  <c r="CB280"/>
  <c r="CB281"/>
  <c r="CB282"/>
  <c r="CB283"/>
  <c r="CB284"/>
  <c r="CB285"/>
  <c r="CB286"/>
  <c r="CB287"/>
  <c r="CB288"/>
  <c r="CB289"/>
  <c r="CB290"/>
  <c r="CB291"/>
  <c r="CB292"/>
  <c r="CB293"/>
  <c r="CB294"/>
  <c r="CB295"/>
  <c r="CB296"/>
  <c r="CB297"/>
  <c r="CB298"/>
  <c r="CB299"/>
  <c r="CB300"/>
  <c r="CB301"/>
  <c r="CB302"/>
  <c r="CB303"/>
  <c r="CB304"/>
  <c r="CB305"/>
  <c r="CB306"/>
  <c r="CB307"/>
  <c r="CB308"/>
  <c r="CB309"/>
  <c r="CB310"/>
  <c r="CB311"/>
  <c r="CB312"/>
  <c r="CB313"/>
  <c r="CB314"/>
  <c r="CB315"/>
  <c r="CB316"/>
  <c r="CB317"/>
  <c r="CB318"/>
  <c r="CB319"/>
  <c r="CB320"/>
  <c r="CB321"/>
  <c r="CB322"/>
  <c r="CB323"/>
  <c r="CB324"/>
  <c r="CB325"/>
  <c r="CB326"/>
  <c r="CB327"/>
  <c r="CB328"/>
  <c r="CB329"/>
  <c r="CB330"/>
  <c r="CB331"/>
  <c r="CB332"/>
  <c r="CB333"/>
  <c r="CB334"/>
  <c r="CB335"/>
  <c r="CB336"/>
  <c r="CB337"/>
  <c r="CB338"/>
  <c r="CB339"/>
  <c r="CB340"/>
  <c r="CB341"/>
  <c r="CB342"/>
  <c r="CB343"/>
  <c r="CB344"/>
  <c r="CB345"/>
  <c r="CB346"/>
  <c r="CB347"/>
  <c r="CB348"/>
  <c r="CB349"/>
  <c r="CB350"/>
  <c r="CB351"/>
  <c r="CB352"/>
  <c r="CB353"/>
  <c r="CB354"/>
  <c r="CB355"/>
  <c r="CB356"/>
  <c r="CB357"/>
  <c r="CB358"/>
  <c r="CB359"/>
  <c r="CB360"/>
  <c r="CB361"/>
  <c r="CB362"/>
  <c r="CB363"/>
  <c r="CB364"/>
  <c r="CB365"/>
  <c r="CB366"/>
  <c r="CB367"/>
  <c r="CB368"/>
  <c r="CB369"/>
  <c r="CB370"/>
  <c r="CB371"/>
  <c r="CB372"/>
  <c r="CB373"/>
  <c r="CB374"/>
  <c r="CB375"/>
  <c r="CB376"/>
  <c r="CB377"/>
  <c r="CB378"/>
  <c r="CB379"/>
  <c r="CB380"/>
  <c r="CB381"/>
  <c r="CB382"/>
  <c r="CB383"/>
  <c r="CB384"/>
  <c r="CB385"/>
  <c r="CB386"/>
  <c r="CB387"/>
  <c r="CB388"/>
  <c r="CB389"/>
  <c r="CB390"/>
  <c r="CB391"/>
  <c r="CB392"/>
  <c r="CB393"/>
  <c r="CB394"/>
  <c r="CB395"/>
  <c r="CB396"/>
  <c r="CB397"/>
  <c r="CB398"/>
  <c r="CB399"/>
  <c r="CB400"/>
  <c r="CB401"/>
  <c r="CB402"/>
  <c r="CB403"/>
  <c r="CB404"/>
  <c r="CB405"/>
  <c r="CB406"/>
  <c r="CB407"/>
  <c r="CB408"/>
  <c r="CB409"/>
  <c r="CB410"/>
  <c r="CB411"/>
  <c r="CB412"/>
  <c r="CB413"/>
  <c r="CB414"/>
  <c r="CB415"/>
  <c r="CB416"/>
  <c r="CB417"/>
  <c r="CB418"/>
  <c r="CB419"/>
  <c r="CB420"/>
  <c r="CB421"/>
  <c r="CB422"/>
  <c r="CB423"/>
  <c r="CB424"/>
  <c r="CB425"/>
  <c r="CB426"/>
  <c r="CB427"/>
  <c r="CB428"/>
  <c r="CB429"/>
  <c r="CB430"/>
  <c r="CB431"/>
  <c r="CB432"/>
  <c r="CB433"/>
  <c r="CB434"/>
  <c r="CB435"/>
  <c r="CB436"/>
  <c r="CB437"/>
  <c r="CB438"/>
  <c r="CB439"/>
  <c r="CB440"/>
  <c r="CB441"/>
  <c r="CB442"/>
  <c r="CB443"/>
  <c r="CB444"/>
  <c r="CB445"/>
  <c r="CB446"/>
  <c r="CB447"/>
  <c r="CB448"/>
  <c r="CB449"/>
  <c r="CB450"/>
  <c r="CB451"/>
  <c r="CB452"/>
  <c r="CB453"/>
  <c r="CB454"/>
  <c r="CB455"/>
  <c r="CB456"/>
  <c r="CB457"/>
  <c r="CB458"/>
  <c r="CB459"/>
  <c r="CB460"/>
  <c r="CB461"/>
  <c r="CB462"/>
  <c r="CB463"/>
  <c r="CB464"/>
  <c r="CB465"/>
  <c r="CB466"/>
  <c r="CB467"/>
  <c r="CB468"/>
  <c r="CB469"/>
  <c r="CB470"/>
  <c r="CB471"/>
  <c r="CB472"/>
  <c r="CB473"/>
  <c r="CB474"/>
  <c r="CB475"/>
  <c r="CB476"/>
  <c r="CB477"/>
  <c r="CB478"/>
  <c r="CB479"/>
  <c r="CB480"/>
  <c r="CB481"/>
  <c r="CB482"/>
  <c r="CB483"/>
  <c r="CB484"/>
  <c r="CB485"/>
  <c r="CB486"/>
  <c r="CB487"/>
  <c r="CB488"/>
  <c r="CB489"/>
  <c r="CB490"/>
  <c r="CB491"/>
  <c r="CB492"/>
  <c r="CB493"/>
  <c r="CB494"/>
  <c r="CB495"/>
  <c r="CB496"/>
  <c r="CB497"/>
  <c r="CB498"/>
  <c r="CB499"/>
  <c r="CB500"/>
  <c r="CB501"/>
  <c r="CB502"/>
  <c r="CB503"/>
  <c r="CB504"/>
  <c r="CB505"/>
  <c r="CB506"/>
  <c r="CB507"/>
  <c r="CB508"/>
  <c r="CB509"/>
  <c r="CB510"/>
  <c r="CB511"/>
  <c r="CB512"/>
  <c r="CB513"/>
  <c r="CB514"/>
  <c r="CB515"/>
  <c r="CB516"/>
  <c r="CB517"/>
  <c r="CB518"/>
  <c r="CB519"/>
  <c r="CB520"/>
  <c r="CB521"/>
  <c r="CB522"/>
  <c r="CB523"/>
  <c r="CB524"/>
  <c r="CB525"/>
  <c r="CB526"/>
  <c r="CB527"/>
  <c r="CB528"/>
  <c r="CB529"/>
  <c r="CB530"/>
  <c r="CB531"/>
  <c r="CB532"/>
  <c r="CB533"/>
  <c r="CB534"/>
  <c r="CB535"/>
  <c r="CB536"/>
  <c r="CB537"/>
  <c r="CB538"/>
  <c r="CB539"/>
  <c r="CB540"/>
  <c r="CB541"/>
  <c r="CB542"/>
  <c r="CB543"/>
  <c r="CB544"/>
  <c r="CB545"/>
  <c r="CB546"/>
  <c r="CB547"/>
  <c r="CB548"/>
  <c r="CB549"/>
  <c r="CB550"/>
  <c r="CB551"/>
  <c r="CB552"/>
  <c r="CB553"/>
  <c r="CB554"/>
  <c r="CB555"/>
  <c r="CB556"/>
  <c r="CB557"/>
  <c r="CB558"/>
  <c r="CB559"/>
  <c r="CB560"/>
  <c r="CB561"/>
  <c r="CB562"/>
  <c r="CB563"/>
  <c r="CB564"/>
  <c r="CB565"/>
  <c r="CB566"/>
  <c r="CB567"/>
  <c r="CB568"/>
  <c r="CB569"/>
  <c r="CB570"/>
  <c r="CB571"/>
  <c r="CB572"/>
  <c r="CB573"/>
  <c r="CB574"/>
  <c r="CB575"/>
  <c r="CB576"/>
  <c r="CB577"/>
  <c r="CB578"/>
  <c r="CB579"/>
  <c r="CB580"/>
  <c r="CB581"/>
  <c r="CB582"/>
  <c r="CB583"/>
  <c r="CB584"/>
  <c r="CB585"/>
  <c r="CB586"/>
  <c r="CB587"/>
  <c r="CB588"/>
  <c r="CB589"/>
  <c r="CB590"/>
  <c r="CB591"/>
  <c r="CB592"/>
  <c r="CB593"/>
  <c r="CB594"/>
  <c r="CB595"/>
  <c r="CB596"/>
  <c r="CB597"/>
  <c r="CB598"/>
  <c r="CB599"/>
  <c r="CB600"/>
  <c r="CB601"/>
  <c r="CB602"/>
  <c r="CB603"/>
  <c r="CB604"/>
  <c r="CB605"/>
  <c r="CB606"/>
  <c r="CB607"/>
  <c r="CB608"/>
  <c r="CB609"/>
  <c r="CB610"/>
  <c r="CB611"/>
  <c r="CB612"/>
  <c r="CB613"/>
  <c r="CB614"/>
  <c r="CB615"/>
  <c r="CB616"/>
  <c r="CB617"/>
  <c r="CB618"/>
  <c r="CB619"/>
  <c r="CB620"/>
  <c r="CB621"/>
  <c r="CB622"/>
  <c r="CB623"/>
  <c r="CB624"/>
  <c r="CB625"/>
  <c r="CB626"/>
  <c r="CB627"/>
  <c r="CB628"/>
  <c r="CB629"/>
  <c r="CB630"/>
  <c r="CB631"/>
  <c r="CB632"/>
  <c r="CB633"/>
  <c r="CB634"/>
  <c r="CB635"/>
  <c r="CB636"/>
  <c r="CB637"/>
  <c r="CB638"/>
  <c r="CB639"/>
  <c r="CB640"/>
  <c r="CB641"/>
  <c r="CB642"/>
  <c r="CB643"/>
  <c r="CB644"/>
  <c r="CB645"/>
  <c r="CB646"/>
  <c r="CB647"/>
  <c r="CB648"/>
  <c r="CB649"/>
  <c r="CB650"/>
  <c r="CB651"/>
  <c r="CB652"/>
  <c r="CB653"/>
  <c r="CB654"/>
  <c r="CB655"/>
  <c r="CB656"/>
  <c r="CB657"/>
  <c r="CB658"/>
  <c r="CB659"/>
  <c r="CB660"/>
  <c r="CB661"/>
  <c r="CB662"/>
  <c r="CB663"/>
  <c r="CB664"/>
  <c r="CB665"/>
  <c r="CB666"/>
  <c r="CB667"/>
  <c r="CB668"/>
  <c r="CB669"/>
  <c r="CB670"/>
  <c r="CB671"/>
  <c r="CB672"/>
  <c r="CB673"/>
  <c r="CB674"/>
  <c r="CB675"/>
  <c r="CB676"/>
  <c r="CB677"/>
  <c r="CB678"/>
  <c r="CB679"/>
  <c r="CB680"/>
  <c r="CB681"/>
  <c r="CB682"/>
  <c r="CB683"/>
  <c r="CB684"/>
  <c r="CB685"/>
  <c r="CB686"/>
  <c r="CB687"/>
  <c r="CB688"/>
  <c r="CB689"/>
  <c r="CB690"/>
  <c r="CB691"/>
  <c r="CB692"/>
  <c r="CB693"/>
  <c r="CB694"/>
  <c r="CB695"/>
  <c r="CB696"/>
  <c r="CB697"/>
  <c r="CB698"/>
  <c r="CB699"/>
  <c r="CB700"/>
  <c r="CB701"/>
  <c r="CB702"/>
  <c r="CB703"/>
  <c r="CB704"/>
  <c r="CB705"/>
  <c r="CB706"/>
  <c r="CB707"/>
  <c r="CB708"/>
  <c r="CB709"/>
  <c r="CB710"/>
  <c r="CB711"/>
  <c r="CB712"/>
  <c r="CB713"/>
  <c r="CB714"/>
  <c r="CB715"/>
  <c r="CB716"/>
  <c r="CB717"/>
  <c r="CB718"/>
  <c r="CB719"/>
  <c r="CB720"/>
  <c r="CB721"/>
  <c r="CB722"/>
  <c r="CB723"/>
  <c r="CB724"/>
  <c r="CB725"/>
  <c r="CB726"/>
  <c r="CB727"/>
  <c r="CB728"/>
  <c r="CB729"/>
  <c r="CB730"/>
  <c r="CB731"/>
  <c r="CB732"/>
  <c r="CB733"/>
  <c r="CB734"/>
  <c r="CB735"/>
  <c r="CB736"/>
  <c r="CB737"/>
  <c r="CB738"/>
  <c r="CB739"/>
  <c r="CB740"/>
  <c r="CB741"/>
  <c r="CB742"/>
  <c r="CB743"/>
  <c r="CB744"/>
  <c r="CB745"/>
  <c r="CB746"/>
  <c r="CB747"/>
  <c r="CB748"/>
  <c r="CB749"/>
  <c r="CB750"/>
  <c r="CB751"/>
  <c r="CB752"/>
  <c r="CB753"/>
  <c r="CB754"/>
  <c r="CB755"/>
  <c r="CB756"/>
  <c r="CB757"/>
  <c r="CB758"/>
  <c r="CB759"/>
  <c r="CB760"/>
  <c r="CB761"/>
  <c r="CB762"/>
  <c r="CB763"/>
  <c r="CB764"/>
  <c r="CB765"/>
  <c r="CB766"/>
  <c r="CB767"/>
  <c r="CB768"/>
  <c r="CB769"/>
  <c r="CB770"/>
  <c r="CB771"/>
  <c r="CB772"/>
  <c r="CB773"/>
  <c r="CB774"/>
  <c r="CB775"/>
  <c r="CB776"/>
  <c r="CB777"/>
  <c r="CB778"/>
  <c r="CB779"/>
  <c r="CB780"/>
  <c r="CB781"/>
  <c r="CB782"/>
  <c r="CB783"/>
  <c r="CB784"/>
  <c r="CB785"/>
  <c r="CB786"/>
  <c r="CB787"/>
  <c r="CB788"/>
  <c r="CB789"/>
  <c r="CB790"/>
  <c r="CB791"/>
  <c r="CB792"/>
  <c r="CB793"/>
  <c r="CB794"/>
  <c r="CB795"/>
  <c r="CB796"/>
  <c r="CB797"/>
  <c r="CB798"/>
  <c r="CB799"/>
  <c r="CB800"/>
  <c r="CB801"/>
  <c r="CB802"/>
  <c r="CB803"/>
  <c r="CB804"/>
  <c r="CB805"/>
  <c r="CB806"/>
  <c r="CB807"/>
  <c r="CB808"/>
  <c r="CB809"/>
  <c r="CB810"/>
  <c r="CB811"/>
  <c r="CB812"/>
  <c r="CB813"/>
  <c r="CB814"/>
  <c r="CB815"/>
  <c r="CB816"/>
  <c r="CB817"/>
  <c r="CB818"/>
  <c r="CB819"/>
  <c r="CB820"/>
  <c r="CB821"/>
  <c r="CB822"/>
  <c r="CB823"/>
  <c r="CB824"/>
  <c r="CB825"/>
  <c r="CB826"/>
  <c r="CB827"/>
  <c r="CB828"/>
  <c r="CB829"/>
  <c r="CB830"/>
  <c r="CB831"/>
  <c r="CB832"/>
  <c r="CB833"/>
  <c r="CB834"/>
  <c r="CB835"/>
  <c r="CB836"/>
  <c r="CB837"/>
  <c r="CB838"/>
  <c r="CB839"/>
  <c r="CB840"/>
  <c r="CB841"/>
  <c r="CB842"/>
  <c r="CB843"/>
  <c r="CB844"/>
  <c r="CB845"/>
  <c r="CB846"/>
  <c r="CB847"/>
  <c r="CB848"/>
  <c r="CB849"/>
  <c r="CB850"/>
  <c r="CB851"/>
  <c r="CB852"/>
  <c r="CB853"/>
  <c r="CB854"/>
  <c r="CB855"/>
  <c r="CB856"/>
  <c r="CB857"/>
  <c r="CB858"/>
  <c r="CB859"/>
  <c r="CB860"/>
  <c r="CB861"/>
  <c r="CB862"/>
  <c r="CB863"/>
  <c r="CB864"/>
  <c r="CB865"/>
  <c r="CB866"/>
  <c r="CB867"/>
  <c r="CB868"/>
  <c r="CB869"/>
  <c r="CB870"/>
  <c r="CB871"/>
  <c r="CB872"/>
  <c r="CB873"/>
  <c r="CB874"/>
  <c r="CB875"/>
  <c r="CB876"/>
  <c r="CB877"/>
  <c r="CB878"/>
  <c r="CB879"/>
  <c r="CB880"/>
  <c r="CB881"/>
  <c r="CB882"/>
  <c r="CB883"/>
  <c r="CB884"/>
  <c r="CB885"/>
  <c r="CB886"/>
  <c r="CB887"/>
  <c r="CB888"/>
  <c r="CB889"/>
  <c r="CB890"/>
  <c r="CB891"/>
  <c r="CB892"/>
  <c r="CB893"/>
  <c r="CB894"/>
  <c r="CB895"/>
  <c r="CB896"/>
  <c r="CB897"/>
  <c r="CB898"/>
  <c r="CB899"/>
  <c r="CB900"/>
  <c r="CB901"/>
  <c r="CB902"/>
  <c r="CB903"/>
  <c r="CB904"/>
  <c r="CB905"/>
  <c r="CB906"/>
  <c r="CB907"/>
  <c r="CB908"/>
  <c r="CB909"/>
  <c r="CB910"/>
  <c r="CB911"/>
  <c r="CB912"/>
  <c r="CB913"/>
  <c r="CB914"/>
  <c r="CB915"/>
  <c r="CB916"/>
  <c r="CB917"/>
  <c r="CB918"/>
  <c r="CB919"/>
  <c r="CB920"/>
  <c r="CB921"/>
  <c r="CB922"/>
  <c r="CB923"/>
  <c r="CB924"/>
  <c r="CB925"/>
  <c r="CB926"/>
  <c r="CB927"/>
  <c r="CB928"/>
  <c r="CB929"/>
  <c r="CB930"/>
  <c r="CB931"/>
  <c r="CB932"/>
  <c r="CB933"/>
  <c r="CB934"/>
  <c r="CB935"/>
  <c r="CB936"/>
  <c r="CB937"/>
  <c r="CB938"/>
  <c r="CB939"/>
  <c r="CB940"/>
  <c r="CB941"/>
  <c r="CB942"/>
  <c r="CB943"/>
  <c r="CB944"/>
  <c r="CB945"/>
  <c r="CB946"/>
  <c r="CB947"/>
  <c r="CB948"/>
  <c r="CB949"/>
  <c r="CB950"/>
  <c r="CB951"/>
  <c r="CB952"/>
  <c r="CB953"/>
  <c r="CB954"/>
  <c r="CB955"/>
  <c r="CB956"/>
  <c r="CB957"/>
  <c r="CB958"/>
  <c r="CB959"/>
  <c r="CB960"/>
  <c r="CB961"/>
  <c r="CB962"/>
  <c r="CB963"/>
  <c r="CB964"/>
  <c r="CB965"/>
  <c r="CB966"/>
  <c r="CB967"/>
  <c r="CB968"/>
  <c r="CB969"/>
  <c r="CB970"/>
  <c r="CB971"/>
  <c r="CB972"/>
  <c r="CB973"/>
  <c r="CB974"/>
  <c r="CB975"/>
  <c r="CB976"/>
  <c r="CB977"/>
  <c r="CB978"/>
  <c r="CB979"/>
  <c r="CB980"/>
  <c r="CB981"/>
  <c r="CB982"/>
  <c r="CB983"/>
  <c r="CB984"/>
  <c r="CB985"/>
  <c r="CB986"/>
  <c r="CB987"/>
  <c r="CB988"/>
  <c r="CB989"/>
  <c r="CB990"/>
  <c r="CB991"/>
  <c r="CB992"/>
  <c r="CB993"/>
  <c r="CB994"/>
  <c r="CB995"/>
  <c r="CB996"/>
  <c r="CB997"/>
  <c r="CB998"/>
  <c r="CB999"/>
  <c r="CB1000"/>
  <c r="CB1001"/>
  <c r="CB2"/>
  <c r="CB3"/>
  <c r="CB4"/>
  <c r="CB5"/>
  <c r="CB6"/>
  <c r="CA3"/>
  <c r="CA4"/>
  <c r="CA5"/>
  <c r="CA6"/>
  <c r="CA7"/>
  <c r="CA8"/>
  <c r="CA9"/>
  <c r="CA10"/>
  <c r="CA11"/>
  <c r="CA12"/>
  <c r="CA13"/>
  <c r="CA14"/>
  <c r="CA15"/>
  <c r="CA16"/>
  <c r="CA17"/>
  <c r="CA18"/>
  <c r="CA19"/>
  <c r="CA20"/>
  <c r="CA21"/>
  <c r="CA22"/>
  <c r="CA23"/>
  <c r="CA24"/>
  <c r="CA25"/>
  <c r="CA26"/>
  <c r="CA27"/>
  <c r="CA28"/>
  <c r="CA29"/>
  <c r="CA30"/>
  <c r="CA31"/>
  <c r="CA32"/>
  <c r="CA33"/>
  <c r="CA34"/>
  <c r="CA35"/>
  <c r="CA36"/>
  <c r="CA37"/>
  <c r="CA38"/>
  <c r="CA39"/>
  <c r="CA40"/>
  <c r="CA41"/>
  <c r="CA42"/>
  <c r="CA43"/>
  <c r="CA44"/>
  <c r="CA45"/>
  <c r="CA46"/>
  <c r="CA47"/>
  <c r="CA48"/>
  <c r="CA49"/>
  <c r="CA50"/>
  <c r="CA51"/>
  <c r="CA52"/>
  <c r="CA53"/>
  <c r="CA54"/>
  <c r="CA55"/>
  <c r="CA56"/>
  <c r="CA57"/>
  <c r="CA58"/>
  <c r="CA59"/>
  <c r="CA60"/>
  <c r="CA61"/>
  <c r="CA62"/>
  <c r="CA63"/>
  <c r="CA64"/>
  <c r="CA65"/>
  <c r="CA66"/>
  <c r="CA67"/>
  <c r="CA68"/>
  <c r="CA69"/>
  <c r="CA70"/>
  <c r="CA71"/>
  <c r="CA72"/>
  <c r="CA73"/>
  <c r="CA74"/>
  <c r="CA75"/>
  <c r="CA76"/>
  <c r="CA77"/>
  <c r="CA78"/>
  <c r="CA79"/>
  <c r="CA80"/>
  <c r="CA81"/>
  <c r="CA82"/>
  <c r="CA83"/>
  <c r="CA84"/>
  <c r="CA85"/>
  <c r="CA86"/>
  <c r="CA87"/>
  <c r="CA88"/>
  <c r="CA89"/>
  <c r="CA90"/>
  <c r="CA91"/>
  <c r="CA92"/>
  <c r="CA93"/>
  <c r="CA94"/>
  <c r="CA95"/>
  <c r="CA96"/>
  <c r="CA97"/>
  <c r="CA98"/>
  <c r="CA99"/>
  <c r="CA100"/>
  <c r="CA101"/>
  <c r="CA102"/>
  <c r="CA103"/>
  <c r="CA104"/>
  <c r="CA105"/>
  <c r="CA106"/>
  <c r="CA107"/>
  <c r="CA108"/>
  <c r="CA109"/>
  <c r="CA110"/>
  <c r="CA111"/>
  <c r="CA112"/>
  <c r="CA113"/>
  <c r="CA114"/>
  <c r="CA115"/>
  <c r="CA116"/>
  <c r="CA117"/>
  <c r="CA118"/>
  <c r="CA119"/>
  <c r="CA120"/>
  <c r="CA121"/>
  <c r="CA122"/>
  <c r="CA123"/>
  <c r="CA124"/>
  <c r="CA125"/>
  <c r="CA126"/>
  <c r="CA127"/>
  <c r="CA128"/>
  <c r="CA129"/>
  <c r="CA130"/>
  <c r="CA131"/>
  <c r="CA132"/>
  <c r="CA133"/>
  <c r="CA134"/>
  <c r="CA135"/>
  <c r="CA136"/>
  <c r="CA137"/>
  <c r="CA138"/>
  <c r="CA139"/>
  <c r="CA140"/>
  <c r="CA141"/>
  <c r="CA142"/>
  <c r="CA143"/>
  <c r="CA144"/>
  <c r="CA145"/>
  <c r="CA146"/>
  <c r="CA147"/>
  <c r="CA148"/>
  <c r="CA149"/>
  <c r="CA150"/>
  <c r="CA151"/>
  <c r="CA152"/>
  <c r="CA153"/>
  <c r="CA154"/>
  <c r="CA155"/>
  <c r="CA156"/>
  <c r="CA157"/>
  <c r="CA158"/>
  <c r="CA159"/>
  <c r="CA160"/>
  <c r="CA161"/>
  <c r="CA162"/>
  <c r="CA163"/>
  <c r="CA164"/>
  <c r="CA165"/>
  <c r="CA166"/>
  <c r="CA167"/>
  <c r="CA168"/>
  <c r="CA169"/>
  <c r="CA170"/>
  <c r="CA171"/>
  <c r="CA172"/>
  <c r="CA173"/>
  <c r="CA174"/>
  <c r="CA175"/>
  <c r="CA176"/>
  <c r="CA177"/>
  <c r="CA178"/>
  <c r="CA179"/>
  <c r="CA180"/>
  <c r="CA181"/>
  <c r="CA182"/>
  <c r="CA183"/>
  <c r="CA184"/>
  <c r="CA185"/>
  <c r="CA186"/>
  <c r="CA187"/>
  <c r="CA188"/>
  <c r="CA189"/>
  <c r="CA190"/>
  <c r="CA191"/>
  <c r="CA192"/>
  <c r="CA193"/>
  <c r="CA194"/>
  <c r="CA195"/>
  <c r="CA196"/>
  <c r="CA197"/>
  <c r="CA198"/>
  <c r="CA199"/>
  <c r="CA200"/>
  <c r="CA201"/>
  <c r="CA202"/>
  <c r="CA203"/>
  <c r="CA204"/>
  <c r="CA205"/>
  <c r="CA206"/>
  <c r="CA207"/>
  <c r="CA208"/>
  <c r="CA209"/>
  <c r="CA210"/>
  <c r="CA211"/>
  <c r="CA212"/>
  <c r="CA213"/>
  <c r="CA214"/>
  <c r="CA215"/>
  <c r="CA216"/>
  <c r="CA217"/>
  <c r="CA218"/>
  <c r="CA219"/>
  <c r="CA220"/>
  <c r="CA221"/>
  <c r="CA222"/>
  <c r="CA223"/>
  <c r="CA224"/>
  <c r="CA225"/>
  <c r="CA226"/>
  <c r="CA227"/>
  <c r="CA228"/>
  <c r="CA229"/>
  <c r="CA230"/>
  <c r="CA231"/>
  <c r="CA232"/>
  <c r="CA233"/>
  <c r="CA234"/>
  <c r="CA235"/>
  <c r="CA236"/>
  <c r="CA237"/>
  <c r="CA238"/>
  <c r="CA239"/>
  <c r="CA240"/>
  <c r="CA241"/>
  <c r="CA242"/>
  <c r="CA243"/>
  <c r="CA244"/>
  <c r="CA245"/>
  <c r="CA246"/>
  <c r="CA247"/>
  <c r="CA248"/>
  <c r="CA249"/>
  <c r="CA250"/>
  <c r="CA251"/>
  <c r="CA252"/>
  <c r="CA253"/>
  <c r="CA254"/>
  <c r="CA255"/>
  <c r="CA256"/>
  <c r="CA257"/>
  <c r="CA258"/>
  <c r="CA259"/>
  <c r="CA260"/>
  <c r="CA261"/>
  <c r="CA262"/>
  <c r="CA263"/>
  <c r="CA264"/>
  <c r="CA265"/>
  <c r="CA266"/>
  <c r="CA267"/>
  <c r="CA268"/>
  <c r="CA269"/>
  <c r="CA270"/>
  <c r="CA271"/>
  <c r="CA272"/>
  <c r="CA273"/>
  <c r="CA274"/>
  <c r="CA275"/>
  <c r="CA276"/>
  <c r="CA277"/>
  <c r="CA278"/>
  <c r="CA279"/>
  <c r="CA280"/>
  <c r="CA281"/>
  <c r="CA282"/>
  <c r="CA283"/>
  <c r="CA284"/>
  <c r="CA285"/>
  <c r="CA286"/>
  <c r="CA287"/>
  <c r="CA288"/>
  <c r="CA289"/>
  <c r="CA290"/>
  <c r="CA291"/>
  <c r="CA292"/>
  <c r="CA293"/>
  <c r="CA294"/>
  <c r="CA295"/>
  <c r="CA296"/>
  <c r="CA297"/>
  <c r="CA298"/>
  <c r="CA299"/>
  <c r="CA300"/>
  <c r="CA301"/>
  <c r="CA302"/>
  <c r="CA303"/>
  <c r="CA304"/>
  <c r="CA305"/>
  <c r="CA306"/>
  <c r="CA307"/>
  <c r="CA308"/>
  <c r="CA309"/>
  <c r="CA310"/>
  <c r="CA311"/>
  <c r="CA312"/>
  <c r="CA313"/>
  <c r="CA314"/>
  <c r="CA315"/>
  <c r="CA316"/>
  <c r="CA317"/>
  <c r="CA318"/>
  <c r="CA319"/>
  <c r="CA320"/>
  <c r="CA321"/>
  <c r="CA322"/>
  <c r="CA323"/>
  <c r="CA324"/>
  <c r="CA325"/>
  <c r="CA326"/>
  <c r="CA327"/>
  <c r="CA328"/>
  <c r="CA329"/>
  <c r="CA330"/>
  <c r="CA331"/>
  <c r="CA332"/>
  <c r="CA333"/>
  <c r="CA334"/>
  <c r="CA335"/>
  <c r="CA336"/>
  <c r="CA337"/>
  <c r="CA338"/>
  <c r="CA339"/>
  <c r="CA340"/>
  <c r="CA341"/>
  <c r="CA342"/>
  <c r="CA343"/>
  <c r="CA344"/>
  <c r="CA345"/>
  <c r="CA346"/>
  <c r="CA347"/>
  <c r="CA348"/>
  <c r="CA349"/>
  <c r="CA350"/>
  <c r="CA351"/>
  <c r="CA352"/>
  <c r="CA353"/>
  <c r="CA354"/>
  <c r="CA355"/>
  <c r="CA356"/>
  <c r="CA357"/>
  <c r="CA358"/>
  <c r="CA359"/>
  <c r="CA360"/>
  <c r="CA361"/>
  <c r="CA362"/>
  <c r="CA363"/>
  <c r="CA364"/>
  <c r="CA365"/>
  <c r="CA366"/>
  <c r="CA367"/>
  <c r="CA368"/>
  <c r="CA369"/>
  <c r="CA370"/>
  <c r="CA371"/>
  <c r="CA372"/>
  <c r="CA373"/>
  <c r="CA374"/>
  <c r="CA375"/>
  <c r="CA376"/>
  <c r="CA377"/>
  <c r="CA378"/>
  <c r="CA379"/>
  <c r="CA380"/>
  <c r="CA381"/>
  <c r="CA382"/>
  <c r="CA383"/>
  <c r="CA384"/>
  <c r="CA385"/>
  <c r="CA386"/>
  <c r="CA387"/>
  <c r="CA388"/>
  <c r="CA389"/>
  <c r="CA390"/>
  <c r="CA391"/>
  <c r="CA392"/>
  <c r="CA393"/>
  <c r="CA394"/>
  <c r="CA395"/>
  <c r="CA396"/>
  <c r="CA397"/>
  <c r="CA398"/>
  <c r="CA399"/>
  <c r="CA400"/>
  <c r="CA401"/>
  <c r="CA402"/>
  <c r="CA403"/>
  <c r="CA404"/>
  <c r="CA405"/>
  <c r="CA406"/>
  <c r="CA407"/>
  <c r="CA408"/>
  <c r="CA409"/>
  <c r="CA410"/>
  <c r="CA411"/>
  <c r="CA412"/>
  <c r="CA413"/>
  <c r="CA414"/>
  <c r="CA415"/>
  <c r="CA416"/>
  <c r="CA417"/>
  <c r="CA418"/>
  <c r="CA419"/>
  <c r="CA420"/>
  <c r="CA421"/>
  <c r="CA422"/>
  <c r="CA423"/>
  <c r="CA424"/>
  <c r="CA425"/>
  <c r="CA426"/>
  <c r="CA427"/>
  <c r="CA428"/>
  <c r="CA429"/>
  <c r="CA430"/>
  <c r="CA431"/>
  <c r="CA432"/>
  <c r="CA433"/>
  <c r="CA434"/>
  <c r="CA435"/>
  <c r="CA436"/>
  <c r="CA437"/>
  <c r="CA438"/>
  <c r="CA439"/>
  <c r="CA440"/>
  <c r="CA441"/>
  <c r="CA442"/>
  <c r="CA443"/>
  <c r="CA444"/>
  <c r="CA445"/>
  <c r="CA446"/>
  <c r="CA447"/>
  <c r="CA448"/>
  <c r="CA449"/>
  <c r="CA450"/>
  <c r="CA451"/>
  <c r="CA452"/>
  <c r="CA453"/>
  <c r="CA454"/>
  <c r="CA455"/>
  <c r="CA456"/>
  <c r="CA457"/>
  <c r="CA458"/>
  <c r="CA459"/>
  <c r="CA460"/>
  <c r="CA461"/>
  <c r="CA462"/>
  <c r="CA463"/>
  <c r="CA464"/>
  <c r="CA465"/>
  <c r="CA466"/>
  <c r="CA467"/>
  <c r="CA468"/>
  <c r="CA469"/>
  <c r="CA470"/>
  <c r="CA471"/>
  <c r="CA472"/>
  <c r="CA473"/>
  <c r="CA474"/>
  <c r="CA475"/>
  <c r="CA476"/>
  <c r="CA477"/>
  <c r="CA478"/>
  <c r="CA479"/>
  <c r="CA480"/>
  <c r="CA481"/>
  <c r="CA482"/>
  <c r="CA483"/>
  <c r="CA484"/>
  <c r="CA485"/>
  <c r="CA486"/>
  <c r="CA487"/>
  <c r="CA488"/>
  <c r="CA489"/>
  <c r="CA490"/>
  <c r="CA491"/>
  <c r="CA492"/>
  <c r="CA493"/>
  <c r="CA494"/>
  <c r="CA495"/>
  <c r="CA496"/>
  <c r="CA497"/>
  <c r="CA498"/>
  <c r="CA499"/>
  <c r="CA500"/>
  <c r="CA501"/>
  <c r="CA502"/>
  <c r="CA503"/>
  <c r="CA504"/>
  <c r="CA505"/>
  <c r="CA506"/>
  <c r="CA507"/>
  <c r="CA508"/>
  <c r="CA509"/>
  <c r="CA510"/>
  <c r="CA511"/>
  <c r="CA512"/>
  <c r="CA513"/>
  <c r="CA514"/>
  <c r="CA515"/>
  <c r="CA516"/>
  <c r="CA517"/>
  <c r="CA518"/>
  <c r="CA519"/>
  <c r="CA520"/>
  <c r="CA521"/>
  <c r="CA522"/>
  <c r="CA523"/>
  <c r="CA524"/>
  <c r="CA525"/>
  <c r="CA526"/>
  <c r="CA527"/>
  <c r="CA528"/>
  <c r="CA529"/>
  <c r="CA530"/>
  <c r="CA531"/>
  <c r="CA532"/>
  <c r="CA533"/>
  <c r="CA534"/>
  <c r="CA535"/>
  <c r="CA536"/>
  <c r="CA537"/>
  <c r="CA538"/>
  <c r="CA539"/>
  <c r="CA540"/>
  <c r="CA541"/>
  <c r="CA542"/>
  <c r="CA543"/>
  <c r="CA544"/>
  <c r="CA545"/>
  <c r="CA546"/>
  <c r="CA547"/>
  <c r="CA548"/>
  <c r="CA549"/>
  <c r="CA550"/>
  <c r="CA551"/>
  <c r="CA552"/>
  <c r="CA553"/>
  <c r="CA554"/>
  <c r="CA555"/>
  <c r="CA556"/>
  <c r="CA557"/>
  <c r="CA558"/>
  <c r="CA559"/>
  <c r="CA560"/>
  <c r="CA561"/>
  <c r="CA562"/>
  <c r="CA563"/>
  <c r="CA564"/>
  <c r="CA565"/>
  <c r="CA566"/>
  <c r="CA567"/>
  <c r="CA568"/>
  <c r="CA569"/>
  <c r="CA570"/>
  <c r="CA571"/>
  <c r="CA572"/>
  <c r="CA573"/>
  <c r="CA574"/>
  <c r="CA575"/>
  <c r="CA576"/>
  <c r="CA577"/>
  <c r="CA578"/>
  <c r="CA579"/>
  <c r="CA580"/>
  <c r="CA581"/>
  <c r="CA582"/>
  <c r="CA583"/>
  <c r="CA584"/>
  <c r="CA585"/>
  <c r="CA586"/>
  <c r="CA587"/>
  <c r="CA588"/>
  <c r="CA589"/>
  <c r="CA590"/>
  <c r="CA591"/>
  <c r="CA592"/>
  <c r="CA593"/>
  <c r="CA594"/>
  <c r="CA595"/>
  <c r="CA596"/>
  <c r="CA597"/>
  <c r="CA598"/>
  <c r="CA599"/>
  <c r="CA600"/>
  <c r="CA601"/>
  <c r="CA602"/>
  <c r="CA603"/>
  <c r="CA604"/>
  <c r="CA605"/>
  <c r="CA606"/>
  <c r="CA607"/>
  <c r="CA608"/>
  <c r="CA609"/>
  <c r="CA610"/>
  <c r="CA611"/>
  <c r="CA612"/>
  <c r="CA613"/>
  <c r="CA614"/>
  <c r="CA615"/>
  <c r="CA616"/>
  <c r="CA617"/>
  <c r="CA618"/>
  <c r="CA619"/>
  <c r="CA620"/>
  <c r="CA621"/>
  <c r="CA622"/>
  <c r="CA623"/>
  <c r="CA624"/>
  <c r="CA625"/>
  <c r="CA626"/>
  <c r="CA627"/>
  <c r="CA628"/>
  <c r="CA629"/>
  <c r="CA630"/>
  <c r="CA631"/>
  <c r="CA632"/>
  <c r="CA633"/>
  <c r="CA634"/>
  <c r="CA635"/>
  <c r="CA636"/>
  <c r="CA637"/>
  <c r="CA638"/>
  <c r="CA639"/>
  <c r="CA640"/>
  <c r="CA641"/>
  <c r="CA642"/>
  <c r="CA643"/>
  <c r="CA644"/>
  <c r="CA645"/>
  <c r="CA646"/>
  <c r="CA647"/>
  <c r="CA648"/>
  <c r="CA649"/>
  <c r="CA650"/>
  <c r="CA651"/>
  <c r="CA652"/>
  <c r="CA653"/>
  <c r="CA654"/>
  <c r="CA655"/>
  <c r="CA656"/>
  <c r="CA657"/>
  <c r="CA658"/>
  <c r="CA659"/>
  <c r="CA660"/>
  <c r="CA661"/>
  <c r="CA662"/>
  <c r="CA663"/>
  <c r="CA664"/>
  <c r="CA665"/>
  <c r="CA666"/>
  <c r="CA667"/>
  <c r="CA668"/>
  <c r="CA669"/>
  <c r="CA670"/>
  <c r="CA671"/>
  <c r="CA672"/>
  <c r="CA673"/>
  <c r="CA674"/>
  <c r="CA675"/>
  <c r="CA676"/>
  <c r="CA677"/>
  <c r="CA678"/>
  <c r="CA679"/>
  <c r="CA680"/>
  <c r="CA681"/>
  <c r="CA682"/>
  <c r="CA683"/>
  <c r="CA684"/>
  <c r="CA685"/>
  <c r="CA686"/>
  <c r="CA687"/>
  <c r="CA688"/>
  <c r="CA689"/>
  <c r="CA690"/>
  <c r="CA691"/>
  <c r="CA692"/>
  <c r="CA693"/>
  <c r="CA694"/>
  <c r="CA695"/>
  <c r="CA696"/>
  <c r="CA697"/>
  <c r="CA698"/>
  <c r="CA699"/>
  <c r="CA700"/>
  <c r="CA701"/>
  <c r="CA702"/>
  <c r="CA703"/>
  <c r="CA704"/>
  <c r="CA705"/>
  <c r="CA706"/>
  <c r="CA707"/>
  <c r="CA708"/>
  <c r="CA709"/>
  <c r="CA710"/>
  <c r="CA711"/>
  <c r="CA712"/>
  <c r="CA713"/>
  <c r="CA714"/>
  <c r="CA715"/>
  <c r="CA716"/>
  <c r="CA717"/>
  <c r="CA718"/>
  <c r="CA719"/>
  <c r="CA720"/>
  <c r="CA721"/>
  <c r="CA722"/>
  <c r="CA723"/>
  <c r="CA724"/>
  <c r="CA725"/>
  <c r="CA726"/>
  <c r="CA727"/>
  <c r="CA728"/>
  <c r="CA729"/>
  <c r="CA730"/>
  <c r="CA731"/>
  <c r="CA732"/>
  <c r="CA733"/>
  <c r="CA734"/>
  <c r="CA735"/>
  <c r="CA736"/>
  <c r="CA737"/>
  <c r="CA738"/>
  <c r="CA739"/>
  <c r="CA740"/>
  <c r="CA741"/>
  <c r="CA742"/>
  <c r="CA743"/>
  <c r="CA744"/>
  <c r="CA745"/>
  <c r="CA746"/>
  <c r="CA747"/>
  <c r="CA748"/>
  <c r="CA749"/>
  <c r="CA750"/>
  <c r="CA751"/>
  <c r="CA752"/>
  <c r="CA753"/>
  <c r="CA754"/>
  <c r="CA755"/>
  <c r="CA756"/>
  <c r="CA757"/>
  <c r="CA758"/>
  <c r="CA759"/>
  <c r="CA760"/>
  <c r="CA761"/>
  <c r="CA762"/>
  <c r="CA763"/>
  <c r="CA764"/>
  <c r="CA765"/>
  <c r="CA766"/>
  <c r="CA767"/>
  <c r="CA768"/>
  <c r="CA769"/>
  <c r="CA770"/>
  <c r="CA771"/>
  <c r="CA772"/>
  <c r="CA773"/>
  <c r="CA774"/>
  <c r="CA775"/>
  <c r="CA776"/>
  <c r="CA777"/>
  <c r="CA778"/>
  <c r="CA779"/>
  <c r="CA780"/>
  <c r="CA781"/>
  <c r="CA782"/>
  <c r="CA783"/>
  <c r="CA784"/>
  <c r="CA785"/>
  <c r="CA786"/>
  <c r="CA787"/>
  <c r="CA788"/>
  <c r="CA789"/>
  <c r="CA790"/>
  <c r="CA791"/>
  <c r="CA792"/>
  <c r="CA793"/>
  <c r="CA794"/>
  <c r="CA795"/>
  <c r="CA796"/>
  <c r="CA797"/>
  <c r="CA798"/>
  <c r="CA799"/>
  <c r="CA800"/>
  <c r="CA801"/>
  <c r="CA802"/>
  <c r="CA803"/>
  <c r="CA804"/>
  <c r="CA805"/>
  <c r="CA806"/>
  <c r="CA807"/>
  <c r="CA808"/>
  <c r="CA809"/>
  <c r="CA810"/>
  <c r="CA811"/>
  <c r="CA812"/>
  <c r="CA813"/>
  <c r="CA814"/>
  <c r="CA815"/>
  <c r="CA816"/>
  <c r="CA817"/>
  <c r="CA818"/>
  <c r="CA819"/>
  <c r="CA820"/>
  <c r="CA821"/>
  <c r="CA822"/>
  <c r="CA823"/>
  <c r="CA824"/>
  <c r="CA825"/>
  <c r="CA826"/>
  <c r="CA827"/>
  <c r="CA828"/>
  <c r="CA829"/>
  <c r="CA830"/>
  <c r="CA831"/>
  <c r="CA832"/>
  <c r="CA833"/>
  <c r="CA834"/>
  <c r="CA835"/>
  <c r="CA836"/>
  <c r="CA837"/>
  <c r="CA838"/>
  <c r="CA839"/>
  <c r="CA840"/>
  <c r="CA841"/>
  <c r="CA842"/>
  <c r="CA843"/>
  <c r="CA844"/>
  <c r="CA845"/>
  <c r="CA846"/>
  <c r="CA847"/>
  <c r="CA848"/>
  <c r="CA849"/>
  <c r="CA850"/>
  <c r="CA851"/>
  <c r="CA852"/>
  <c r="CA853"/>
  <c r="CA854"/>
  <c r="CA855"/>
  <c r="CA856"/>
  <c r="CA857"/>
  <c r="CA858"/>
  <c r="CA859"/>
  <c r="CA860"/>
  <c r="CA861"/>
  <c r="CA862"/>
  <c r="CA863"/>
  <c r="CA864"/>
  <c r="CA865"/>
  <c r="CA866"/>
  <c r="CA867"/>
  <c r="CA868"/>
  <c r="CA869"/>
  <c r="CA870"/>
  <c r="CA871"/>
  <c r="CA872"/>
  <c r="CA873"/>
  <c r="CA874"/>
  <c r="CA875"/>
  <c r="CA876"/>
  <c r="CA877"/>
  <c r="CA878"/>
  <c r="CA879"/>
  <c r="CA880"/>
  <c r="CA881"/>
  <c r="CA882"/>
  <c r="CA883"/>
  <c r="CA884"/>
  <c r="CA885"/>
  <c r="CA886"/>
  <c r="CA887"/>
  <c r="CA888"/>
  <c r="CA889"/>
  <c r="CA890"/>
  <c r="CA891"/>
  <c r="CA892"/>
  <c r="CA893"/>
  <c r="CA894"/>
  <c r="CA895"/>
  <c r="CA896"/>
  <c r="CA897"/>
  <c r="CA898"/>
  <c r="CA899"/>
  <c r="CA900"/>
  <c r="CA901"/>
  <c r="CA902"/>
  <c r="CA903"/>
  <c r="CA904"/>
  <c r="CA905"/>
  <c r="CA906"/>
  <c r="CA907"/>
  <c r="CA908"/>
  <c r="CA909"/>
  <c r="CA910"/>
  <c r="CA911"/>
  <c r="CA912"/>
  <c r="CA913"/>
  <c r="CA914"/>
  <c r="CA915"/>
  <c r="CA916"/>
  <c r="CA917"/>
  <c r="CA918"/>
  <c r="CA919"/>
  <c r="CA920"/>
  <c r="CA921"/>
  <c r="CA922"/>
  <c r="CA923"/>
  <c r="CA924"/>
  <c r="CA925"/>
  <c r="CA926"/>
  <c r="CA927"/>
  <c r="CA928"/>
  <c r="CA929"/>
  <c r="CA930"/>
  <c r="CA931"/>
  <c r="CA932"/>
  <c r="CA933"/>
  <c r="CA934"/>
  <c r="CA935"/>
  <c r="CA936"/>
  <c r="CA937"/>
  <c r="CA938"/>
  <c r="CA939"/>
  <c r="CA940"/>
  <c r="CA941"/>
  <c r="CA942"/>
  <c r="CA943"/>
  <c r="CA944"/>
  <c r="CA945"/>
  <c r="CA946"/>
  <c r="CA947"/>
  <c r="CA948"/>
  <c r="CA949"/>
  <c r="CA950"/>
  <c r="CA951"/>
  <c r="CA952"/>
  <c r="CA953"/>
  <c r="CA954"/>
  <c r="CA955"/>
  <c r="CA956"/>
  <c r="CA957"/>
  <c r="CA958"/>
  <c r="CA959"/>
  <c r="CA960"/>
  <c r="CA961"/>
  <c r="CA962"/>
  <c r="CA963"/>
  <c r="CA964"/>
  <c r="CA965"/>
  <c r="CA966"/>
  <c r="CA967"/>
  <c r="CA968"/>
  <c r="CA969"/>
  <c r="CA970"/>
  <c r="CA971"/>
  <c r="CA972"/>
  <c r="CA973"/>
  <c r="CA974"/>
  <c r="CA975"/>
  <c r="CA976"/>
  <c r="CA977"/>
  <c r="CA978"/>
  <c r="CA979"/>
  <c r="CA980"/>
  <c r="CA981"/>
  <c r="CA982"/>
  <c r="CA983"/>
  <c r="CA984"/>
  <c r="CA985"/>
  <c r="CA986"/>
  <c r="CA987"/>
  <c r="CA988"/>
  <c r="CA989"/>
  <c r="CA990"/>
  <c r="CA991"/>
  <c r="CA992"/>
  <c r="CA993"/>
  <c r="CA994"/>
  <c r="CA995"/>
  <c r="CA996"/>
  <c r="CA997"/>
  <c r="CA998"/>
  <c r="CA999"/>
  <c r="CA1000"/>
  <c r="CA1001"/>
  <c r="CA2"/>
  <c r="CA1003"/>
  <c r="CB1003"/>
  <c r="CA1004"/>
  <c r="CB1004"/>
  <c r="CA1005"/>
  <c r="CB1005"/>
  <c r="CA1006"/>
  <c r="CB1006"/>
  <c r="CA1007"/>
  <c r="CB1007"/>
  <c r="CA1008"/>
  <c r="CB1008"/>
  <c r="CA1009"/>
  <c r="CB1009"/>
  <c r="CA1010"/>
  <c r="CB1010"/>
  <c r="CA1011"/>
  <c r="CB1011"/>
  <c r="CA1012"/>
  <c r="CB1012"/>
  <c r="CA1013"/>
  <c r="CB1013"/>
  <c r="CA1014"/>
  <c r="CB1014"/>
  <c r="CA1015"/>
  <c r="CB1015"/>
  <c r="CA1016"/>
  <c r="CB1016"/>
  <c r="CA1017"/>
  <c r="CB1017"/>
  <c r="CA1018"/>
  <c r="CB1018"/>
  <c r="CA1019"/>
  <c r="CB1019"/>
  <c r="CA1020"/>
  <c r="CB1020"/>
  <c r="CA1021"/>
  <c r="CB1021"/>
  <c r="CA1022"/>
  <c r="CB1022"/>
  <c r="CA1023"/>
  <c r="CB1023"/>
  <c r="CA1024"/>
  <c r="CB1024"/>
  <c r="CA1025"/>
  <c r="CB1025"/>
  <c r="CA1026"/>
  <c r="CB1026"/>
  <c r="CA1027"/>
  <c r="CB1027"/>
  <c r="CA1028"/>
  <c r="CB1028"/>
  <c r="CA1029"/>
  <c r="CB1029"/>
  <c r="CA1030"/>
  <c r="CB1030"/>
  <c r="CA1031"/>
  <c r="CB1031"/>
  <c r="CA1032"/>
  <c r="CB1032"/>
  <c r="CA1033"/>
  <c r="CB1033"/>
  <c r="CA1034"/>
  <c r="CB1034"/>
  <c r="CA1035"/>
  <c r="CB1035"/>
  <c r="CA1036"/>
  <c r="CB1036"/>
  <c r="CA1037"/>
  <c r="CB1037"/>
  <c r="CA1038"/>
  <c r="CB1038"/>
  <c r="CA1039"/>
  <c r="CB1039"/>
  <c r="CA1040"/>
  <c r="CB1040"/>
  <c r="CA1041"/>
  <c r="CB1041"/>
  <c r="CA1042"/>
  <c r="CB1042"/>
  <c r="CA1043"/>
  <c r="CB1043"/>
  <c r="CA1044"/>
  <c r="CB1044"/>
  <c r="CA1045"/>
  <c r="CB1045"/>
  <c r="CA1046"/>
  <c r="CB1046"/>
  <c r="CA1047"/>
  <c r="CB1047"/>
  <c r="CA1048"/>
  <c r="CB1048"/>
  <c r="CA1049"/>
  <c r="CB1049"/>
  <c r="CA1050"/>
  <c r="CB1050"/>
  <c r="CA1051"/>
  <c r="CB1051"/>
  <c r="CA1052"/>
  <c r="CB1052"/>
  <c r="CA1053"/>
  <c r="CB1053"/>
  <c r="CA1054"/>
  <c r="CB1054"/>
  <c r="CA1055"/>
  <c r="CB1055"/>
  <c r="CA1056"/>
  <c r="CB1056"/>
  <c r="CA1057"/>
  <c r="CB1057"/>
  <c r="CA1058"/>
  <c r="CB1058"/>
  <c r="CA1059"/>
  <c r="CB1059"/>
  <c r="CA1060"/>
  <c r="CB1060"/>
  <c r="CA1061"/>
  <c r="CB1061"/>
  <c r="CA1062"/>
  <c r="CB1062"/>
  <c r="CA1063"/>
  <c r="CB1063"/>
  <c r="CA1064"/>
  <c r="CB1064"/>
  <c r="CA1065"/>
  <c r="CB1065"/>
  <c r="CA1066"/>
  <c r="CB1066"/>
  <c r="CA1067"/>
  <c r="CB1067"/>
  <c r="CA1068"/>
  <c r="CB1068"/>
  <c r="CA1069"/>
  <c r="CB1069"/>
  <c r="CA1070"/>
  <c r="CB1070"/>
  <c r="CA1071"/>
  <c r="CB1071"/>
  <c r="CA1072"/>
  <c r="CB1072"/>
  <c r="CA1073"/>
  <c r="CB1073"/>
  <c r="CA1074"/>
  <c r="CB1074"/>
  <c r="CA1075"/>
  <c r="CB1075"/>
  <c r="CA1076"/>
  <c r="CB1076"/>
  <c r="CA1077"/>
  <c r="CB1077"/>
  <c r="CA1078"/>
  <c r="CB1078"/>
  <c r="CA1079"/>
  <c r="CB1079"/>
  <c r="CA1080"/>
  <c r="CB1080"/>
  <c r="CA1081"/>
  <c r="CB1081"/>
  <c r="CA1082"/>
  <c r="CB1082"/>
  <c r="CA1083"/>
  <c r="CB1083"/>
  <c r="CA1084"/>
  <c r="CB1084"/>
  <c r="CA1085"/>
  <c r="CB1085"/>
  <c r="CA1086"/>
  <c r="CB1086"/>
  <c r="CA1087"/>
  <c r="CB1087"/>
  <c r="CA1088"/>
  <c r="CB1088"/>
  <c r="CA1089"/>
  <c r="CB1089"/>
  <c r="CA1090"/>
  <c r="CB1090"/>
  <c r="CA1091"/>
  <c r="CB1091"/>
  <c r="CA1092"/>
  <c r="CB1092"/>
  <c r="CA1093"/>
  <c r="CB1093"/>
  <c r="CA1094"/>
  <c r="CB1094"/>
  <c r="CA1095"/>
  <c r="CB1095"/>
  <c r="CA1096"/>
  <c r="CB1096"/>
  <c r="CA1097"/>
  <c r="CB1097"/>
  <c r="CA1098"/>
  <c r="CB1098"/>
  <c r="CA1099"/>
  <c r="CB1099"/>
  <c r="CA1100"/>
  <c r="CB1100"/>
  <c r="CA1101"/>
  <c r="CB1101"/>
  <c r="CA1102"/>
  <c r="CB1102"/>
  <c r="CA1103"/>
  <c r="CB1103"/>
  <c r="CA1104"/>
  <c r="CB1104"/>
  <c r="CA1105"/>
  <c r="CB1105"/>
  <c r="CA1106"/>
  <c r="CB1106"/>
  <c r="CA1107"/>
  <c r="CB1107"/>
  <c r="CA1108"/>
  <c r="CB1108"/>
  <c r="CA1109"/>
  <c r="CB1109"/>
  <c r="CA1110"/>
  <c r="CB1110"/>
  <c r="CA1111"/>
  <c r="CB1111"/>
  <c r="CA1112"/>
  <c r="CB1112"/>
  <c r="CA1113"/>
  <c r="CB1113"/>
  <c r="CA1114"/>
  <c r="CB1114"/>
  <c r="CA1115"/>
  <c r="CB1115"/>
  <c r="CA1116"/>
  <c r="CB1116"/>
  <c r="CA1117"/>
  <c r="CB1117"/>
  <c r="CA1118"/>
  <c r="CB1118"/>
  <c r="CA1119"/>
  <c r="CB1119"/>
  <c r="CA1120"/>
  <c r="CB1120"/>
  <c r="CA1121"/>
  <c r="CB1121"/>
  <c r="CA1122"/>
  <c r="CB1122"/>
  <c r="CA1123"/>
  <c r="CB1123"/>
  <c r="CA1124"/>
  <c r="CB1124"/>
  <c r="CA1125"/>
  <c r="CB1125"/>
  <c r="CA1126"/>
  <c r="CB1126"/>
  <c r="CA1127"/>
  <c r="CB1127"/>
  <c r="CA1128"/>
  <c r="CB1128"/>
  <c r="CA1129"/>
  <c r="CB1129"/>
  <c r="CA1130"/>
  <c r="CB1130"/>
  <c r="CA1131"/>
  <c r="CB1131"/>
  <c r="CA1132"/>
  <c r="CB1132"/>
  <c r="CA1133"/>
  <c r="CB1133"/>
  <c r="CA1134"/>
  <c r="CB1134"/>
  <c r="CA1135"/>
  <c r="CB1135"/>
  <c r="CA1136"/>
  <c r="CB1136"/>
  <c r="CA1137"/>
  <c r="CB1137"/>
  <c r="CA1138"/>
  <c r="CB1138"/>
  <c r="CA1139"/>
  <c r="CB1139"/>
  <c r="CA1140"/>
  <c r="CB1140"/>
  <c r="CA1141"/>
  <c r="CB1141"/>
  <c r="CA1142"/>
  <c r="CB1142"/>
  <c r="CA1143"/>
  <c r="CB1143"/>
  <c r="CA1144"/>
  <c r="CB1144"/>
  <c r="CA1145"/>
  <c r="CB1145"/>
  <c r="CA1146"/>
  <c r="CB1146"/>
  <c r="CA1147"/>
  <c r="CB1147"/>
  <c r="CA1148"/>
  <c r="CB1148"/>
  <c r="CA1149"/>
  <c r="CB1149"/>
  <c r="CA1150"/>
  <c r="CB1150"/>
  <c r="CA1151"/>
  <c r="CB1151"/>
  <c r="CA1152"/>
  <c r="CB1152"/>
  <c r="CA1153"/>
  <c r="CB1153"/>
  <c r="CA1154"/>
  <c r="CB1154"/>
  <c r="CA1155"/>
  <c r="CB1155"/>
  <c r="CA1156"/>
  <c r="CB1156"/>
  <c r="CA1157"/>
  <c r="CB1157"/>
  <c r="CA1158"/>
  <c r="CB1158"/>
  <c r="CA1159"/>
  <c r="CB1159"/>
  <c r="CA1160"/>
  <c r="CB1160"/>
  <c r="CA1161"/>
  <c r="CB1161"/>
  <c r="CA1162"/>
  <c r="CB1162"/>
  <c r="CA1163"/>
  <c r="CB1163"/>
  <c r="CA1164"/>
  <c r="CB1164"/>
  <c r="CA1165"/>
  <c r="CB1165"/>
  <c r="CA1166"/>
  <c r="CB1166"/>
  <c r="CA1167"/>
  <c r="CB1167"/>
  <c r="CA1168"/>
  <c r="CB1168"/>
  <c r="CA1169"/>
  <c r="CB1169"/>
  <c r="CA1170"/>
  <c r="CB1170"/>
  <c r="CA1171"/>
  <c r="CB1171"/>
  <c r="CA1172"/>
  <c r="CB1172"/>
  <c r="CA1173"/>
  <c r="CB1173"/>
  <c r="CA1174"/>
  <c r="CB1174"/>
  <c r="CA1175"/>
  <c r="CB1175"/>
  <c r="CA1176"/>
  <c r="CB1176"/>
  <c r="CA1177"/>
  <c r="CB1177"/>
  <c r="CA1178"/>
  <c r="CB1178"/>
  <c r="CA1179"/>
  <c r="CB1179"/>
  <c r="CA1180"/>
  <c r="CB1180"/>
  <c r="CA1181"/>
  <c r="CB1181"/>
  <c r="CA1182"/>
  <c r="CB1182"/>
  <c r="CA1183"/>
  <c r="CB1183"/>
  <c r="CA1184"/>
  <c r="CB1184"/>
  <c r="CA1185"/>
  <c r="CB1185"/>
  <c r="CA1186"/>
  <c r="CB1186"/>
  <c r="CA1187"/>
  <c r="CB1187"/>
  <c r="CA1188"/>
  <c r="CB1188"/>
  <c r="CA1189"/>
  <c r="CB1189"/>
  <c r="CA1190"/>
  <c r="CB1190"/>
  <c r="CA1191"/>
  <c r="CB1191"/>
  <c r="CA1192"/>
  <c r="CB1192"/>
  <c r="CA1193"/>
  <c r="CB1193"/>
  <c r="CA1194"/>
  <c r="CB1194"/>
  <c r="CA1195"/>
  <c r="CB1195"/>
  <c r="CA1196"/>
  <c r="CB1196"/>
  <c r="CA1197"/>
  <c r="CB1197"/>
  <c r="CA1198"/>
  <c r="CB1198"/>
  <c r="CA1199"/>
  <c r="CB1199"/>
  <c r="CA1200"/>
  <c r="CB1200"/>
  <c r="CA1201"/>
  <c r="CB1201"/>
  <c r="CA1202"/>
  <c r="CB1202"/>
  <c r="CA1203"/>
  <c r="CB1203"/>
  <c r="CA1204"/>
  <c r="CB1204"/>
  <c r="CA1205"/>
  <c r="CB1205"/>
  <c r="CA1206"/>
  <c r="CB1206"/>
  <c r="CA1207"/>
  <c r="CB1207"/>
  <c r="CA1208"/>
  <c r="CB1208"/>
  <c r="CA1209"/>
  <c r="CB1209"/>
  <c r="CA1210"/>
  <c r="CB1210"/>
  <c r="CA1211"/>
  <c r="CB1211"/>
  <c r="CA1212"/>
  <c r="CB1212"/>
  <c r="CA1213"/>
  <c r="CB1213"/>
  <c r="CA1214"/>
  <c r="CB1214"/>
  <c r="CA1215"/>
  <c r="CB1215"/>
  <c r="CA1216"/>
  <c r="CB1216"/>
  <c r="CA1217"/>
  <c r="CB1217"/>
  <c r="CA1218"/>
  <c r="CB1218"/>
  <c r="CA1219"/>
  <c r="CB1219"/>
  <c r="CA1220"/>
  <c r="CB1220"/>
  <c r="CA1221"/>
  <c r="CB1221"/>
  <c r="CA1222"/>
  <c r="CB1222"/>
  <c r="CA1223"/>
  <c r="CB1223"/>
  <c r="CA1224"/>
  <c r="CB1224"/>
  <c r="CA1225"/>
  <c r="CB1225"/>
  <c r="CA1226"/>
  <c r="CB1226"/>
  <c r="CA1227"/>
  <c r="CB1227"/>
  <c r="CA1228"/>
  <c r="CB1228"/>
  <c r="CA1229"/>
  <c r="CB1229"/>
  <c r="CA1230"/>
  <c r="CB1230"/>
  <c r="CA1231"/>
  <c r="CB1231"/>
  <c r="CA1232"/>
  <c r="CB1232"/>
  <c r="CA1233"/>
  <c r="CB1233"/>
  <c r="CA1234"/>
  <c r="CB1234"/>
  <c r="CA1235"/>
  <c r="CB1235"/>
  <c r="CA1236"/>
  <c r="CB1236"/>
  <c r="CA1237"/>
  <c r="CB1237"/>
  <c r="CA1238"/>
  <c r="CB1238"/>
  <c r="CA1239"/>
  <c r="CB1239"/>
  <c r="CA1240"/>
  <c r="CB1240"/>
  <c r="CA1241"/>
  <c r="CB1241"/>
  <c r="CA1242"/>
  <c r="CB1242"/>
  <c r="CA1243"/>
  <c r="CB1243"/>
  <c r="CA1244"/>
  <c r="CB1244"/>
  <c r="CA1245"/>
  <c r="CB1245"/>
  <c r="CA1246"/>
  <c r="CB1246"/>
  <c r="CA1247"/>
  <c r="CB1247"/>
  <c r="CA1248"/>
  <c r="CB1248"/>
  <c r="CA1249"/>
  <c r="CB1249"/>
  <c r="CA1250"/>
  <c r="CB1250"/>
  <c r="CA1251"/>
  <c r="CB1251"/>
  <c r="CA1252"/>
  <c r="CB1252"/>
  <c r="CA1253"/>
  <c r="CB1253"/>
  <c r="CA1254"/>
  <c r="CB1254"/>
  <c r="CA1255"/>
  <c r="CB1255"/>
  <c r="CA1256"/>
  <c r="CB1256"/>
  <c r="CA1257"/>
  <c r="CB1257"/>
  <c r="CA1258"/>
  <c r="CB1258"/>
  <c r="CA1259"/>
  <c r="CB1259"/>
  <c r="CA1260"/>
  <c r="CB1260"/>
  <c r="CA1261"/>
  <c r="CB1261"/>
  <c r="CA1262"/>
  <c r="CB1262"/>
  <c r="CA1263"/>
  <c r="CB1263"/>
  <c r="CA1264"/>
  <c r="CB1264"/>
  <c r="CA1265"/>
  <c r="CB1265"/>
  <c r="CA1266"/>
  <c r="CB1266"/>
  <c r="CA1267"/>
  <c r="CB1267"/>
  <c r="CA1268"/>
  <c r="CB1268"/>
  <c r="CA1269"/>
  <c r="CB1269"/>
  <c r="CA1270"/>
  <c r="CB1270"/>
  <c r="CA1271"/>
  <c r="CB1271"/>
  <c r="CA1272"/>
  <c r="CB1272"/>
  <c r="CA1273"/>
  <c r="CB1273"/>
  <c r="CA1274"/>
  <c r="CB1274"/>
  <c r="CA1275"/>
  <c r="CB1275"/>
  <c r="CA1276"/>
  <c r="CB1276"/>
  <c r="CA1277"/>
  <c r="CB1277"/>
  <c r="CA1278"/>
  <c r="CB1278"/>
  <c r="CA1279"/>
  <c r="CB1279"/>
  <c r="CA1280"/>
  <c r="CB1280"/>
  <c r="CA1281"/>
  <c r="CB1281"/>
  <c r="CA1282"/>
  <c r="CB1282"/>
  <c r="CA1283"/>
  <c r="CB1283"/>
  <c r="CA1284"/>
  <c r="CB1284"/>
  <c r="CA1285"/>
  <c r="CB1285"/>
  <c r="CA1286"/>
  <c r="CB1286"/>
  <c r="CA1287"/>
  <c r="CB1287"/>
  <c r="CA1288"/>
  <c r="CB1288"/>
  <c r="CA1289"/>
  <c r="CB1289"/>
  <c r="CA1290"/>
  <c r="CB1290"/>
  <c r="CA1291"/>
  <c r="CB1291"/>
  <c r="CA1292"/>
  <c r="CB1292"/>
  <c r="CA1293"/>
  <c r="CB1293"/>
  <c r="CA1294"/>
  <c r="CB1294"/>
  <c r="CA1295"/>
  <c r="CB1295"/>
  <c r="CA1296"/>
  <c r="CB1296"/>
  <c r="CA1297"/>
  <c r="CB1297"/>
  <c r="CA1298"/>
  <c r="CB1298"/>
  <c r="CA1299"/>
  <c r="CB1299"/>
  <c r="CA1300"/>
  <c r="CB1300"/>
  <c r="CA1301"/>
  <c r="CB1301"/>
  <c r="CA1302"/>
  <c r="CB1302"/>
  <c r="CA1303"/>
  <c r="CB1303"/>
  <c r="CA1304"/>
  <c r="CB1304"/>
  <c r="CA1305"/>
  <c r="CB1305"/>
  <c r="CA1306"/>
  <c r="CB1306"/>
  <c r="CA1307"/>
  <c r="CB1307"/>
  <c r="CA1308"/>
  <c r="CB1308"/>
  <c r="CA1309"/>
  <c r="CB1309"/>
  <c r="CA1310"/>
  <c r="CB1310"/>
  <c r="CA1311"/>
  <c r="CB1311"/>
  <c r="CA1312"/>
  <c r="CB1312"/>
  <c r="CA1313"/>
  <c r="CB1313"/>
  <c r="CA1314"/>
  <c r="CB1314"/>
  <c r="CA1315"/>
  <c r="CB1315"/>
  <c r="CA1316"/>
  <c r="CB1316"/>
  <c r="CA1317"/>
  <c r="CB1317"/>
  <c r="CA1318"/>
  <c r="CB1318"/>
  <c r="CA1319"/>
  <c r="CB1319"/>
  <c r="CA1320"/>
  <c r="CB1320"/>
  <c r="CA1321"/>
  <c r="CB1321"/>
  <c r="CA1322"/>
  <c r="CB1322"/>
  <c r="CA1323"/>
  <c r="CB1323"/>
  <c r="CA1324"/>
  <c r="CB1324"/>
  <c r="CA1325"/>
  <c r="CB1325"/>
  <c r="CA1326"/>
  <c r="CB1326"/>
  <c r="CA1327"/>
  <c r="CB1327"/>
  <c r="CA1328"/>
  <c r="CB1328"/>
  <c r="CA1329"/>
  <c r="CB1329"/>
  <c r="CA1330"/>
  <c r="CB1330"/>
  <c r="CA1331"/>
  <c r="CB1331"/>
  <c r="CA1332"/>
  <c r="CB1332"/>
  <c r="CA1333"/>
  <c r="CB1333"/>
  <c r="CA1334"/>
  <c r="CB1334"/>
  <c r="CA1335"/>
  <c r="CB1335"/>
  <c r="CA1336"/>
  <c r="CB1336"/>
  <c r="CA1337"/>
  <c r="CB1337"/>
  <c r="CA1338"/>
  <c r="CB1338"/>
  <c r="CA1339"/>
  <c r="CB1339"/>
  <c r="CA1340"/>
  <c r="CB1340"/>
  <c r="CA1341"/>
  <c r="CB1341"/>
  <c r="CA1342"/>
  <c r="CB1342"/>
  <c r="CA1343"/>
  <c r="CB1343"/>
  <c r="CA1344"/>
  <c r="CB1344"/>
  <c r="CA1345"/>
  <c r="CB1345"/>
  <c r="CA1346"/>
  <c r="CB1346"/>
  <c r="CA1347"/>
  <c r="CB1347"/>
  <c r="CA1348"/>
  <c r="CB1348"/>
  <c r="CA1349"/>
  <c r="CB1349"/>
  <c r="CA1350"/>
  <c r="CB1350"/>
  <c r="CA1351"/>
  <c r="CB1351"/>
  <c r="CA1352"/>
  <c r="CB1352"/>
  <c r="CA1353"/>
  <c r="CB1353"/>
  <c r="CA1354"/>
  <c r="CB1354"/>
  <c r="CA1355"/>
  <c r="CB1355"/>
  <c r="CA1356"/>
  <c r="CB1356"/>
  <c r="CA1357"/>
  <c r="CB1357"/>
  <c r="CA1358"/>
  <c r="CB1358"/>
  <c r="CA1359"/>
  <c r="CB1359"/>
  <c r="CA1360"/>
  <c r="CB1360"/>
  <c r="CA1361"/>
  <c r="CB1361"/>
  <c r="CA1362"/>
  <c r="CB1362"/>
  <c r="CA1363"/>
  <c r="CB1363"/>
  <c r="CA1364"/>
  <c r="CB1364"/>
  <c r="CA1365"/>
  <c r="CB1365"/>
  <c r="CA1366"/>
  <c r="CB1366"/>
  <c r="CA1367"/>
  <c r="CB1367"/>
  <c r="CA1368"/>
  <c r="CB1368"/>
  <c r="CA1369"/>
  <c r="CB1369"/>
  <c r="CA1370"/>
  <c r="CB1370"/>
  <c r="CA1371"/>
  <c r="CB1371"/>
  <c r="CA1372"/>
  <c r="CB1372"/>
  <c r="CA1373"/>
  <c r="CB1373"/>
  <c r="CA1374"/>
  <c r="CB1374"/>
  <c r="CA1375"/>
  <c r="CB1375"/>
  <c r="CA1376"/>
  <c r="CB1376"/>
  <c r="CA1377"/>
  <c r="CB1377"/>
  <c r="CA1378"/>
  <c r="CB1378"/>
  <c r="CA1379"/>
  <c r="CB1379"/>
  <c r="CA1380"/>
  <c r="CB1380"/>
  <c r="CA1381"/>
  <c r="CB1381"/>
  <c r="CA1382"/>
  <c r="CB1382"/>
  <c r="CA1383"/>
  <c r="CB1383"/>
  <c r="CA1384"/>
  <c r="CB1384"/>
  <c r="CA1385"/>
  <c r="CB1385"/>
  <c r="CA1386"/>
  <c r="CB1386"/>
  <c r="CA1387"/>
  <c r="CB1387"/>
  <c r="CA1388"/>
  <c r="CB1388"/>
  <c r="CA1389"/>
  <c r="CB1389"/>
  <c r="CA1390"/>
  <c r="CB1390"/>
  <c r="CA1391"/>
  <c r="CB1391"/>
  <c r="CA1392"/>
  <c r="CB1392"/>
  <c r="CA1393"/>
  <c r="CB1393"/>
  <c r="CA1394"/>
  <c r="CB1394"/>
  <c r="CA1395"/>
  <c r="CB1395"/>
  <c r="CA1396"/>
  <c r="CB1396"/>
  <c r="CA1397"/>
  <c r="CB1397"/>
  <c r="CA1398"/>
  <c r="CB1398"/>
  <c r="CA1399"/>
  <c r="CB1399"/>
  <c r="CA1400"/>
  <c r="CB1400"/>
  <c r="CA1401"/>
  <c r="CB1401"/>
  <c r="CA1402"/>
  <c r="CB1402"/>
  <c r="CA1403"/>
  <c r="CB1403"/>
  <c r="CA1404"/>
  <c r="CB1404"/>
  <c r="CA1405"/>
  <c r="CB1405"/>
  <c r="CA1406"/>
  <c r="CB1406"/>
  <c r="CA1407"/>
  <c r="CB1407"/>
  <c r="CA1408"/>
  <c r="CB1408"/>
  <c r="CA1409"/>
  <c r="CB1409"/>
  <c r="CA1410"/>
  <c r="CB1410"/>
  <c r="CA1411"/>
  <c r="CB1411"/>
  <c r="CA1412"/>
  <c r="CB1412"/>
  <c r="CA1413"/>
  <c r="CB1413"/>
  <c r="CA1414"/>
  <c r="CB1414"/>
  <c r="CA1415"/>
  <c r="CB1415"/>
  <c r="CA1416"/>
  <c r="CB1416"/>
  <c r="CA1417"/>
  <c r="CB1417"/>
  <c r="CA1418"/>
  <c r="CB1418"/>
  <c r="CA1419"/>
  <c r="CB1419"/>
  <c r="CA1420"/>
  <c r="CB1420"/>
  <c r="CA1421"/>
  <c r="CB1421"/>
  <c r="CA1422"/>
  <c r="CB1422"/>
  <c r="CA1423"/>
  <c r="CB1423"/>
  <c r="CA1424"/>
  <c r="CB1424"/>
  <c r="CA1425"/>
  <c r="CB1425"/>
  <c r="CA1426"/>
  <c r="CB1426"/>
  <c r="CA1427"/>
  <c r="CB1427"/>
  <c r="CA1428"/>
  <c r="CB1428"/>
  <c r="CA1429"/>
  <c r="CB1429"/>
  <c r="CA1430"/>
  <c r="CB1430"/>
  <c r="CA1431"/>
  <c r="CB1431"/>
  <c r="CA1432"/>
  <c r="CB1432"/>
  <c r="CA1433"/>
  <c r="CB1433"/>
  <c r="CA1434"/>
  <c r="CB1434"/>
  <c r="CA1435"/>
  <c r="CB1435"/>
  <c r="CA1436"/>
  <c r="CB1436"/>
  <c r="CA1437"/>
  <c r="CB1437"/>
  <c r="CA1438"/>
  <c r="CB1438"/>
  <c r="CA1439"/>
  <c r="CB1439"/>
  <c r="CA1440"/>
  <c r="CB1440"/>
  <c r="CA1441"/>
  <c r="CB1441"/>
  <c r="CA1442"/>
  <c r="CB1442"/>
  <c r="CA1443"/>
  <c r="CB1443"/>
  <c r="CA1444"/>
  <c r="CB1444"/>
  <c r="CA1445"/>
  <c r="CB1445"/>
  <c r="CA1446"/>
  <c r="CB1446"/>
  <c r="CA1447"/>
  <c r="CB1447"/>
  <c r="CA1448"/>
  <c r="CB1448"/>
  <c r="CA1449"/>
  <c r="CB1449"/>
  <c r="CA1450"/>
  <c r="CB1450"/>
  <c r="CA1451"/>
  <c r="CB1451"/>
  <c r="CA1452"/>
  <c r="CB1452"/>
  <c r="CA1453"/>
  <c r="CB1453"/>
  <c r="CA1454"/>
  <c r="CB1454"/>
  <c r="CA1455"/>
  <c r="CB1455"/>
  <c r="CA1456"/>
  <c r="CB1456"/>
  <c r="CA1457"/>
  <c r="CB1457"/>
  <c r="CA1458"/>
  <c r="CB1458"/>
  <c r="CA1459"/>
  <c r="CB1459"/>
  <c r="CA1460"/>
  <c r="CB1460"/>
  <c r="CA1461"/>
  <c r="CB1461"/>
  <c r="CA1462"/>
  <c r="CB1462"/>
  <c r="CA1463"/>
  <c r="CB1463"/>
  <c r="CA1464"/>
  <c r="CB1464"/>
  <c r="CA1465"/>
  <c r="CB1465"/>
  <c r="CA1466"/>
  <c r="CB1466"/>
  <c r="CA1467"/>
  <c r="CB1467"/>
  <c r="CA1468"/>
  <c r="CB1468"/>
  <c r="CA1469"/>
  <c r="CB1469"/>
  <c r="CA1470"/>
  <c r="CB1470"/>
  <c r="CA1471"/>
  <c r="CB1471"/>
  <c r="CA1472"/>
  <c r="CB1472"/>
  <c r="CA1473"/>
  <c r="CB1473"/>
  <c r="CA1474"/>
  <c r="CB1474"/>
  <c r="CA1475"/>
  <c r="CB1475"/>
  <c r="CA1476"/>
  <c r="CB1476"/>
  <c r="CA1477"/>
  <c r="CB1477"/>
  <c r="CA1478"/>
  <c r="CB1478"/>
  <c r="CA1479"/>
  <c r="CB1479"/>
  <c r="CA1480"/>
  <c r="CB1480"/>
  <c r="CA1481"/>
  <c r="CB1481"/>
  <c r="CA1482"/>
  <c r="CB1482"/>
  <c r="CA1483"/>
  <c r="CB1483"/>
  <c r="CA1484"/>
  <c r="CB1484"/>
  <c r="CA1485"/>
  <c r="CB1485"/>
  <c r="CA1486"/>
  <c r="CB1486"/>
  <c r="CA1487"/>
  <c r="CB1487"/>
  <c r="CA1488"/>
  <c r="CB1488"/>
  <c r="CA1489"/>
  <c r="CB1489"/>
  <c r="CA1490"/>
  <c r="CB1490"/>
  <c r="CA1491"/>
  <c r="CB1491"/>
  <c r="CA1492"/>
  <c r="CB1492"/>
  <c r="CA1493"/>
  <c r="CB1493"/>
  <c r="CA1494"/>
  <c r="CB1494"/>
  <c r="CA1495"/>
  <c r="CB1495"/>
  <c r="CA1496"/>
  <c r="CB1496"/>
  <c r="CA1497"/>
  <c r="CB1497"/>
  <c r="CA1498"/>
  <c r="CB1498"/>
  <c r="CA1499"/>
  <c r="CB1499"/>
  <c r="CA1500"/>
  <c r="CB1500"/>
  <c r="CA1501"/>
  <c r="CB1501"/>
  <c r="CA1502"/>
  <c r="CB1502"/>
  <c r="CA1503"/>
  <c r="CB1503"/>
  <c r="CA1504"/>
  <c r="CB1504"/>
  <c r="CA1505"/>
  <c r="CB1505"/>
  <c r="CA1506"/>
  <c r="CB1506"/>
  <c r="CA1507"/>
  <c r="CB1507"/>
  <c r="CA1508"/>
  <c r="CB1508"/>
  <c r="CA1509"/>
  <c r="CB1509"/>
  <c r="CA1510"/>
  <c r="CB1510"/>
  <c r="CA1511"/>
  <c r="CB1511"/>
  <c r="CA1512"/>
  <c r="CB1512"/>
  <c r="CA1513"/>
  <c r="CB1513"/>
  <c r="CA1514"/>
  <c r="CB1514"/>
  <c r="CA1515"/>
  <c r="CB1515"/>
  <c r="CA1516"/>
  <c r="CB1516"/>
  <c r="CA1517"/>
  <c r="CB1517"/>
  <c r="CA1518"/>
  <c r="CB1518"/>
  <c r="CA1519"/>
  <c r="CB1519"/>
  <c r="CA1520"/>
  <c r="CB1520"/>
  <c r="CA1521"/>
  <c r="CB1521"/>
  <c r="CA1522"/>
  <c r="CB1522"/>
  <c r="CA1523"/>
  <c r="CB1523"/>
  <c r="CA1524"/>
  <c r="CB1524"/>
  <c r="CA1525"/>
  <c r="CB1525"/>
  <c r="CA1526"/>
  <c r="CB1526"/>
  <c r="CA1527"/>
  <c r="CB1527"/>
  <c r="CA1528"/>
  <c r="CB1528"/>
  <c r="CA1529"/>
  <c r="CB1529"/>
  <c r="CA1530"/>
  <c r="CB1530"/>
  <c r="CA1531"/>
  <c r="CB1531"/>
  <c r="CA1532"/>
  <c r="CB1532"/>
  <c r="CA1533"/>
  <c r="CB1533"/>
  <c r="CA1534"/>
  <c r="CB1534"/>
  <c r="CA1535"/>
  <c r="CB1535"/>
  <c r="CA1536"/>
  <c r="CB1536"/>
  <c r="CA1537"/>
  <c r="CB1537"/>
  <c r="CA1538"/>
  <c r="CB1538"/>
  <c r="CA1539"/>
  <c r="CB1539"/>
  <c r="CA1540"/>
  <c r="CB1540"/>
  <c r="CA1541"/>
  <c r="CB1541"/>
  <c r="CA1542"/>
  <c r="CB1542"/>
  <c r="CA1543"/>
  <c r="CB1543"/>
  <c r="CA1544"/>
  <c r="CB1544"/>
  <c r="CA1545"/>
  <c r="CB1545"/>
  <c r="CA1546"/>
  <c r="CB1546"/>
  <c r="CA1547"/>
  <c r="CB1547"/>
  <c r="CA1548"/>
  <c r="CB1548"/>
  <c r="CA1549"/>
  <c r="CB1549"/>
  <c r="CA1550"/>
  <c r="CB1550"/>
  <c r="CA1551"/>
  <c r="CB1551"/>
  <c r="CA1552"/>
  <c r="CB1552"/>
  <c r="CA1553"/>
  <c r="CB1553"/>
  <c r="CA1554"/>
  <c r="CB1554"/>
  <c r="CA1555"/>
  <c r="CB1555"/>
  <c r="CA1556"/>
  <c r="CB1556"/>
  <c r="CA1557"/>
  <c r="CB1557"/>
  <c r="CA1558"/>
  <c r="CB1558"/>
  <c r="CA1559"/>
  <c r="CB1559"/>
  <c r="CA1560"/>
  <c r="CB1560"/>
  <c r="CA1561"/>
  <c r="CB1561"/>
  <c r="CA1562"/>
  <c r="CB1562"/>
  <c r="CA1563"/>
  <c r="CB1563"/>
  <c r="CA1564"/>
  <c r="CB1564"/>
  <c r="CA1565"/>
  <c r="CB1565"/>
  <c r="CA1566"/>
  <c r="CB1566"/>
  <c r="CA1567"/>
  <c r="CB1567"/>
  <c r="CA1568"/>
  <c r="CB1568"/>
  <c r="CA1569"/>
  <c r="CB1569"/>
  <c r="CA1570"/>
  <c r="CB1570"/>
  <c r="CA1571"/>
  <c r="CB1571"/>
  <c r="CA1572"/>
  <c r="CB1572"/>
  <c r="CA1573"/>
  <c r="CB1573"/>
  <c r="CA1574"/>
  <c r="CB1574"/>
  <c r="CA1575"/>
  <c r="CB1575"/>
  <c r="CA1576"/>
  <c r="CB1576"/>
  <c r="CA1577"/>
  <c r="CB1577"/>
  <c r="CA1578"/>
  <c r="CB1578"/>
  <c r="CA1579"/>
  <c r="CB1579"/>
  <c r="CA1580"/>
  <c r="CB1580"/>
  <c r="CA1581"/>
  <c r="CB1581"/>
  <c r="CA1582"/>
  <c r="CB1582"/>
  <c r="CA1583"/>
  <c r="CB1583"/>
  <c r="CA1584"/>
  <c r="CB1584"/>
  <c r="CA1585"/>
  <c r="CB1585"/>
  <c r="CA1586"/>
  <c r="CB1586"/>
  <c r="CA1587"/>
  <c r="CB1587"/>
  <c r="CA1588"/>
  <c r="CB1588"/>
  <c r="CA1589"/>
  <c r="CB1589"/>
  <c r="CA1590"/>
  <c r="CB1590"/>
  <c r="CA1591"/>
  <c r="CB1591"/>
  <c r="CA1592"/>
  <c r="CB1592"/>
  <c r="CA1593"/>
  <c r="CB1593"/>
  <c r="CA1594"/>
  <c r="CB1594"/>
  <c r="CA1595"/>
  <c r="CB1595"/>
  <c r="CA1596"/>
  <c r="CB1596"/>
  <c r="CA1597"/>
  <c r="CB1597"/>
  <c r="CA1598"/>
  <c r="CB1598"/>
  <c r="CA1599"/>
  <c r="CB1599"/>
  <c r="CA1600"/>
  <c r="CB1600"/>
  <c r="CA1601"/>
  <c r="CB1601"/>
  <c r="CA1602"/>
  <c r="CB1602"/>
  <c r="CA1603"/>
  <c r="CB1603"/>
  <c r="CA1604"/>
  <c r="CB1604"/>
  <c r="CA1605"/>
  <c r="CB1605"/>
  <c r="CA1606"/>
  <c r="CB1606"/>
  <c r="CA1607"/>
  <c r="CB1607"/>
  <c r="CA1608"/>
  <c r="CB1608"/>
  <c r="CA1609"/>
  <c r="CB1609"/>
  <c r="CA1610"/>
  <c r="CB1610"/>
  <c r="CA1611"/>
  <c r="CB1611"/>
  <c r="CA1612"/>
  <c r="CB1612"/>
  <c r="CA1613"/>
  <c r="CB1613"/>
  <c r="CA1614"/>
  <c r="CB1614"/>
  <c r="CA1615"/>
  <c r="CB1615"/>
  <c r="CA1616"/>
  <c r="CB1616"/>
  <c r="CA1617"/>
  <c r="CB1617"/>
  <c r="CA1618"/>
  <c r="CB1618"/>
  <c r="CA1619"/>
  <c r="CB1619"/>
  <c r="CA1620"/>
  <c r="CB1620"/>
  <c r="CA1621"/>
  <c r="CB1621"/>
  <c r="CA1622"/>
  <c r="CB1622"/>
  <c r="CA1623"/>
  <c r="CB1623"/>
  <c r="CA1624"/>
  <c r="CB1624"/>
  <c r="CA1625"/>
  <c r="CB1625"/>
  <c r="CA1626"/>
  <c r="CB1626"/>
  <c r="CA1627"/>
  <c r="CB1627"/>
  <c r="CA1628"/>
  <c r="CB1628"/>
  <c r="CA1629"/>
  <c r="CB1629"/>
  <c r="CA1630"/>
  <c r="CB1630"/>
  <c r="CA1631"/>
  <c r="CB1631"/>
  <c r="CA1632"/>
  <c r="CB1632"/>
  <c r="CA1633"/>
  <c r="CB1633"/>
  <c r="CA1634"/>
  <c r="CB1634"/>
  <c r="CA1635"/>
  <c r="CB1635"/>
  <c r="CA1636"/>
  <c r="CB1636"/>
  <c r="CA1637"/>
  <c r="CB1637"/>
  <c r="CA1638"/>
  <c r="CB1638"/>
  <c r="CA1639"/>
  <c r="CB1639"/>
  <c r="CA1640"/>
  <c r="CB1640"/>
  <c r="CA1641"/>
  <c r="CB1641"/>
  <c r="CA1642"/>
  <c r="CB1642"/>
  <c r="CA1643"/>
  <c r="CB1643"/>
  <c r="CA1644"/>
  <c r="CB1644"/>
  <c r="CA1645"/>
  <c r="CB1645"/>
  <c r="CA1646"/>
  <c r="CB1646"/>
  <c r="CA1647"/>
  <c r="CB1647"/>
  <c r="CA1648"/>
  <c r="CB1648"/>
  <c r="CA1649"/>
  <c r="CB1649"/>
  <c r="CA1650"/>
  <c r="CB1650"/>
  <c r="CA1651"/>
  <c r="CB1651"/>
  <c r="CA1652"/>
  <c r="CB1652"/>
  <c r="CA1653"/>
  <c r="CB1653"/>
  <c r="CA1654"/>
  <c r="CB1654"/>
  <c r="CA1655"/>
  <c r="CB1655"/>
  <c r="CA1656"/>
  <c r="CB1656"/>
  <c r="CA1657"/>
  <c r="CB1657"/>
  <c r="CA1658"/>
  <c r="CB1658"/>
  <c r="CA1659"/>
  <c r="CB1659"/>
  <c r="CA1660"/>
  <c r="CB1660"/>
  <c r="CA1661"/>
  <c r="CB1661"/>
  <c r="CA1662"/>
  <c r="CB1662"/>
  <c r="CA1663"/>
  <c r="CB1663"/>
  <c r="CA1664"/>
  <c r="CB1664"/>
  <c r="CA1665"/>
  <c r="CB1665"/>
  <c r="CA1666"/>
  <c r="CB1666"/>
  <c r="CA1667"/>
  <c r="CB1667"/>
  <c r="CA1668"/>
  <c r="CB1668"/>
  <c r="CA1669"/>
  <c r="CB1669"/>
  <c r="CA1670"/>
  <c r="CB1670"/>
  <c r="CA1671"/>
  <c r="CB1671"/>
  <c r="CA1672"/>
  <c r="CB1672"/>
  <c r="CA1673"/>
  <c r="CB1673"/>
  <c r="CA1674"/>
  <c r="CB1674"/>
  <c r="CA1675"/>
  <c r="CB1675"/>
  <c r="CA1676"/>
  <c r="CB1676"/>
  <c r="CA1677"/>
  <c r="CB1677"/>
  <c r="CA1678"/>
  <c r="CB1678"/>
  <c r="CA1679"/>
  <c r="CB1679"/>
  <c r="CA1680"/>
  <c r="CB1680"/>
  <c r="CA1681"/>
  <c r="CB1681"/>
  <c r="CA1682"/>
  <c r="CB1682"/>
  <c r="CA1683"/>
  <c r="CB1683"/>
  <c r="CA1684"/>
  <c r="CB1684"/>
  <c r="CA1685"/>
  <c r="CB1685"/>
  <c r="CA1686"/>
  <c r="CB1686"/>
  <c r="CA1687"/>
  <c r="CB1687"/>
  <c r="CA1688"/>
  <c r="CB1688"/>
  <c r="CA1689"/>
  <c r="CB1689"/>
  <c r="CA1690"/>
  <c r="CB1690"/>
  <c r="CA1691"/>
  <c r="CB1691"/>
  <c r="CA1692"/>
  <c r="CB1692"/>
  <c r="CA1693"/>
  <c r="CB1693"/>
  <c r="CA1694"/>
  <c r="CB1694"/>
  <c r="CA1695"/>
  <c r="CB1695"/>
  <c r="CA1696"/>
  <c r="CB1696"/>
  <c r="CA1697"/>
  <c r="CB1697"/>
  <c r="CA1698"/>
  <c r="CB1698"/>
  <c r="CA1699"/>
  <c r="CB1699"/>
  <c r="CA1700"/>
  <c r="CB1700"/>
  <c r="CA1701"/>
  <c r="CB1701"/>
  <c r="CA1702"/>
  <c r="CB1702"/>
  <c r="CA1703"/>
  <c r="CB1703"/>
  <c r="CA1704"/>
  <c r="CB1704"/>
  <c r="CA1705"/>
  <c r="CB1705"/>
  <c r="CA1706"/>
  <c r="CB1706"/>
  <c r="CA1707"/>
  <c r="CB1707"/>
  <c r="CA1708"/>
  <c r="CB1708"/>
  <c r="CA1709"/>
  <c r="CB1709"/>
  <c r="CA1710"/>
  <c r="CB1710"/>
  <c r="CA1711"/>
  <c r="CB1711"/>
  <c r="CA1712"/>
  <c r="CB1712"/>
  <c r="CA1713"/>
  <c r="CB1713"/>
  <c r="CA1714"/>
  <c r="CB1714"/>
  <c r="CA1715"/>
  <c r="CB1715"/>
  <c r="CA1716"/>
  <c r="CB1716"/>
  <c r="CA1717"/>
  <c r="CB1717"/>
  <c r="CA1718"/>
  <c r="CB1718"/>
  <c r="CA1719"/>
  <c r="CB1719"/>
  <c r="CA1720"/>
  <c r="CB1720"/>
  <c r="CA1721"/>
  <c r="CB1721"/>
  <c r="CA1722"/>
  <c r="CB1722"/>
  <c r="CA1723"/>
  <c r="CB1723"/>
  <c r="CA1724"/>
  <c r="CB1724"/>
  <c r="CA1725"/>
  <c r="CB1725"/>
  <c r="CA1726"/>
  <c r="CB1726"/>
  <c r="CA1727"/>
  <c r="CB1727"/>
  <c r="CA1728"/>
  <c r="CB1728"/>
  <c r="CA1729"/>
  <c r="CB1729"/>
  <c r="CA1730"/>
  <c r="CB1730"/>
  <c r="CA1731"/>
  <c r="CB1731"/>
  <c r="CA1732"/>
  <c r="CB1732"/>
  <c r="CA1733"/>
  <c r="CB1733"/>
  <c r="CA1734"/>
  <c r="CB1734"/>
  <c r="CA1735"/>
  <c r="CB1735"/>
  <c r="CA1736"/>
  <c r="CB1736"/>
  <c r="CA1737"/>
  <c r="CB1737"/>
  <c r="CA1738"/>
  <c r="CB1738"/>
  <c r="CA1739"/>
  <c r="CB1739"/>
  <c r="CA1740"/>
  <c r="CB1740"/>
  <c r="CA1741"/>
  <c r="CB1741"/>
  <c r="CA1742"/>
  <c r="CB1742"/>
  <c r="CA1743"/>
  <c r="CB1743"/>
  <c r="CA1744"/>
  <c r="CB1744"/>
  <c r="CA1745"/>
  <c r="CB1745"/>
  <c r="CA1746"/>
  <c r="CB1746"/>
  <c r="CA1747"/>
  <c r="CB1747"/>
  <c r="CA1748"/>
  <c r="CB1748"/>
  <c r="CA1749"/>
  <c r="CB1749"/>
  <c r="CA1750"/>
  <c r="CB1750"/>
  <c r="CA1751"/>
  <c r="CB1751"/>
  <c r="CA1752"/>
  <c r="CB1752"/>
  <c r="CA1753"/>
  <c r="CB1753"/>
  <c r="CA1754"/>
  <c r="CB1754"/>
  <c r="CA1755"/>
  <c r="CB1755"/>
  <c r="CA1756"/>
  <c r="CB1756"/>
  <c r="CA1757"/>
  <c r="CB1757"/>
  <c r="CA1758"/>
  <c r="CB1758"/>
  <c r="CA1759"/>
  <c r="CB1759"/>
  <c r="CA1760"/>
  <c r="CB1760"/>
  <c r="CA1761"/>
  <c r="CB1761"/>
  <c r="CA1762"/>
  <c r="CB1762"/>
  <c r="CA1763"/>
  <c r="CB1763"/>
  <c r="CA1764"/>
  <c r="CB1764"/>
  <c r="CA1765"/>
  <c r="CB1765"/>
  <c r="CA1766"/>
  <c r="CB1766"/>
  <c r="CA1767"/>
  <c r="CB1767"/>
  <c r="CA1768"/>
  <c r="CB1768"/>
  <c r="CA1769"/>
  <c r="CB1769"/>
  <c r="CA1770"/>
  <c r="CB1770"/>
  <c r="CA1771"/>
  <c r="CB1771"/>
  <c r="CA1772"/>
  <c r="CB1772"/>
  <c r="CA1773"/>
  <c r="CB1773"/>
  <c r="CA1774"/>
  <c r="CB1774"/>
  <c r="CA1775"/>
  <c r="CB1775"/>
  <c r="CA1776"/>
  <c r="CB1776"/>
  <c r="CA1777"/>
  <c r="CB1777"/>
  <c r="CA1778"/>
  <c r="CB1778"/>
  <c r="CA1779"/>
  <c r="CB1779"/>
  <c r="CA1780"/>
  <c r="CB1780"/>
  <c r="CA1781"/>
  <c r="CB1781"/>
  <c r="CA1782"/>
  <c r="CB1782"/>
  <c r="CA1783"/>
  <c r="CB1783"/>
  <c r="CA1784"/>
  <c r="CB1784"/>
  <c r="CA1785"/>
  <c r="CB1785"/>
  <c r="CA1786"/>
  <c r="CB1786"/>
  <c r="CA1787"/>
  <c r="CB1787"/>
  <c r="CA1788"/>
  <c r="CB1788"/>
  <c r="CA1789"/>
  <c r="CB1789"/>
  <c r="CA1790"/>
  <c r="CB1790"/>
  <c r="CA1791"/>
  <c r="CB1791"/>
  <c r="CA1792"/>
  <c r="CB1792"/>
  <c r="CA1793"/>
  <c r="CB1793"/>
  <c r="CA1794"/>
  <c r="CB1794"/>
  <c r="CA1795"/>
  <c r="CB1795"/>
  <c r="CA1796"/>
  <c r="CB1796"/>
  <c r="CA1797"/>
  <c r="CB1797"/>
  <c r="CA1798"/>
  <c r="CB1798"/>
  <c r="CA1799"/>
  <c r="CB1799"/>
  <c r="CA1800"/>
  <c r="CB1800"/>
  <c r="CA1801"/>
  <c r="CB1801"/>
  <c r="CA1802"/>
  <c r="CB1802"/>
  <c r="CA1803"/>
  <c r="CB1803"/>
  <c r="CA1804"/>
  <c r="CB1804"/>
  <c r="CA1805"/>
  <c r="CB1805"/>
  <c r="CA1806"/>
  <c r="CB1806"/>
  <c r="CA1807"/>
  <c r="CB1807"/>
  <c r="CA1808"/>
  <c r="CB1808"/>
  <c r="CA1809"/>
  <c r="CB1809"/>
  <c r="CA1810"/>
  <c r="CB1810"/>
  <c r="CA1811"/>
  <c r="CB1811"/>
  <c r="CA1812"/>
  <c r="CB1812"/>
  <c r="CA1813"/>
  <c r="CB1813"/>
  <c r="CA1814"/>
  <c r="CB1814"/>
  <c r="CA1815"/>
  <c r="CB1815"/>
  <c r="CA1816"/>
  <c r="CB1816"/>
  <c r="CA1817"/>
  <c r="CB1817"/>
  <c r="CA1818"/>
  <c r="CB1818"/>
  <c r="CA1819"/>
  <c r="CB1819"/>
  <c r="CA1820"/>
  <c r="CB1820"/>
  <c r="CA1821"/>
  <c r="CB1821"/>
  <c r="CA1822"/>
  <c r="CB1822"/>
  <c r="CA1823"/>
  <c r="CB1823"/>
  <c r="CA1824"/>
  <c r="CB1824"/>
  <c r="CA1825"/>
  <c r="CB1825"/>
  <c r="CA1826"/>
  <c r="CB1826"/>
  <c r="CA1827"/>
  <c r="CB1827"/>
  <c r="CA1828"/>
  <c r="CB1828"/>
  <c r="CA1829"/>
  <c r="CB1829"/>
  <c r="CA1830"/>
  <c r="CB1830"/>
  <c r="CA1831"/>
  <c r="CB1831"/>
  <c r="CA1832"/>
  <c r="CB1832"/>
  <c r="CA1833"/>
  <c r="CB1833"/>
  <c r="CA1834"/>
  <c r="CB1834"/>
  <c r="CA1835"/>
  <c r="CB1835"/>
  <c r="CA1836"/>
  <c r="CB1836"/>
  <c r="CA1837"/>
  <c r="CB1837"/>
  <c r="CA1838"/>
  <c r="CB1838"/>
  <c r="CA1839"/>
  <c r="CB1839"/>
  <c r="CA1840"/>
  <c r="CB1840"/>
  <c r="CA1841"/>
  <c r="CB1841"/>
  <c r="CA1842"/>
  <c r="CB1842"/>
  <c r="CA1843"/>
  <c r="CB1843"/>
  <c r="CA1844"/>
  <c r="CB1844"/>
  <c r="CA1845"/>
  <c r="CB1845"/>
  <c r="CA1846"/>
  <c r="CB1846"/>
  <c r="CA1847"/>
  <c r="CB1847"/>
  <c r="CA1848"/>
  <c r="CB1848"/>
  <c r="CA1849"/>
  <c r="CB1849"/>
  <c r="CA1850"/>
  <c r="CB1850"/>
  <c r="CA1851"/>
  <c r="CB1851"/>
  <c r="CA1852"/>
  <c r="CB1852"/>
  <c r="CA1853"/>
  <c r="CB1853"/>
  <c r="CA1854"/>
  <c r="CB1854"/>
  <c r="CA1855"/>
  <c r="CB1855"/>
  <c r="CA1856"/>
  <c r="CB1856"/>
  <c r="CA1857"/>
  <c r="CB1857"/>
  <c r="CA1858"/>
  <c r="CB1858"/>
  <c r="CA1859"/>
  <c r="CB1859"/>
  <c r="CA1860"/>
  <c r="CB1860"/>
  <c r="CA1861"/>
  <c r="CB1861"/>
  <c r="CA1862"/>
  <c r="CB1862"/>
  <c r="CA1863"/>
  <c r="CB1863"/>
  <c r="CA1864"/>
  <c r="CB1864"/>
  <c r="CA1865"/>
  <c r="CB1865"/>
  <c r="CA1866"/>
  <c r="CB1866"/>
  <c r="CA1867"/>
  <c r="CB1867"/>
  <c r="CA1868"/>
  <c r="CB1868"/>
  <c r="CA1869"/>
  <c r="CB1869"/>
  <c r="CA1870"/>
  <c r="CB1870"/>
  <c r="CA1871"/>
  <c r="CB1871"/>
  <c r="CA1872"/>
  <c r="CB1872"/>
  <c r="CA1873"/>
  <c r="CB1873"/>
  <c r="CA1874"/>
  <c r="CB1874"/>
  <c r="CA1875"/>
  <c r="CB1875"/>
  <c r="CA1876"/>
  <c r="CB1876"/>
  <c r="CA1877"/>
  <c r="CB1877"/>
  <c r="CA1878"/>
  <c r="CB1878"/>
  <c r="CA1879"/>
  <c r="CB1879"/>
  <c r="CA1880"/>
  <c r="CB1880"/>
  <c r="CA1881"/>
  <c r="CB1881"/>
  <c r="CA1882"/>
  <c r="CB1882"/>
  <c r="CA1883"/>
  <c r="CB1883"/>
  <c r="CA1884"/>
  <c r="CB1884"/>
  <c r="CA1885"/>
  <c r="CB1885"/>
  <c r="CA1886"/>
  <c r="CB1886"/>
  <c r="CA1887"/>
  <c r="CB1887"/>
  <c r="CA1888"/>
  <c r="CB1888"/>
  <c r="CA1889"/>
  <c r="CB1889"/>
  <c r="CA1890"/>
  <c r="CB1890"/>
  <c r="CA1891"/>
  <c r="CB1891"/>
  <c r="CA1892"/>
  <c r="CB1892"/>
  <c r="CA1893"/>
  <c r="CB1893"/>
  <c r="CA1894"/>
  <c r="CB1894"/>
  <c r="CA1895"/>
  <c r="CB1895"/>
  <c r="CA1896"/>
  <c r="CB1896"/>
  <c r="CA1897"/>
  <c r="CB1897"/>
  <c r="CA1898"/>
  <c r="CB1898"/>
  <c r="CA1899"/>
  <c r="CB1899"/>
  <c r="CA1900"/>
  <c r="CB1900"/>
  <c r="CA1901"/>
  <c r="CB1901"/>
  <c r="CA1902"/>
  <c r="CB1902"/>
  <c r="CA1903"/>
  <c r="CB1903"/>
  <c r="CA1904"/>
  <c r="CB1904"/>
  <c r="CA1905"/>
  <c r="CB1905"/>
  <c r="CA1906"/>
  <c r="CB1906"/>
  <c r="CA1907"/>
  <c r="CB1907"/>
  <c r="CA1908"/>
  <c r="CB1908"/>
  <c r="CA1909"/>
  <c r="CB1909"/>
  <c r="CA1910"/>
  <c r="CB1910"/>
  <c r="CA1911"/>
  <c r="CB1911"/>
  <c r="CA1912"/>
  <c r="CB1912"/>
  <c r="CA1913"/>
  <c r="CB1913"/>
  <c r="CA1914"/>
  <c r="CB1914"/>
  <c r="CA1915"/>
  <c r="CB1915"/>
  <c r="CA1916"/>
  <c r="CB1916"/>
  <c r="CA1917"/>
  <c r="CB1917"/>
  <c r="CA1918"/>
  <c r="CB1918"/>
  <c r="CA1919"/>
  <c r="CB1919"/>
  <c r="CA1920"/>
  <c r="CB1920"/>
  <c r="CA1921"/>
  <c r="CB1921"/>
  <c r="CA1922"/>
  <c r="CB1922"/>
  <c r="CA1923"/>
  <c r="CB1923"/>
  <c r="CA1924"/>
  <c r="CB1924"/>
  <c r="CA1925"/>
  <c r="CB1925"/>
  <c r="CA1926"/>
  <c r="CB1926"/>
  <c r="CA1927"/>
  <c r="CB1927"/>
  <c r="CA1928"/>
  <c r="CB1928"/>
  <c r="CA1929"/>
  <c r="CB1929"/>
  <c r="CA1930"/>
  <c r="CB1930"/>
  <c r="CA1931"/>
  <c r="CB1931"/>
  <c r="CA1932"/>
  <c r="CB1932"/>
  <c r="CA1933"/>
  <c r="CB1933"/>
  <c r="CA1934"/>
  <c r="CB1934"/>
  <c r="CA1935"/>
  <c r="CB1935"/>
  <c r="CA1936"/>
  <c r="CB1936"/>
  <c r="CA1937"/>
  <c r="CB1937"/>
  <c r="CA1938"/>
  <c r="CB1938"/>
  <c r="CA1939"/>
  <c r="CB1939"/>
  <c r="CA1940"/>
  <c r="CB1940"/>
  <c r="CA1941"/>
  <c r="CB1941"/>
  <c r="CA1942"/>
  <c r="CB1942"/>
  <c r="CA1943"/>
  <c r="CB1943"/>
  <c r="CA1944"/>
  <c r="CB1944"/>
  <c r="CA1945"/>
  <c r="CB1945"/>
  <c r="CA1946"/>
  <c r="CB1946"/>
  <c r="CA1947"/>
  <c r="CB1947"/>
  <c r="CA1948"/>
  <c r="CB1948"/>
  <c r="CA1949"/>
  <c r="CB1949"/>
  <c r="CA1950"/>
  <c r="CB1950"/>
  <c r="CA1951"/>
  <c r="CB1951"/>
  <c r="CA1952"/>
  <c r="CB1952"/>
  <c r="CA1953"/>
  <c r="CB1953"/>
  <c r="CA1954"/>
  <c r="CB1954"/>
  <c r="CA1955"/>
  <c r="CB1955"/>
  <c r="CA1956"/>
  <c r="CB1956"/>
  <c r="CA1957"/>
  <c r="CB1957"/>
  <c r="CA1958"/>
  <c r="CB1958"/>
  <c r="CA1959"/>
  <c r="CB1959"/>
  <c r="CA1960"/>
  <c r="CB1960"/>
  <c r="CA1961"/>
  <c r="CB1961"/>
  <c r="CA1962"/>
  <c r="CB1962"/>
  <c r="CA1963"/>
  <c r="CB1963"/>
  <c r="CA1964"/>
  <c r="CB1964"/>
  <c r="CA1965"/>
  <c r="CB1965"/>
  <c r="CA1966"/>
  <c r="CB1966"/>
  <c r="CA1967"/>
  <c r="CB1967"/>
  <c r="CA1968"/>
  <c r="CB1968"/>
  <c r="CA1969"/>
  <c r="CB1969"/>
  <c r="CA1970"/>
  <c r="CB1970"/>
  <c r="CA1971"/>
  <c r="CB1971"/>
  <c r="CA1972"/>
  <c r="CB1972"/>
  <c r="CA1973"/>
  <c r="CB1973"/>
  <c r="CA1974"/>
  <c r="CB1974"/>
  <c r="CA1975"/>
  <c r="CB1975"/>
  <c r="CA1976"/>
  <c r="CB1976"/>
  <c r="CA1977"/>
  <c r="CB1977"/>
  <c r="CA1978"/>
  <c r="CB1978"/>
  <c r="CA1979"/>
  <c r="CB1979"/>
  <c r="CA1980"/>
  <c r="CB1980"/>
  <c r="CA1981"/>
  <c r="CB1981"/>
  <c r="CA1982"/>
  <c r="CB1982"/>
  <c r="CA1983"/>
  <c r="CB1983"/>
  <c r="CA1984"/>
  <c r="CB1984"/>
  <c r="CA1985"/>
  <c r="CB1985"/>
  <c r="CA1986"/>
  <c r="CB1986"/>
  <c r="CA1987"/>
  <c r="CB1987"/>
  <c r="CA1988"/>
  <c r="CB1988"/>
  <c r="CA1989"/>
  <c r="CB1989"/>
  <c r="CA1990"/>
  <c r="CB1990"/>
  <c r="CA1991"/>
  <c r="CB1991"/>
  <c r="CA1992"/>
  <c r="CB1992"/>
  <c r="CA1993"/>
  <c r="CB1993"/>
  <c r="CA1994"/>
  <c r="CB1994"/>
  <c r="CA1995"/>
  <c r="CB1995"/>
  <c r="CA1996"/>
  <c r="CB1996"/>
  <c r="CA1997"/>
  <c r="CB1997"/>
  <c r="CA1998"/>
  <c r="CB1998"/>
  <c r="CA1999"/>
  <c r="CB1999"/>
  <c r="CA2000"/>
  <c r="CB2000"/>
  <c r="CA2001"/>
  <c r="CB2001"/>
  <c r="CB1002"/>
  <c r="CA1002"/>
  <c r="A8"/>
  <c r="C2" i="6"/>
  <c r="B1" s="1"/>
  <c r="E2" i="4"/>
  <c r="D2"/>
  <c r="C2"/>
  <c r="B2"/>
  <c r="E1"/>
  <c r="B1"/>
  <c r="C1"/>
  <c r="D1"/>
  <c r="A1" i="6"/>
  <c r="M3"/>
  <c r="L3" s="1"/>
  <c r="Q5" i="4"/>
  <c r="R5"/>
  <c r="S5" s="1"/>
  <c r="Q6"/>
  <c r="R6"/>
  <c r="S6" s="1"/>
  <c r="Q7"/>
  <c r="R7" s="1"/>
  <c r="S7" s="1"/>
  <c r="Q8"/>
  <c r="R8" s="1"/>
  <c r="S8" s="1"/>
  <c r="Q9"/>
  <c r="R9" s="1"/>
  <c r="S9" s="1"/>
  <c r="Q10"/>
  <c r="R10"/>
  <c r="S10"/>
  <c r="Q11"/>
  <c r="R11"/>
  <c r="S11"/>
  <c r="Q12"/>
  <c r="R12"/>
  <c r="S12" s="1"/>
  <c r="Q13"/>
  <c r="R13"/>
  <c r="S13" s="1"/>
  <c r="Q14"/>
  <c r="R14"/>
  <c r="S14" s="1"/>
  <c r="Q15"/>
  <c r="R15" s="1"/>
  <c r="S15" s="1"/>
  <c r="Q16"/>
  <c r="R16" s="1"/>
  <c r="S16" s="1"/>
  <c r="Q17"/>
  <c r="R17" s="1"/>
  <c r="S17" s="1"/>
  <c r="Q18"/>
  <c r="R18"/>
  <c r="S18"/>
  <c r="Q19"/>
  <c r="R19"/>
  <c r="S19"/>
  <c r="Q20"/>
  <c r="R20"/>
  <c r="S20" s="1"/>
  <c r="Q21"/>
  <c r="R21"/>
  <c r="S21" s="1"/>
  <c r="Q22"/>
  <c r="R22"/>
  <c r="S22" s="1"/>
  <c r="Q23"/>
  <c r="R23" s="1"/>
  <c r="S23" s="1"/>
  <c r="Q24"/>
  <c r="R24" s="1"/>
  <c r="S24" s="1"/>
  <c r="Q25"/>
  <c r="R25" s="1"/>
  <c r="S25" s="1"/>
  <c r="Q26"/>
  <c r="R26"/>
  <c r="S26"/>
  <c r="Q27"/>
  <c r="R27"/>
  <c r="S27"/>
  <c r="Q28"/>
  <c r="R28"/>
  <c r="S28" s="1"/>
  <c r="Q29"/>
  <c r="R29"/>
  <c r="S29" s="1"/>
  <c r="Q30"/>
  <c r="R30"/>
  <c r="S30" s="1"/>
  <c r="Q31"/>
  <c r="R31" s="1"/>
  <c r="S31" s="1"/>
  <c r="Q32"/>
  <c r="R32" s="1"/>
  <c r="S32" s="1"/>
  <c r="Q33"/>
  <c r="R33" s="1"/>
  <c r="S33" s="1"/>
  <c r="Q34"/>
  <c r="R34"/>
  <c r="S34"/>
  <c r="Q35"/>
  <c r="R35"/>
  <c r="S35"/>
  <c r="Q36"/>
  <c r="R36"/>
  <c r="S36" s="1"/>
  <c r="Q37"/>
  <c r="R37"/>
  <c r="S37" s="1"/>
  <c r="Q38"/>
  <c r="R38"/>
  <c r="S38" s="1"/>
  <c r="Q39"/>
  <c r="R39" s="1"/>
  <c r="S39" s="1"/>
  <c r="Q40"/>
  <c r="R40" s="1"/>
  <c r="S40" s="1"/>
  <c r="Q41"/>
  <c r="R41" s="1"/>
  <c r="S41" s="1"/>
  <c r="Q42"/>
  <c r="R42"/>
  <c r="S42"/>
  <c r="Q43"/>
  <c r="R43"/>
  <c r="S43"/>
  <c r="Q44"/>
  <c r="R44"/>
  <c r="S44" s="1"/>
  <c r="Q45"/>
  <c r="R45"/>
  <c r="S45" s="1"/>
  <c r="Q46"/>
  <c r="R46"/>
  <c r="S46" s="1"/>
  <c r="Q47"/>
  <c r="R47" s="1"/>
  <c r="S47" s="1"/>
  <c r="Q48"/>
  <c r="R48" s="1"/>
  <c r="S48" s="1"/>
  <c r="Q49"/>
  <c r="R49" s="1"/>
  <c r="S49" s="1"/>
  <c r="Q50"/>
  <c r="R50"/>
  <c r="S50"/>
  <c r="Q51"/>
  <c r="R51"/>
  <c r="S51"/>
  <c r="Q52"/>
  <c r="R52"/>
  <c r="S52" s="1"/>
  <c r="Q53"/>
  <c r="R53"/>
  <c r="S53" s="1"/>
  <c r="Q54"/>
  <c r="R54"/>
  <c r="S54" s="1"/>
  <c r="Q55"/>
  <c r="R55" s="1"/>
  <c r="S55" s="1"/>
  <c r="Q56"/>
  <c r="R56" s="1"/>
  <c r="S56" s="1"/>
  <c r="Q57"/>
  <c r="R57" s="1"/>
  <c r="S57" s="1"/>
  <c r="Q58"/>
  <c r="R58"/>
  <c r="S58"/>
  <c r="Q59"/>
  <c r="R59"/>
  <c r="S59"/>
  <c r="Q60"/>
  <c r="R60"/>
  <c r="S60" s="1"/>
  <c r="Q61"/>
  <c r="R61"/>
  <c r="S61" s="1"/>
  <c r="Q62"/>
  <c r="R62"/>
  <c r="S62" s="1"/>
  <c r="Q63"/>
  <c r="R63" s="1"/>
  <c r="S63" s="1"/>
  <c r="Q64"/>
  <c r="R64" s="1"/>
  <c r="S64" s="1"/>
  <c r="Q65"/>
  <c r="R65" s="1"/>
  <c r="S65" s="1"/>
  <c r="Q66"/>
  <c r="R66"/>
  <c r="S66"/>
  <c r="Q67"/>
  <c r="R67"/>
  <c r="S67"/>
  <c r="Q68"/>
  <c r="R68"/>
  <c r="S68" s="1"/>
  <c r="Q69"/>
  <c r="R69"/>
  <c r="S69" s="1"/>
  <c r="Q70"/>
  <c r="R70"/>
  <c r="S70" s="1"/>
  <c r="Q71"/>
  <c r="R71" s="1"/>
  <c r="S71" s="1"/>
  <c r="Q72"/>
  <c r="R72" s="1"/>
  <c r="S72" s="1"/>
  <c r="Q73"/>
  <c r="R73" s="1"/>
  <c r="S73" s="1"/>
  <c r="Q74"/>
  <c r="R74"/>
  <c r="S74"/>
  <c r="Q75"/>
  <c r="R75"/>
  <c r="S75"/>
  <c r="Q76"/>
  <c r="R76"/>
  <c r="S76" s="1"/>
  <c r="Q77"/>
  <c r="R77"/>
  <c r="S77" s="1"/>
  <c r="Q78"/>
  <c r="R78"/>
  <c r="S78" s="1"/>
  <c r="Q79"/>
  <c r="R79" s="1"/>
  <c r="S79" s="1"/>
  <c r="Q80"/>
  <c r="R80" s="1"/>
  <c r="S80" s="1"/>
  <c r="Q81"/>
  <c r="R81" s="1"/>
  <c r="S81" s="1"/>
  <c r="Q82"/>
  <c r="R82"/>
  <c r="S82"/>
  <c r="Q83"/>
  <c r="R83"/>
  <c r="S83"/>
  <c r="Q84"/>
  <c r="R84"/>
  <c r="S84" s="1"/>
  <c r="Q85"/>
  <c r="R85"/>
  <c r="S85" s="1"/>
  <c r="Q86"/>
  <c r="R86"/>
  <c r="S86" s="1"/>
  <c r="Q87"/>
  <c r="R87" s="1"/>
  <c r="S87" s="1"/>
  <c r="Q88"/>
  <c r="R88" s="1"/>
  <c r="S88" s="1"/>
  <c r="Q89"/>
  <c r="R89" s="1"/>
  <c r="S89" s="1"/>
  <c r="Q90"/>
  <c r="R90"/>
  <c r="S90"/>
  <c r="Q91"/>
  <c r="R91"/>
  <c r="S91"/>
  <c r="Q92"/>
  <c r="R92"/>
  <c r="S92" s="1"/>
  <c r="Q93"/>
  <c r="R93"/>
  <c r="S93" s="1"/>
  <c r="Q94"/>
  <c r="R94"/>
  <c r="S94" s="1"/>
  <c r="Q95"/>
  <c r="R95" s="1"/>
  <c r="S95" s="1"/>
  <c r="Q96"/>
  <c r="R96" s="1"/>
  <c r="S96" s="1"/>
  <c r="Q97"/>
  <c r="R97" s="1"/>
  <c r="S97" s="1"/>
  <c r="Q98"/>
  <c r="R98"/>
  <c r="S98"/>
  <c r="Q99"/>
  <c r="R99"/>
  <c r="S99"/>
  <c r="Q100"/>
  <c r="R100"/>
  <c r="S100" s="1"/>
  <c r="Q101"/>
  <c r="R101"/>
  <c r="S101" s="1"/>
  <c r="Q102"/>
  <c r="R102"/>
  <c r="S102" s="1"/>
  <c r="Q103"/>
  <c r="R103" s="1"/>
  <c r="S103" s="1"/>
  <c r="Q104"/>
  <c r="R104" s="1"/>
  <c r="S104" s="1"/>
  <c r="Q105"/>
  <c r="R105" s="1"/>
  <c r="S105" s="1"/>
  <c r="Q106"/>
  <c r="R106"/>
  <c r="S106"/>
  <c r="Q107"/>
  <c r="R107"/>
  <c r="S107"/>
  <c r="Q108"/>
  <c r="R108"/>
  <c r="S108" s="1"/>
  <c r="Q109"/>
  <c r="R109"/>
  <c r="S109" s="1"/>
  <c r="Q110"/>
  <c r="R110"/>
  <c r="S110" s="1"/>
  <c r="Q111"/>
  <c r="R111" s="1"/>
  <c r="S111" s="1"/>
  <c r="Q112"/>
  <c r="R112" s="1"/>
  <c r="S112" s="1"/>
  <c r="Q113"/>
  <c r="R113" s="1"/>
  <c r="S113" s="1"/>
  <c r="Q114"/>
  <c r="R114" s="1"/>
  <c r="S114" s="1"/>
  <c r="Q115"/>
  <c r="R115"/>
  <c r="S115"/>
  <c r="Q116"/>
  <c r="R116"/>
  <c r="S116" s="1"/>
  <c r="Q117"/>
  <c r="R117"/>
  <c r="S117" s="1"/>
  <c r="Q118"/>
  <c r="R118"/>
  <c r="S118" s="1"/>
  <c r="Q119"/>
  <c r="R119" s="1"/>
  <c r="S119" s="1"/>
  <c r="Q120"/>
  <c r="R120" s="1"/>
  <c r="S120" s="1"/>
  <c r="Q121"/>
  <c r="R121" s="1"/>
  <c r="S121" s="1"/>
  <c r="Q122"/>
  <c r="R122"/>
  <c r="S122"/>
  <c r="Q123"/>
  <c r="R123"/>
  <c r="S123"/>
  <c r="Q124"/>
  <c r="R124"/>
  <c r="S124" s="1"/>
  <c r="Q125"/>
  <c r="R125"/>
  <c r="S125" s="1"/>
  <c r="Q126"/>
  <c r="R126"/>
  <c r="S126" s="1"/>
  <c r="Q127"/>
  <c r="R127" s="1"/>
  <c r="S127" s="1"/>
  <c r="Q128"/>
  <c r="R128" s="1"/>
  <c r="S128" s="1"/>
  <c r="Q129"/>
  <c r="R129" s="1"/>
  <c r="S129" s="1"/>
  <c r="Q130"/>
  <c r="R130"/>
  <c r="S130"/>
  <c r="Q131"/>
  <c r="R131"/>
  <c r="S131"/>
  <c r="Q132"/>
  <c r="R132"/>
  <c r="S132" s="1"/>
  <c r="Q133"/>
  <c r="R133"/>
  <c r="S133" s="1"/>
  <c r="Q134"/>
  <c r="R134"/>
  <c r="S134" s="1"/>
  <c r="Q135"/>
  <c r="R135" s="1"/>
  <c r="S135" s="1"/>
  <c r="Q136"/>
  <c r="R136" s="1"/>
  <c r="S136" s="1"/>
  <c r="Q137"/>
  <c r="R137" s="1"/>
  <c r="S137" s="1"/>
  <c r="Q138"/>
  <c r="R138"/>
  <c r="S138"/>
  <c r="Q139"/>
  <c r="R139"/>
  <c r="S139"/>
  <c r="Q140"/>
  <c r="R140"/>
  <c r="S140" s="1"/>
  <c r="Q141"/>
  <c r="R141"/>
  <c r="S141" s="1"/>
  <c r="Q142"/>
  <c r="R142"/>
  <c r="S142" s="1"/>
  <c r="Q143"/>
  <c r="R143" s="1"/>
  <c r="S143" s="1"/>
  <c r="Q144"/>
  <c r="R144" s="1"/>
  <c r="S144" s="1"/>
  <c r="Q145"/>
  <c r="R145" s="1"/>
  <c r="S145" s="1"/>
  <c r="Q146"/>
  <c r="R146"/>
  <c r="S146"/>
  <c r="Q147"/>
  <c r="R147"/>
  <c r="S147"/>
  <c r="Q148"/>
  <c r="R148"/>
  <c r="S148" s="1"/>
  <c r="Q149"/>
  <c r="R149"/>
  <c r="S149" s="1"/>
  <c r="Q150"/>
  <c r="R150"/>
  <c r="S150" s="1"/>
  <c r="Q151"/>
  <c r="R151" s="1"/>
  <c r="S151" s="1"/>
  <c r="Q152"/>
  <c r="R152" s="1"/>
  <c r="S152" s="1"/>
  <c r="Q153"/>
  <c r="R153" s="1"/>
  <c r="S153" s="1"/>
  <c r="Q154"/>
  <c r="R154"/>
  <c r="S154"/>
  <c r="Q155"/>
  <c r="R155"/>
  <c r="S155"/>
  <c r="Q156"/>
  <c r="R156"/>
  <c r="S156" s="1"/>
  <c r="Q157"/>
  <c r="R157"/>
  <c r="S157" s="1"/>
  <c r="Q158"/>
  <c r="R158"/>
  <c r="S158" s="1"/>
  <c r="Q159"/>
  <c r="R159" s="1"/>
  <c r="S159" s="1"/>
  <c r="Q160"/>
  <c r="R160" s="1"/>
  <c r="S160" s="1"/>
  <c r="Q161"/>
  <c r="R161" s="1"/>
  <c r="S161" s="1"/>
  <c r="Q162"/>
  <c r="R162"/>
  <c r="S162"/>
  <c r="Q163"/>
  <c r="R163"/>
  <c r="S163"/>
  <c r="Q164"/>
  <c r="R164"/>
  <c r="S164" s="1"/>
  <c r="Q165"/>
  <c r="R165"/>
  <c r="S165" s="1"/>
  <c r="Q166"/>
  <c r="R166"/>
  <c r="S166" s="1"/>
  <c r="Q167"/>
  <c r="R167" s="1"/>
  <c r="S167" s="1"/>
  <c r="Q168"/>
  <c r="R168" s="1"/>
  <c r="S168" s="1"/>
  <c r="Q169"/>
  <c r="R169" s="1"/>
  <c r="S169" s="1"/>
  <c r="Q170"/>
  <c r="R170"/>
  <c r="S170"/>
  <c r="Q171"/>
  <c r="R171"/>
  <c r="S171"/>
  <c r="Q172"/>
  <c r="R172"/>
  <c r="S172" s="1"/>
  <c r="Q173"/>
  <c r="R173"/>
  <c r="S173" s="1"/>
  <c r="Q174"/>
  <c r="R174"/>
  <c r="S174" s="1"/>
  <c r="Q175"/>
  <c r="R175" s="1"/>
  <c r="S175" s="1"/>
  <c r="Q176"/>
  <c r="R176" s="1"/>
  <c r="S176" s="1"/>
  <c r="Q177"/>
  <c r="R177" s="1"/>
  <c r="S177" s="1"/>
  <c r="Q178"/>
  <c r="R178"/>
  <c r="S178"/>
  <c r="Q179"/>
  <c r="R179"/>
  <c r="S179"/>
  <c r="Q180"/>
  <c r="R180"/>
  <c r="S180" s="1"/>
  <c r="Q181"/>
  <c r="R181"/>
  <c r="S181" s="1"/>
  <c r="Q182"/>
  <c r="R182"/>
  <c r="S182" s="1"/>
  <c r="Q183"/>
  <c r="R183" s="1"/>
  <c r="S183" s="1"/>
  <c r="Q184"/>
  <c r="R184" s="1"/>
  <c r="S184" s="1"/>
  <c r="Q185"/>
  <c r="R185" s="1"/>
  <c r="S185" s="1"/>
  <c r="Q186"/>
  <c r="R186"/>
  <c r="S186"/>
  <c r="Q187"/>
  <c r="R187"/>
  <c r="S187"/>
  <c r="Q188"/>
  <c r="R188"/>
  <c r="S188" s="1"/>
  <c r="Q189"/>
  <c r="R189"/>
  <c r="S189" s="1"/>
  <c r="Q190"/>
  <c r="R190"/>
  <c r="S190" s="1"/>
  <c r="Q191"/>
  <c r="R191" s="1"/>
  <c r="S191" s="1"/>
  <c r="Q192"/>
  <c r="R192" s="1"/>
  <c r="S192" s="1"/>
  <c r="Q193"/>
  <c r="R193" s="1"/>
  <c r="S193" s="1"/>
  <c r="Q194"/>
  <c r="R194"/>
  <c r="S194"/>
  <c r="Q195"/>
  <c r="R195"/>
  <c r="S195"/>
  <c r="Q196"/>
  <c r="R196"/>
  <c r="S196" s="1"/>
  <c r="Q197"/>
  <c r="R197"/>
  <c r="S197" s="1"/>
  <c r="Q198"/>
  <c r="R198"/>
  <c r="S198" s="1"/>
  <c r="Q199"/>
  <c r="R199" s="1"/>
  <c r="S199" s="1"/>
  <c r="Q200"/>
  <c r="R200" s="1"/>
  <c r="S200" s="1"/>
  <c r="Q201"/>
  <c r="R201" s="1"/>
  <c r="S201" s="1"/>
  <c r="Q202"/>
  <c r="R202"/>
  <c r="S202"/>
  <c r="Q203"/>
  <c r="R203"/>
  <c r="S203"/>
  <c r="Q204"/>
  <c r="R204"/>
  <c r="S204" s="1"/>
  <c r="Q205"/>
  <c r="R205"/>
  <c r="S205" s="1"/>
  <c r="Q206"/>
  <c r="R206"/>
  <c r="S206" s="1"/>
  <c r="Q207"/>
  <c r="R207" s="1"/>
  <c r="S207" s="1"/>
  <c r="Q208"/>
  <c r="R208" s="1"/>
  <c r="S208" s="1"/>
  <c r="Q209"/>
  <c r="R209" s="1"/>
  <c r="S209" s="1"/>
  <c r="Q210"/>
  <c r="R210"/>
  <c r="S210"/>
  <c r="Q211"/>
  <c r="R211"/>
  <c r="S211"/>
  <c r="Q212"/>
  <c r="R212"/>
  <c r="S212" s="1"/>
  <c r="Q213"/>
  <c r="R213"/>
  <c r="S213" s="1"/>
  <c r="Q214"/>
  <c r="R214"/>
  <c r="S214" s="1"/>
  <c r="Q215"/>
  <c r="R215" s="1"/>
  <c r="Q216"/>
  <c r="R216" s="1"/>
  <c r="S216" s="1"/>
  <c r="Q217"/>
  <c r="R217" s="1"/>
  <c r="S217" s="1"/>
  <c r="Q218"/>
  <c r="R218"/>
  <c r="S218"/>
  <c r="Q219"/>
  <c r="R219"/>
  <c r="S219"/>
  <c r="Q220"/>
  <c r="R220"/>
  <c r="S220" s="1"/>
  <c r="Q221"/>
  <c r="R221"/>
  <c r="S221" s="1"/>
  <c r="Q222"/>
  <c r="R222"/>
  <c r="S222" s="1"/>
  <c r="Q223"/>
  <c r="R223" s="1"/>
  <c r="S223" s="1"/>
  <c r="Q224"/>
  <c r="R224" s="1"/>
  <c r="Q225"/>
  <c r="R225" s="1"/>
  <c r="Q226"/>
  <c r="R226"/>
  <c r="S226"/>
  <c r="Q227"/>
  <c r="R227"/>
  <c r="S227"/>
  <c r="Q228"/>
  <c r="R228"/>
  <c r="S228" s="1"/>
  <c r="Q229"/>
  <c r="R229"/>
  <c r="S229" s="1"/>
  <c r="Q230"/>
  <c r="R230"/>
  <c r="S230" s="1"/>
  <c r="Q231"/>
  <c r="R231" s="1"/>
  <c r="S231" s="1"/>
  <c r="Q232"/>
  <c r="R232" s="1"/>
  <c r="S232" s="1"/>
  <c r="Q233"/>
  <c r="R233" s="1"/>
  <c r="S233" s="1"/>
  <c r="Q234"/>
  <c r="R234"/>
  <c r="S234"/>
  <c r="Q235"/>
  <c r="R235"/>
  <c r="S235"/>
  <c r="Q236"/>
  <c r="R236"/>
  <c r="S236" s="1"/>
  <c r="Q237"/>
  <c r="R237"/>
  <c r="S237" s="1"/>
  <c r="Q238"/>
  <c r="R238"/>
  <c r="S238" s="1"/>
  <c r="Q239"/>
  <c r="R239" s="1"/>
  <c r="S239" s="1"/>
  <c r="Q240"/>
  <c r="R240" s="1"/>
  <c r="S240" s="1"/>
  <c r="Q241"/>
  <c r="R241" s="1"/>
  <c r="S241" s="1"/>
  <c r="Q242"/>
  <c r="R242"/>
  <c r="S242"/>
  <c r="Q243"/>
  <c r="R243"/>
  <c r="S243"/>
  <c r="Q244"/>
  <c r="R244"/>
  <c r="S244" s="1"/>
  <c r="Q245"/>
  <c r="R245"/>
  <c r="S245" s="1"/>
  <c r="Q246"/>
  <c r="R246"/>
  <c r="S246" s="1"/>
  <c r="Q247"/>
  <c r="R247" s="1"/>
  <c r="S247" s="1"/>
  <c r="Q248"/>
  <c r="R254" s="1"/>
  <c r="Q249"/>
  <c r="R249" s="1"/>
  <c r="S249" s="1"/>
  <c r="Q250"/>
  <c r="R250"/>
  <c r="S250"/>
  <c r="Q251"/>
  <c r="R251" s="1"/>
  <c r="Q252"/>
  <c r="R252"/>
  <c r="S252" s="1"/>
  <c r="Q253"/>
  <c r="R253"/>
  <c r="S253" s="1"/>
  <c r="Q254"/>
  <c r="Q255"/>
  <c r="R255" s="1"/>
  <c r="Q256"/>
  <c r="R284" s="1"/>
  <c r="Q257"/>
  <c r="R257" s="1"/>
  <c r="Q258"/>
  <c r="R258"/>
  <c r="S258"/>
  <c r="Q259"/>
  <c r="R259" s="1"/>
  <c r="S259" s="1"/>
  <c r="Q260"/>
  <c r="R260"/>
  <c r="S260" s="1"/>
  <c r="Q261"/>
  <c r="R261"/>
  <c r="S261" s="1"/>
  <c r="Q262"/>
  <c r="R262"/>
  <c r="S262" s="1"/>
  <c r="Q263"/>
  <c r="R263" s="1"/>
  <c r="S263" s="1"/>
  <c r="Q264"/>
  <c r="R264" s="1"/>
  <c r="S264" s="1"/>
  <c r="Q265"/>
  <c r="R265" s="1"/>
  <c r="S265" s="1"/>
  <c r="Q266"/>
  <c r="R266"/>
  <c r="S266"/>
  <c r="Q267"/>
  <c r="R267" s="1"/>
  <c r="S267" s="1"/>
  <c r="Q268"/>
  <c r="R268"/>
  <c r="S268" s="1"/>
  <c r="Q269"/>
  <c r="R269"/>
  <c r="S269" s="1"/>
  <c r="Q270"/>
  <c r="R270"/>
  <c r="S270" s="1"/>
  <c r="Q271"/>
  <c r="R271" s="1"/>
  <c r="S271" s="1"/>
  <c r="Q272"/>
  <c r="R272" s="1"/>
  <c r="S272" s="1"/>
  <c r="Q273"/>
  <c r="R273" s="1"/>
  <c r="S273" s="1"/>
  <c r="Q274"/>
  <c r="R274"/>
  <c r="S274"/>
  <c r="Q275"/>
  <c r="R275" s="1"/>
  <c r="S275" s="1"/>
  <c r="Q276"/>
  <c r="R276"/>
  <c r="S276" s="1"/>
  <c r="Q277"/>
  <c r="R277"/>
  <c r="S277" s="1"/>
  <c r="Q278"/>
  <c r="R278"/>
  <c r="S278" s="1"/>
  <c r="Q279"/>
  <c r="R279" s="1"/>
  <c r="Q280"/>
  <c r="R280" s="1"/>
  <c r="Q281"/>
  <c r="R281" s="1"/>
  <c r="Q282"/>
  <c r="R294" s="1"/>
  <c r="Q283"/>
  <c r="R283" s="1"/>
  <c r="S283" s="1"/>
  <c r="Q284"/>
  <c r="Q285"/>
  <c r="R285"/>
  <c r="S285" s="1"/>
  <c r="Q286"/>
  <c r="R286"/>
  <c r="S286" s="1"/>
  <c r="Q287"/>
  <c r="R287"/>
  <c r="S287" s="1"/>
  <c r="Q288"/>
  <c r="R288" s="1"/>
  <c r="Q289"/>
  <c r="R289" s="1"/>
  <c r="Q290"/>
  <c r="R290" s="1"/>
  <c r="Q291"/>
  <c r="R291" s="1"/>
  <c r="Q292"/>
  <c r="R292"/>
  <c r="S292"/>
  <c r="Q293"/>
  <c r="R293"/>
  <c r="S293" s="1"/>
  <c r="Q294"/>
  <c r="Q295"/>
  <c r="Q296"/>
  <c r="R296" s="1"/>
  <c r="Q297"/>
  <c r="R297" s="1"/>
  <c r="S297" s="1"/>
  <c r="Q298"/>
  <c r="R295" s="1"/>
  <c r="Q299"/>
  <c r="R299" s="1"/>
  <c r="S299" s="1"/>
  <c r="Q300"/>
  <c r="R300"/>
  <c r="S300"/>
  <c r="Q301"/>
  <c r="R301"/>
  <c r="S301" s="1"/>
  <c r="Q302"/>
  <c r="R302"/>
  <c r="S302" s="1"/>
  <c r="Q303"/>
  <c r="R303"/>
  <c r="S303" s="1"/>
  <c r="Q304"/>
  <c r="R304" s="1"/>
  <c r="S304" s="1"/>
  <c r="Q305"/>
  <c r="R305" s="1"/>
  <c r="S305" s="1"/>
  <c r="Q306"/>
  <c r="R306" s="1"/>
  <c r="S306" s="1"/>
  <c r="Q307"/>
  <c r="R307" s="1"/>
  <c r="S307" s="1"/>
  <c r="Q308"/>
  <c r="R308"/>
  <c r="S308"/>
  <c r="Q309"/>
  <c r="R309"/>
  <c r="S309" s="1"/>
  <c r="Q310"/>
  <c r="R310"/>
  <c r="S310" s="1"/>
  <c r="Q311"/>
  <c r="R311"/>
  <c r="S311" s="1"/>
  <c r="Q312"/>
  <c r="R312" s="1"/>
  <c r="S312" s="1"/>
  <c r="Q313"/>
  <c r="R313" s="1"/>
  <c r="S313" s="1"/>
  <c r="Q314"/>
  <c r="R314" s="1"/>
  <c r="S314" s="1"/>
  <c r="Q315"/>
  <c r="R315" s="1"/>
  <c r="S315" s="1"/>
  <c r="Q316"/>
  <c r="R316"/>
  <c r="S316"/>
  <c r="Q317"/>
  <c r="R317"/>
  <c r="S317" s="1"/>
  <c r="Q318"/>
  <c r="R318"/>
  <c r="S318" s="1"/>
  <c r="Q319"/>
  <c r="R319"/>
  <c r="S319" s="1"/>
  <c r="Q320"/>
  <c r="R320" s="1"/>
  <c r="S320" s="1"/>
  <c r="Q321"/>
  <c r="R321" s="1"/>
  <c r="S321" s="1"/>
  <c r="Q322"/>
  <c r="R322" s="1"/>
  <c r="S322" s="1"/>
  <c r="Q323"/>
  <c r="R323" s="1"/>
  <c r="S323" s="1"/>
  <c r="Q324"/>
  <c r="R324"/>
  <c r="S324"/>
  <c r="Q325"/>
  <c r="R325"/>
  <c r="S325" s="1"/>
  <c r="Q326"/>
  <c r="R326"/>
  <c r="S326" s="1"/>
  <c r="Q327"/>
  <c r="R327"/>
  <c r="S327" s="1"/>
  <c r="Q328"/>
  <c r="R328" s="1"/>
  <c r="S328" s="1"/>
  <c r="Q329"/>
  <c r="R329" s="1"/>
  <c r="S329" s="1"/>
  <c r="Q330"/>
  <c r="R330" s="1"/>
  <c r="S330" s="1"/>
  <c r="Q331"/>
  <c r="R331" s="1"/>
  <c r="S331" s="1"/>
  <c r="Q332"/>
  <c r="R332"/>
  <c r="S332"/>
  <c r="Q333"/>
  <c r="R333"/>
  <c r="S333" s="1"/>
  <c r="Q334"/>
  <c r="R334"/>
  <c r="S334" s="1"/>
  <c r="Q335"/>
  <c r="R335"/>
  <c r="S335" s="1"/>
  <c r="Q336"/>
  <c r="R336" s="1"/>
  <c r="S336" s="1"/>
  <c r="Q337"/>
  <c r="R337" s="1"/>
  <c r="S337" s="1"/>
  <c r="Q338"/>
  <c r="R338" s="1"/>
  <c r="S338" s="1"/>
  <c r="Q339"/>
  <c r="R339" s="1"/>
  <c r="S339" s="1"/>
  <c r="Q340"/>
  <c r="R340"/>
  <c r="S340"/>
  <c r="Q341"/>
  <c r="R341"/>
  <c r="S341" s="1"/>
  <c r="Q342"/>
  <c r="R342"/>
  <c r="S342" s="1"/>
  <c r="Q343"/>
  <c r="R343"/>
  <c r="S343" s="1"/>
  <c r="Q344"/>
  <c r="R344" s="1"/>
  <c r="S344" s="1"/>
  <c r="Q345"/>
  <c r="R345" s="1"/>
  <c r="S345" s="1"/>
  <c r="Q346"/>
  <c r="R346" s="1"/>
  <c r="S346" s="1"/>
  <c r="Q347"/>
  <c r="R347" s="1"/>
  <c r="S347" s="1"/>
  <c r="Q348"/>
  <c r="R348"/>
  <c r="S348"/>
  <c r="Q349"/>
  <c r="R349"/>
  <c r="S349" s="1"/>
  <c r="Q350"/>
  <c r="R350"/>
  <c r="S350" s="1"/>
  <c r="Q351"/>
  <c r="R351"/>
  <c r="S351" s="1"/>
  <c r="Q352"/>
  <c r="R352" s="1"/>
  <c r="S352" s="1"/>
  <c r="Q353"/>
  <c r="R353" s="1"/>
  <c r="S353" s="1"/>
  <c r="Q354"/>
  <c r="R354" s="1"/>
  <c r="S354" s="1"/>
  <c r="Q355"/>
  <c r="R355" s="1"/>
  <c r="S355" s="1"/>
  <c r="Q356"/>
  <c r="R356"/>
  <c r="S356"/>
  <c r="Q357"/>
  <c r="R357"/>
  <c r="S357" s="1"/>
  <c r="Q358"/>
  <c r="R358"/>
  <c r="S358" s="1"/>
  <c r="Q359"/>
  <c r="R359"/>
  <c r="S359" s="1"/>
  <c r="Q360"/>
  <c r="R360" s="1"/>
  <c r="S360" s="1"/>
  <c r="Q361"/>
  <c r="R361" s="1"/>
  <c r="S361" s="1"/>
  <c r="Q362"/>
  <c r="R362" s="1"/>
  <c r="S362" s="1"/>
  <c r="Q363"/>
  <c r="R363" s="1"/>
  <c r="S363" s="1"/>
  <c r="Q364"/>
  <c r="R364"/>
  <c r="S364"/>
  <c r="Q365"/>
  <c r="R365"/>
  <c r="S365" s="1"/>
  <c r="Q366"/>
  <c r="R366"/>
  <c r="S366" s="1"/>
  <c r="Q367"/>
  <c r="R367"/>
  <c r="S367" s="1"/>
  <c r="Q368"/>
  <c r="R368" s="1"/>
  <c r="S368" s="1"/>
  <c r="Q369"/>
  <c r="R369" s="1"/>
  <c r="S369" s="1"/>
  <c r="Q370"/>
  <c r="R370" s="1"/>
  <c r="S370" s="1"/>
  <c r="Q371"/>
  <c r="R371" s="1"/>
  <c r="S371" s="1"/>
  <c r="Q372"/>
  <c r="R372"/>
  <c r="S372"/>
  <c r="Q373"/>
  <c r="R373"/>
  <c r="S373" s="1"/>
  <c r="Q374"/>
  <c r="R374"/>
  <c r="S374" s="1"/>
  <c r="Q375"/>
  <c r="R375"/>
  <c r="S375" s="1"/>
  <c r="Q376"/>
  <c r="R376" s="1"/>
  <c r="S376" s="1"/>
  <c r="Q377"/>
  <c r="R377" s="1"/>
  <c r="S377" s="1"/>
  <c r="Q378"/>
  <c r="R378" s="1"/>
  <c r="S378" s="1"/>
  <c r="Q379"/>
  <c r="R379" s="1"/>
  <c r="S379" s="1"/>
  <c r="Q380"/>
  <c r="R380"/>
  <c r="S380"/>
  <c r="Q381"/>
  <c r="R381"/>
  <c r="S381" s="1"/>
  <c r="Q382"/>
  <c r="R382"/>
  <c r="S382" s="1"/>
  <c r="Q383"/>
  <c r="R383"/>
  <c r="S383" s="1"/>
  <c r="Q384"/>
  <c r="R384" s="1"/>
  <c r="S384" s="1"/>
  <c r="Q385"/>
  <c r="R385" s="1"/>
  <c r="S385" s="1"/>
  <c r="Q386"/>
  <c r="R386" s="1"/>
  <c r="S386" s="1"/>
  <c r="Q387"/>
  <c r="R387" s="1"/>
  <c r="S387" s="1"/>
  <c r="Q388"/>
  <c r="R388"/>
  <c r="S388"/>
  <c r="Q389"/>
  <c r="R389"/>
  <c r="S389" s="1"/>
  <c r="Q390"/>
  <c r="R390"/>
  <c r="S390" s="1"/>
  <c r="Q391"/>
  <c r="R391"/>
  <c r="S391" s="1"/>
  <c r="Q392"/>
  <c r="R392" s="1"/>
  <c r="S392" s="1"/>
  <c r="Q393"/>
  <c r="R393" s="1"/>
  <c r="S393" s="1"/>
  <c r="Q394"/>
  <c r="R394" s="1"/>
  <c r="S394" s="1"/>
  <c r="Q395"/>
  <c r="R395" s="1"/>
  <c r="S395" s="1"/>
  <c r="Q396"/>
  <c r="R396"/>
  <c r="S396"/>
  <c r="Q397"/>
  <c r="R397"/>
  <c r="S397" s="1"/>
  <c r="Q398"/>
  <c r="R398"/>
  <c r="S398" s="1"/>
  <c r="Q399"/>
  <c r="R399"/>
  <c r="S399" s="1"/>
  <c r="Q400"/>
  <c r="R400" s="1"/>
  <c r="S400" s="1"/>
  <c r="Q401"/>
  <c r="R401" s="1"/>
  <c r="S401" s="1"/>
  <c r="Q402"/>
  <c r="R402" s="1"/>
  <c r="S402" s="1"/>
  <c r="Q403"/>
  <c r="R403" s="1"/>
  <c r="S403" s="1"/>
  <c r="N4"/>
  <c r="P4"/>
  <c r="Q4"/>
  <c r="R4"/>
  <c r="S4" s="1"/>
  <c r="AA4" s="1"/>
  <c r="M4" i="6"/>
  <c r="L4" s="1"/>
  <c r="M5"/>
  <c r="L5" s="1"/>
  <c r="M6"/>
  <c r="L6" s="1"/>
  <c r="M7"/>
  <c r="K7" s="1"/>
  <c r="M8"/>
  <c r="K8" s="1"/>
  <c r="M9"/>
  <c r="M10"/>
  <c r="M11"/>
  <c r="M12"/>
  <c r="M13"/>
  <c r="L13" s="1"/>
  <c r="M14"/>
  <c r="K14" s="1"/>
  <c r="M15"/>
  <c r="L15" s="1"/>
  <c r="M16"/>
  <c r="M17"/>
  <c r="M18"/>
  <c r="L18" s="1"/>
  <c r="M19"/>
  <c r="K19" s="1"/>
  <c r="M20"/>
  <c r="L20" s="1"/>
  <c r="M21"/>
  <c r="L21" s="1"/>
  <c r="M22"/>
  <c r="K22" s="1"/>
  <c r="M23"/>
  <c r="L23" s="1"/>
  <c r="M24"/>
  <c r="M25"/>
  <c r="L25" s="1"/>
  <c r="M26"/>
  <c r="K26" s="1"/>
  <c r="M27"/>
  <c r="K27" s="1"/>
  <c r="M28"/>
  <c r="L28" s="1"/>
  <c r="M29"/>
  <c r="L29" s="1"/>
  <c r="M30"/>
  <c r="K30" s="1"/>
  <c r="M31"/>
  <c r="M32"/>
  <c r="M33"/>
  <c r="M34"/>
  <c r="M35"/>
  <c r="K35" s="1"/>
  <c r="M36"/>
  <c r="L36" s="1"/>
  <c r="M37"/>
  <c r="L37" s="1"/>
  <c r="M38"/>
  <c r="K38" s="1"/>
  <c r="M39"/>
  <c r="L39" s="1"/>
  <c r="M40"/>
  <c r="L40" s="1"/>
  <c r="M41"/>
  <c r="L41" s="1"/>
  <c r="M42"/>
  <c r="M43"/>
  <c r="K43" s="1"/>
  <c r="M44"/>
  <c r="L44" s="1"/>
  <c r="M45"/>
  <c r="L45" s="1"/>
  <c r="M46"/>
  <c r="K46" s="1"/>
  <c r="M47"/>
  <c r="L47" s="1"/>
  <c r="M48"/>
  <c r="M49"/>
  <c r="M50"/>
  <c r="M51"/>
  <c r="M52"/>
  <c r="M53"/>
  <c r="L53" s="1"/>
  <c r="M54"/>
  <c r="L54" s="1"/>
  <c r="M55"/>
  <c r="L55" s="1"/>
  <c r="M56"/>
  <c r="L56" s="1"/>
  <c r="M57"/>
  <c r="M58"/>
  <c r="K58" s="1"/>
  <c r="M59"/>
  <c r="K59" s="1"/>
  <c r="M60"/>
  <c r="L60" s="1"/>
  <c r="M61"/>
  <c r="L61" s="1"/>
  <c r="M62"/>
  <c r="K62" s="1"/>
  <c r="M63"/>
  <c r="L63" s="1"/>
  <c r="M64"/>
  <c r="M65"/>
  <c r="M66"/>
  <c r="M67"/>
  <c r="L67" s="1"/>
  <c r="M68"/>
  <c r="M69"/>
  <c r="L69" s="1"/>
  <c r="M70"/>
  <c r="K70" s="1"/>
  <c r="M71"/>
  <c r="L71" s="1"/>
  <c r="M72"/>
  <c r="L72" s="1"/>
  <c r="M73"/>
  <c r="M74"/>
  <c r="M75"/>
  <c r="M76"/>
  <c r="L76" s="1"/>
  <c r="M77"/>
  <c r="L77" s="1"/>
  <c r="M78"/>
  <c r="K78" s="1"/>
  <c r="M79"/>
  <c r="L79" s="1"/>
  <c r="M80"/>
  <c r="L80" s="1"/>
  <c r="M81"/>
  <c r="L81" s="1"/>
  <c r="M82"/>
  <c r="M83"/>
  <c r="L83" s="1"/>
  <c r="M84"/>
  <c r="L84" s="1"/>
  <c r="M85"/>
  <c r="L85" s="1"/>
  <c r="M86"/>
  <c r="L86" s="1"/>
  <c r="M87"/>
  <c r="L87" s="1"/>
  <c r="M88"/>
  <c r="L88" s="1"/>
  <c r="M89"/>
  <c r="L89" s="1"/>
  <c r="M90"/>
  <c r="K90" s="1"/>
  <c r="M91"/>
  <c r="M92"/>
  <c r="L92" s="1"/>
  <c r="M93"/>
  <c r="M94"/>
  <c r="M95"/>
  <c r="M96"/>
  <c r="L96" s="1"/>
  <c r="M97"/>
  <c r="M98"/>
  <c r="K98" s="1"/>
  <c r="M99"/>
  <c r="M100"/>
  <c r="L100" s="1"/>
  <c r="M101"/>
  <c r="L101" s="1"/>
  <c r="M102"/>
  <c r="M103"/>
  <c r="L103" s="1"/>
  <c r="M104"/>
  <c r="M105"/>
  <c r="M106"/>
  <c r="M107"/>
  <c r="K107" s="1"/>
  <c r="M108"/>
  <c r="M109"/>
  <c r="L109" s="1"/>
  <c r="M110"/>
  <c r="M111"/>
  <c r="L111" s="1"/>
  <c r="M112"/>
  <c r="L112" s="1"/>
  <c r="M113"/>
  <c r="L113" s="1"/>
  <c r="M114"/>
  <c r="L114" s="1"/>
  <c r="M115"/>
  <c r="K115" s="1"/>
  <c r="M116"/>
  <c r="L116" s="1"/>
  <c r="M117"/>
  <c r="M118"/>
  <c r="L118" s="1"/>
  <c r="M119"/>
  <c r="M120"/>
  <c r="M121"/>
  <c r="L121" s="1"/>
  <c r="M122"/>
  <c r="K122" s="1"/>
  <c r="M123"/>
  <c r="K123" s="1"/>
  <c r="M124"/>
  <c r="M125"/>
  <c r="L125" s="1"/>
  <c r="M126"/>
  <c r="L126" s="1"/>
  <c r="M127"/>
  <c r="L127" s="1"/>
  <c r="M128"/>
  <c r="L128" s="1"/>
  <c r="M129"/>
  <c r="L129" s="1"/>
  <c r="M130"/>
  <c r="M131"/>
  <c r="K131" s="1"/>
  <c r="M132"/>
  <c r="L132" s="1"/>
  <c r="M133"/>
  <c r="M134"/>
  <c r="K134" s="1"/>
  <c r="M135"/>
  <c r="L135" s="1"/>
  <c r="M136"/>
  <c r="L136" s="1"/>
  <c r="M137"/>
  <c r="L137" s="1"/>
  <c r="M138"/>
  <c r="M139"/>
  <c r="L139" s="1"/>
  <c r="M140"/>
  <c r="L140" s="1"/>
  <c r="M141"/>
  <c r="L141" s="1"/>
  <c r="M142"/>
  <c r="K142" s="1"/>
  <c r="M143"/>
  <c r="L143" s="1"/>
  <c r="M144"/>
  <c r="L144" s="1"/>
  <c r="M145"/>
  <c r="L145" s="1"/>
  <c r="M146"/>
  <c r="K146" s="1"/>
  <c r="M147"/>
  <c r="M148"/>
  <c r="L148" s="1"/>
  <c r="M149"/>
  <c r="L149" s="1"/>
  <c r="M150"/>
  <c r="K150" s="1"/>
  <c r="M151"/>
  <c r="M152"/>
  <c r="M153"/>
  <c r="M154"/>
  <c r="K154" s="1"/>
  <c r="M155"/>
  <c r="K155" s="1"/>
  <c r="M156"/>
  <c r="L156" s="1"/>
  <c r="M157"/>
  <c r="L157" s="1"/>
  <c r="M158"/>
  <c r="M159"/>
  <c r="L159" s="1"/>
  <c r="M160"/>
  <c r="L160" s="1"/>
  <c r="M161"/>
  <c r="M162"/>
  <c r="L162" s="1"/>
  <c r="M163"/>
  <c r="L163" s="1"/>
  <c r="M164"/>
  <c r="L164" s="1"/>
  <c r="M165"/>
  <c r="L165" s="1"/>
  <c r="M166"/>
  <c r="K166" s="1"/>
  <c r="M167"/>
  <c r="L167" s="1"/>
  <c r="M168"/>
  <c r="L168" s="1"/>
  <c r="M169"/>
  <c r="L169" s="1"/>
  <c r="M170"/>
  <c r="L170" s="1"/>
  <c r="M171"/>
  <c r="M172"/>
  <c r="L172" s="1"/>
  <c r="M173"/>
  <c r="M174"/>
  <c r="M175"/>
  <c r="M176"/>
  <c r="L176" s="1"/>
  <c r="M177"/>
  <c r="M178"/>
  <c r="M179"/>
  <c r="M180"/>
  <c r="M181"/>
  <c r="M182"/>
  <c r="K182" s="1"/>
  <c r="M183"/>
  <c r="M184"/>
  <c r="M185"/>
  <c r="L185" s="1"/>
  <c r="M186"/>
  <c r="K186" s="1"/>
  <c r="M187"/>
  <c r="K187" s="1"/>
  <c r="M188"/>
  <c r="L188" s="1"/>
  <c r="M189"/>
  <c r="L189" s="1"/>
  <c r="M190"/>
  <c r="L190" s="1"/>
  <c r="M191"/>
  <c r="M192"/>
  <c r="M193"/>
  <c r="M194"/>
  <c r="M195"/>
  <c r="M196"/>
  <c r="L196" s="1"/>
  <c r="M197"/>
  <c r="L197" s="1"/>
  <c r="M198"/>
  <c r="M199"/>
  <c r="M200"/>
  <c r="M201"/>
  <c r="M202"/>
  <c r="M203"/>
  <c r="K203" s="1"/>
  <c r="M204"/>
  <c r="M205"/>
  <c r="L205" s="1"/>
  <c r="M206"/>
  <c r="M207"/>
  <c r="M208"/>
  <c r="M209"/>
  <c r="L209" s="1"/>
  <c r="M210"/>
  <c r="K210" s="1"/>
  <c r="M211"/>
  <c r="M212"/>
  <c r="L212" s="1"/>
  <c r="M213"/>
  <c r="L213" s="1"/>
  <c r="M214"/>
  <c r="M215"/>
  <c r="M216"/>
  <c r="L216" s="1"/>
  <c r="M217"/>
  <c r="M218"/>
  <c r="K218" s="1"/>
  <c r="M219"/>
  <c r="K219" s="1"/>
  <c r="M220"/>
  <c r="L220" s="1"/>
  <c r="M221"/>
  <c r="M222"/>
  <c r="M223"/>
  <c r="M224"/>
  <c r="M225"/>
  <c r="M226"/>
  <c r="K226" s="1"/>
  <c r="M227"/>
  <c r="K227" s="1"/>
  <c r="M228"/>
  <c r="L228" s="1"/>
  <c r="M229"/>
  <c r="M230"/>
  <c r="K230" s="1"/>
  <c r="M231"/>
  <c r="L231" s="1"/>
  <c r="M232"/>
  <c r="M233"/>
  <c r="M234"/>
  <c r="M235"/>
  <c r="L235" s="1"/>
  <c r="M236"/>
  <c r="L236" s="1"/>
  <c r="M237"/>
  <c r="M238"/>
  <c r="M239"/>
  <c r="L239" s="1"/>
  <c r="M240"/>
  <c r="L240" s="1"/>
  <c r="M241"/>
  <c r="M242"/>
  <c r="M243"/>
  <c r="M244"/>
  <c r="L244" s="1"/>
  <c r="M245"/>
  <c r="L245" s="1"/>
  <c r="M246"/>
  <c r="K246" s="1"/>
  <c r="M247"/>
  <c r="M248"/>
  <c r="M249"/>
  <c r="L249" s="1"/>
  <c r="M250"/>
  <c r="M251"/>
  <c r="M252"/>
  <c r="L252" s="1"/>
  <c r="M253"/>
  <c r="M254"/>
  <c r="M255"/>
  <c r="M256"/>
  <c r="M257"/>
  <c r="M258"/>
  <c r="L258" s="1"/>
  <c r="M259"/>
  <c r="L259" s="1"/>
  <c r="M260"/>
  <c r="M261"/>
  <c r="M262"/>
  <c r="K262" s="1"/>
  <c r="M263"/>
  <c r="M264"/>
  <c r="M265"/>
  <c r="M266"/>
  <c r="M267"/>
  <c r="M268"/>
  <c r="L268" s="1"/>
  <c r="M269"/>
  <c r="L269" s="1"/>
  <c r="M270"/>
  <c r="L270" s="1"/>
  <c r="M271"/>
  <c r="L271" s="1"/>
  <c r="M272"/>
  <c r="M273"/>
  <c r="M274"/>
  <c r="M275"/>
  <c r="K275" s="1"/>
  <c r="M276"/>
  <c r="L276" s="1"/>
  <c r="M277"/>
  <c r="L277" s="1"/>
  <c r="M278"/>
  <c r="M279"/>
  <c r="M280"/>
  <c r="M281"/>
  <c r="M282"/>
  <c r="M283"/>
  <c r="M284"/>
  <c r="L284" s="1"/>
  <c r="M285"/>
  <c r="M286"/>
  <c r="M287"/>
  <c r="M288"/>
  <c r="M289"/>
  <c r="M290"/>
  <c r="M291"/>
  <c r="K291" s="1"/>
  <c r="M292"/>
  <c r="L292" s="1"/>
  <c r="M293"/>
  <c r="M294"/>
  <c r="M295"/>
  <c r="M296"/>
  <c r="M297"/>
  <c r="L297" s="1"/>
  <c r="M298"/>
  <c r="K298" s="1"/>
  <c r="M299"/>
  <c r="K299" s="1"/>
  <c r="M300"/>
  <c r="L300" s="1"/>
  <c r="M301"/>
  <c r="L301" s="1"/>
  <c r="M302"/>
  <c r="K302" s="1"/>
  <c r="M303"/>
  <c r="L303" s="1"/>
  <c r="M304"/>
  <c r="L304" s="1"/>
  <c r="M305"/>
  <c r="L305" s="1"/>
  <c r="M306"/>
  <c r="K306" s="1"/>
  <c r="M307"/>
  <c r="K307" s="1"/>
  <c r="M308"/>
  <c r="L308" s="1"/>
  <c r="M309"/>
  <c r="L309" s="1"/>
  <c r="M310"/>
  <c r="L310" s="1"/>
  <c r="M311"/>
  <c r="L311" s="1"/>
  <c r="M312"/>
  <c r="L312" s="1"/>
  <c r="M313"/>
  <c r="L313" s="1"/>
  <c r="M314"/>
  <c r="K314" s="1"/>
  <c r="M315"/>
  <c r="K315" s="1"/>
  <c r="M316"/>
  <c r="L316" s="1"/>
  <c r="M317"/>
  <c r="L317" s="1"/>
  <c r="M318"/>
  <c r="L318" s="1"/>
  <c r="M319"/>
  <c r="L319" s="1"/>
  <c r="M320"/>
  <c r="L320" s="1"/>
  <c r="M321"/>
  <c r="L321" s="1"/>
  <c r="M322"/>
  <c r="K322" s="1"/>
  <c r="M323"/>
  <c r="K323" s="1"/>
  <c r="M324"/>
  <c r="L324" s="1"/>
  <c r="M325"/>
  <c r="L325" s="1"/>
  <c r="M326"/>
  <c r="L326" s="1"/>
  <c r="M327"/>
  <c r="L327" s="1"/>
  <c r="M328"/>
  <c r="L328" s="1"/>
  <c r="M329"/>
  <c r="L329" s="1"/>
  <c r="M330"/>
  <c r="L330" s="1"/>
  <c r="M331"/>
  <c r="K331" s="1"/>
  <c r="M332"/>
  <c r="L332" s="1"/>
  <c r="M333"/>
  <c r="L333" s="1"/>
  <c r="M334"/>
  <c r="L334" s="1"/>
  <c r="M335"/>
  <c r="L335" s="1"/>
  <c r="M336"/>
  <c r="L336" s="1"/>
  <c r="M337"/>
  <c r="L337" s="1"/>
  <c r="M338"/>
  <c r="K338" s="1"/>
  <c r="M339"/>
  <c r="K339" s="1"/>
  <c r="M340"/>
  <c r="L340" s="1"/>
  <c r="M341"/>
  <c r="L341" s="1"/>
  <c r="M342"/>
  <c r="K342" s="1"/>
  <c r="M343"/>
  <c r="L343" s="1"/>
  <c r="M344"/>
  <c r="L344" s="1"/>
  <c r="M345"/>
  <c r="L345" s="1"/>
  <c r="M346"/>
  <c r="K346" s="1"/>
  <c r="M347"/>
  <c r="L347" s="1"/>
  <c r="M348"/>
  <c r="L348" s="1"/>
  <c r="M349"/>
  <c r="L349" s="1"/>
  <c r="M350"/>
  <c r="K350" s="1"/>
  <c r="M351"/>
  <c r="L351" s="1"/>
  <c r="M352"/>
  <c r="L352" s="1"/>
  <c r="M353"/>
  <c r="L353" s="1"/>
  <c r="M354"/>
  <c r="K354" s="1"/>
  <c r="M355"/>
  <c r="K355" s="1"/>
  <c r="M356"/>
  <c r="L356" s="1"/>
  <c r="M357"/>
  <c r="L357" s="1"/>
  <c r="M358"/>
  <c r="K358" s="1"/>
  <c r="M359"/>
  <c r="L359" s="1"/>
  <c r="M360"/>
  <c r="L360" s="1"/>
  <c r="M361"/>
  <c r="L361" s="1"/>
  <c r="M362"/>
  <c r="K362" s="1"/>
  <c r="M363"/>
  <c r="K363" s="1"/>
  <c r="M364"/>
  <c r="L364" s="1"/>
  <c r="M365"/>
  <c r="L365" s="1"/>
  <c r="M366"/>
  <c r="K366" s="1"/>
  <c r="M367"/>
  <c r="L367" s="1"/>
  <c r="M368"/>
  <c r="L368" s="1"/>
  <c r="M369"/>
  <c r="L369" s="1"/>
  <c r="M370"/>
  <c r="K370" s="1"/>
  <c r="M371"/>
  <c r="K371" s="1"/>
  <c r="M372"/>
  <c r="L372" s="1"/>
  <c r="M373"/>
  <c r="L373" s="1"/>
  <c r="M374"/>
  <c r="L374" s="1"/>
  <c r="M375"/>
  <c r="L375" s="1"/>
  <c r="M376"/>
  <c r="L376" s="1"/>
  <c r="M377"/>
  <c r="L377" s="1"/>
  <c r="M378"/>
  <c r="K378" s="1"/>
  <c r="M379"/>
  <c r="K379" s="1"/>
  <c r="M380"/>
  <c r="L380" s="1"/>
  <c r="M381"/>
  <c r="L381" s="1"/>
  <c r="M382"/>
  <c r="L382" s="1"/>
  <c r="M383"/>
  <c r="L383" s="1"/>
  <c r="M384"/>
  <c r="L384" s="1"/>
  <c r="M385"/>
  <c r="L385" s="1"/>
  <c r="M386"/>
  <c r="K386" s="1"/>
  <c r="L387"/>
  <c r="M387"/>
  <c r="K387" s="1"/>
  <c r="M388"/>
  <c r="L388" s="1"/>
  <c r="M389"/>
  <c r="L389" s="1"/>
  <c r="M390"/>
  <c r="K390" s="1"/>
  <c r="M391"/>
  <c r="L391" s="1"/>
  <c r="M392"/>
  <c r="L392" s="1"/>
  <c r="M393"/>
  <c r="L393" s="1"/>
  <c r="M394"/>
  <c r="L394" s="1"/>
  <c r="M395"/>
  <c r="K395" s="1"/>
  <c r="M396"/>
  <c r="L396" s="1"/>
  <c r="M397"/>
  <c r="L397" s="1"/>
  <c r="M398"/>
  <c r="L398" s="1"/>
  <c r="M399"/>
  <c r="L399" s="1"/>
  <c r="M400"/>
  <c r="L400" s="1"/>
  <c r="M401"/>
  <c r="L401" s="1"/>
  <c r="M402"/>
  <c r="K402" s="1"/>
  <c r="A1" i="4"/>
  <c r="L390" i="6" l="1"/>
  <c r="L131"/>
  <c r="L307"/>
  <c r="L14"/>
  <c r="L354"/>
  <c r="L166"/>
  <c r="L230"/>
  <c r="L402"/>
  <c r="L350"/>
  <c r="L275"/>
  <c r="L90"/>
  <c r="L362"/>
  <c r="L46"/>
  <c r="L370"/>
  <c r="L218"/>
  <c r="L227"/>
  <c r="L142"/>
  <c r="L371"/>
  <c r="L358"/>
  <c r="L323"/>
  <c r="L187"/>
  <c r="L150"/>
  <c r="L115"/>
  <c r="L379"/>
  <c r="K229"/>
  <c r="L210"/>
  <c r="L203"/>
  <c r="L123"/>
  <c r="L70"/>
  <c r="L27"/>
  <c r="K237"/>
  <c r="K181"/>
  <c r="K173"/>
  <c r="K93"/>
  <c r="L298"/>
  <c r="L291"/>
  <c r="K261"/>
  <c r="K253"/>
  <c r="L246"/>
  <c r="L146"/>
  <c r="K117"/>
  <c r="L58"/>
  <c r="L355"/>
  <c r="L342"/>
  <c r="L306"/>
  <c r="L262"/>
  <c r="L226"/>
  <c r="L219"/>
  <c r="K285"/>
  <c r="L154"/>
  <c r="K133"/>
  <c r="L59"/>
  <c r="L38"/>
  <c r="K293"/>
  <c r="L315"/>
  <c r="K221"/>
  <c r="L26"/>
  <c r="L395"/>
  <c r="L378"/>
  <c r="L366"/>
  <c r="L331"/>
  <c r="L314"/>
  <c r="L302"/>
  <c r="L186"/>
  <c r="L134"/>
  <c r="L122"/>
  <c r="L62"/>
  <c r="L43"/>
  <c r="L30"/>
  <c r="K398"/>
  <c r="K382"/>
  <c r="K374"/>
  <c r="K334"/>
  <c r="K326"/>
  <c r="K318"/>
  <c r="K310"/>
  <c r="K269"/>
  <c r="K249"/>
  <c r="K235"/>
  <c r="K220"/>
  <c r="K205"/>
  <c r="K169"/>
  <c r="K160"/>
  <c r="K148"/>
  <c r="K139"/>
  <c r="K129"/>
  <c r="K118"/>
  <c r="K109"/>
  <c r="K92"/>
  <c r="K83"/>
  <c r="K71"/>
  <c r="K45"/>
  <c r="K36"/>
  <c r="K23"/>
  <c r="K13"/>
  <c r="L338"/>
  <c r="L19"/>
  <c r="L7"/>
  <c r="K399"/>
  <c r="K391"/>
  <c r="K383"/>
  <c r="K375"/>
  <c r="K367"/>
  <c r="K359"/>
  <c r="K351"/>
  <c r="K343"/>
  <c r="K335"/>
  <c r="K327"/>
  <c r="K319"/>
  <c r="K311"/>
  <c r="K303"/>
  <c r="K292"/>
  <c r="K270"/>
  <c r="K252"/>
  <c r="K236"/>
  <c r="K209"/>
  <c r="K170"/>
  <c r="K162"/>
  <c r="K149"/>
  <c r="K140"/>
  <c r="K121"/>
  <c r="K111"/>
  <c r="K84"/>
  <c r="K72"/>
  <c r="K60"/>
  <c r="K37"/>
  <c r="K25"/>
  <c r="K400"/>
  <c r="K392"/>
  <c r="K384"/>
  <c r="K376"/>
  <c r="K368"/>
  <c r="K360"/>
  <c r="K352"/>
  <c r="K344"/>
  <c r="K336"/>
  <c r="K328"/>
  <c r="K320"/>
  <c r="K312"/>
  <c r="K304"/>
  <c r="K271"/>
  <c r="K188"/>
  <c r="K172"/>
  <c r="K163"/>
  <c r="K141"/>
  <c r="K132"/>
  <c r="K112"/>
  <c r="K96"/>
  <c r="K85"/>
  <c r="K76"/>
  <c r="K61"/>
  <c r="K47"/>
  <c r="K15"/>
  <c r="L386"/>
  <c r="L339"/>
  <c r="L322"/>
  <c r="L182"/>
  <c r="L155"/>
  <c r="L98"/>
  <c r="L78"/>
  <c r="L8"/>
  <c r="K401"/>
  <c r="K393"/>
  <c r="K385"/>
  <c r="K377"/>
  <c r="K369"/>
  <c r="K361"/>
  <c r="K353"/>
  <c r="K345"/>
  <c r="K337"/>
  <c r="K329"/>
  <c r="K321"/>
  <c r="K313"/>
  <c r="K305"/>
  <c r="K297"/>
  <c r="K258"/>
  <c r="K239"/>
  <c r="K212"/>
  <c r="K189"/>
  <c r="K164"/>
  <c r="K113"/>
  <c r="K86"/>
  <c r="K77"/>
  <c r="K53"/>
  <c r="K39"/>
  <c r="K18"/>
  <c r="K4"/>
  <c r="K12"/>
  <c r="L363"/>
  <c r="L346"/>
  <c r="L299"/>
  <c r="K394"/>
  <c r="K330"/>
  <c r="K276"/>
  <c r="K259"/>
  <c r="K240"/>
  <c r="K228"/>
  <c r="K213"/>
  <c r="K190"/>
  <c r="K176"/>
  <c r="K165"/>
  <c r="K143"/>
  <c r="K125"/>
  <c r="K114"/>
  <c r="K100"/>
  <c r="K87"/>
  <c r="K63"/>
  <c r="K54"/>
  <c r="K40"/>
  <c r="K28"/>
  <c r="K5"/>
  <c r="L107"/>
  <c r="L22"/>
  <c r="K347"/>
  <c r="K277"/>
  <c r="K244"/>
  <c r="K216"/>
  <c r="K196"/>
  <c r="K156"/>
  <c r="K144"/>
  <c r="K135"/>
  <c r="K126"/>
  <c r="K101"/>
  <c r="K88"/>
  <c r="K79"/>
  <c r="K67"/>
  <c r="K55"/>
  <c r="K41"/>
  <c r="K29"/>
  <c r="K20"/>
  <c r="K6"/>
  <c r="L35"/>
  <c r="K396"/>
  <c r="K388"/>
  <c r="K380"/>
  <c r="K372"/>
  <c r="K364"/>
  <c r="K356"/>
  <c r="K348"/>
  <c r="K340"/>
  <c r="K332"/>
  <c r="K324"/>
  <c r="K316"/>
  <c r="K308"/>
  <c r="K300"/>
  <c r="K284"/>
  <c r="K245"/>
  <c r="K197"/>
  <c r="K167"/>
  <c r="K157"/>
  <c r="K145"/>
  <c r="K136"/>
  <c r="K127"/>
  <c r="K116"/>
  <c r="K103"/>
  <c r="K89"/>
  <c r="K80"/>
  <c r="K69"/>
  <c r="K56"/>
  <c r="K21"/>
  <c r="K397"/>
  <c r="K389"/>
  <c r="K381"/>
  <c r="K373"/>
  <c r="K365"/>
  <c r="K357"/>
  <c r="K349"/>
  <c r="K341"/>
  <c r="K333"/>
  <c r="K325"/>
  <c r="K317"/>
  <c r="K309"/>
  <c r="K301"/>
  <c r="K268"/>
  <c r="K231"/>
  <c r="K185"/>
  <c r="K168"/>
  <c r="K159"/>
  <c r="K137"/>
  <c r="K128"/>
  <c r="K81"/>
  <c r="K44"/>
  <c r="K294"/>
  <c r="K286"/>
  <c r="K278"/>
  <c r="K254"/>
  <c r="K238"/>
  <c r="K222"/>
  <c r="K214"/>
  <c r="K206"/>
  <c r="K198"/>
  <c r="K174"/>
  <c r="K158"/>
  <c r="K110"/>
  <c r="K102"/>
  <c r="K94"/>
  <c r="K295"/>
  <c r="K287"/>
  <c r="K279"/>
  <c r="K263"/>
  <c r="K255"/>
  <c r="K247"/>
  <c r="K223"/>
  <c r="K215"/>
  <c r="K207"/>
  <c r="K199"/>
  <c r="K191"/>
  <c r="K183"/>
  <c r="K175"/>
  <c r="K151"/>
  <c r="K119"/>
  <c r="K95"/>
  <c r="K31"/>
  <c r="K296"/>
  <c r="K288"/>
  <c r="K280"/>
  <c r="K272"/>
  <c r="K264"/>
  <c r="K256"/>
  <c r="K248"/>
  <c r="K232"/>
  <c r="K224"/>
  <c r="K208"/>
  <c r="K200"/>
  <c r="K192"/>
  <c r="K184"/>
  <c r="K152"/>
  <c r="K120"/>
  <c r="K104"/>
  <c r="K64"/>
  <c r="K48"/>
  <c r="K32"/>
  <c r="K24"/>
  <c r="K16"/>
  <c r="K289"/>
  <c r="K281"/>
  <c r="K273"/>
  <c r="K265"/>
  <c r="K257"/>
  <c r="K241"/>
  <c r="K233"/>
  <c r="K225"/>
  <c r="K217"/>
  <c r="K201"/>
  <c r="K193"/>
  <c r="K177"/>
  <c r="K161"/>
  <c r="K153"/>
  <c r="K105"/>
  <c r="K97"/>
  <c r="K73"/>
  <c r="K65"/>
  <c r="K57"/>
  <c r="K49"/>
  <c r="K33"/>
  <c r="K17"/>
  <c r="K9"/>
  <c r="K290"/>
  <c r="K282"/>
  <c r="K274"/>
  <c r="K266"/>
  <c r="K250"/>
  <c r="K242"/>
  <c r="K234"/>
  <c r="K202"/>
  <c r="K194"/>
  <c r="K178"/>
  <c r="K138"/>
  <c r="K130"/>
  <c r="K106"/>
  <c r="K82"/>
  <c r="K74"/>
  <c r="K66"/>
  <c r="K50"/>
  <c r="K42"/>
  <c r="K34"/>
  <c r="K10"/>
  <c r="K3"/>
  <c r="K283"/>
  <c r="K267"/>
  <c r="K251"/>
  <c r="K243"/>
  <c r="K211"/>
  <c r="K195"/>
  <c r="K179"/>
  <c r="K171"/>
  <c r="K147"/>
  <c r="K99"/>
  <c r="K91"/>
  <c r="K75"/>
  <c r="K51"/>
  <c r="K11"/>
  <c r="K260"/>
  <c r="K204"/>
  <c r="K180"/>
  <c r="K124"/>
  <c r="K108"/>
  <c r="K68"/>
  <c r="K52"/>
  <c r="R298" i="4"/>
  <c r="S298" s="1"/>
  <c r="R282"/>
  <c r="S282" s="1"/>
  <c r="R256"/>
  <c r="R248"/>
  <c r="S248" s="1"/>
  <c r="D3"/>
  <c r="C3"/>
  <c r="T4"/>
  <c r="G5"/>
  <c r="H5"/>
  <c r="I5" s="1"/>
  <c r="J5" s="1"/>
  <c r="K5"/>
  <c r="L5" s="1"/>
  <c r="M5" s="1"/>
  <c r="N5"/>
  <c r="O5" s="1"/>
  <c r="G6"/>
  <c r="H6"/>
  <c r="I6" s="1"/>
  <c r="J6" s="1"/>
  <c r="K6"/>
  <c r="L6" s="1"/>
  <c r="M6" s="1"/>
  <c r="N6"/>
  <c r="G7"/>
  <c r="H7"/>
  <c r="I7" s="1"/>
  <c r="J7" s="1"/>
  <c r="K7"/>
  <c r="L7" s="1"/>
  <c r="M7" s="1"/>
  <c r="Y7" s="1"/>
  <c r="N7"/>
  <c r="G8"/>
  <c r="H8"/>
  <c r="I8" s="1"/>
  <c r="J8" s="1"/>
  <c r="K8"/>
  <c r="L8" s="1"/>
  <c r="M8" s="1"/>
  <c r="N8"/>
  <c r="G9"/>
  <c r="H9"/>
  <c r="I9" s="1"/>
  <c r="J9" s="1"/>
  <c r="K9"/>
  <c r="L9" s="1"/>
  <c r="M9" s="1"/>
  <c r="Y9" s="1"/>
  <c r="N9"/>
  <c r="O9" s="1"/>
  <c r="G10"/>
  <c r="K10"/>
  <c r="L10" s="1"/>
  <c r="M10" s="1"/>
  <c r="Y10" s="1"/>
  <c r="N10"/>
  <c r="G11"/>
  <c r="K11"/>
  <c r="L11" s="1"/>
  <c r="M11" s="1"/>
  <c r="N11"/>
  <c r="O11" s="1"/>
  <c r="G12"/>
  <c r="K12"/>
  <c r="L12" s="1"/>
  <c r="M12" s="1"/>
  <c r="Y12" s="1"/>
  <c r="N12"/>
  <c r="G13"/>
  <c r="K13"/>
  <c r="L13" s="1"/>
  <c r="M13" s="1"/>
  <c r="Y13" s="1"/>
  <c r="N13"/>
  <c r="G14"/>
  <c r="H14"/>
  <c r="I14" s="1"/>
  <c r="J14" s="1"/>
  <c r="K14"/>
  <c r="L14" s="1"/>
  <c r="M14" s="1"/>
  <c r="N14"/>
  <c r="G15"/>
  <c r="H15"/>
  <c r="I15" s="1"/>
  <c r="J15" s="1"/>
  <c r="K15"/>
  <c r="L15" s="1"/>
  <c r="M15" s="1"/>
  <c r="Y15" s="1"/>
  <c r="N15"/>
  <c r="O15" s="1"/>
  <c r="AA15" s="1"/>
  <c r="G16"/>
  <c r="H16"/>
  <c r="I16" s="1"/>
  <c r="J16" s="1"/>
  <c r="K16"/>
  <c r="L16" s="1"/>
  <c r="M16" s="1"/>
  <c r="Y16" s="1"/>
  <c r="N16"/>
  <c r="G17"/>
  <c r="K17"/>
  <c r="L17" s="1"/>
  <c r="M17" s="1"/>
  <c r="Y17" s="1"/>
  <c r="N17"/>
  <c r="O17" s="1"/>
  <c r="G18"/>
  <c r="K18"/>
  <c r="L18" s="1"/>
  <c r="M18" s="1"/>
  <c r="N18"/>
  <c r="G19"/>
  <c r="H19"/>
  <c r="I19" s="1"/>
  <c r="J19" s="1"/>
  <c r="K19"/>
  <c r="L19" s="1"/>
  <c r="M19" s="1"/>
  <c r="Y19" s="1"/>
  <c r="N19"/>
  <c r="G20"/>
  <c r="H20"/>
  <c r="I20" s="1"/>
  <c r="J20" s="1"/>
  <c r="K20"/>
  <c r="L20" s="1"/>
  <c r="M20" s="1"/>
  <c r="N20"/>
  <c r="G21"/>
  <c r="H21"/>
  <c r="I21" s="1"/>
  <c r="J21" s="1"/>
  <c r="K21"/>
  <c r="L21" s="1"/>
  <c r="M21" s="1"/>
  <c r="Y21" s="1"/>
  <c r="N21"/>
  <c r="G22"/>
  <c r="H22"/>
  <c r="I22" s="1"/>
  <c r="J22" s="1"/>
  <c r="K22"/>
  <c r="L22" s="1"/>
  <c r="M22" s="1"/>
  <c r="N22"/>
  <c r="G23"/>
  <c r="H23"/>
  <c r="I23" s="1"/>
  <c r="J23" s="1"/>
  <c r="K23"/>
  <c r="L23" s="1"/>
  <c r="M23" s="1"/>
  <c r="Y23" s="1"/>
  <c r="N23"/>
  <c r="O23" s="1"/>
  <c r="AA23" s="1"/>
  <c r="G24"/>
  <c r="H24"/>
  <c r="I24" s="1"/>
  <c r="J24" s="1"/>
  <c r="K24"/>
  <c r="L24" s="1"/>
  <c r="M24" s="1"/>
  <c r="Y24" s="1"/>
  <c r="N24"/>
  <c r="G25"/>
  <c r="K25"/>
  <c r="L25" s="1"/>
  <c r="M25" s="1"/>
  <c r="Y25" s="1"/>
  <c r="N25"/>
  <c r="G26"/>
  <c r="H26"/>
  <c r="I26" s="1"/>
  <c r="J26" s="1"/>
  <c r="K26"/>
  <c r="L26" s="1"/>
  <c r="M26" s="1"/>
  <c r="Y26" s="1"/>
  <c r="N26"/>
  <c r="G27"/>
  <c r="H27"/>
  <c r="I27" s="1"/>
  <c r="J27" s="1"/>
  <c r="K27"/>
  <c r="L27" s="1"/>
  <c r="M27" s="1"/>
  <c r="Y27" s="1"/>
  <c r="N27"/>
  <c r="O27" s="1"/>
  <c r="G28"/>
  <c r="H28"/>
  <c r="I28" s="1"/>
  <c r="J28" s="1"/>
  <c r="K28"/>
  <c r="L28" s="1"/>
  <c r="M28" s="1"/>
  <c r="N28"/>
  <c r="G29"/>
  <c r="H29"/>
  <c r="I29" s="1"/>
  <c r="J29" s="1"/>
  <c r="K29"/>
  <c r="L29" s="1"/>
  <c r="M29" s="1"/>
  <c r="Y29" s="1"/>
  <c r="N29"/>
  <c r="O29" s="1"/>
  <c r="G30"/>
  <c r="H30"/>
  <c r="I30" s="1"/>
  <c r="J30" s="1"/>
  <c r="K30"/>
  <c r="L30" s="1"/>
  <c r="M30" s="1"/>
  <c r="Y30" s="1"/>
  <c r="N30"/>
  <c r="G31"/>
  <c r="H31"/>
  <c r="I31" s="1"/>
  <c r="J31" s="1"/>
  <c r="K31"/>
  <c r="L31" s="1"/>
  <c r="M31" s="1"/>
  <c r="N31"/>
  <c r="G32"/>
  <c r="K32"/>
  <c r="L32" s="1"/>
  <c r="M32" s="1"/>
  <c r="N32"/>
  <c r="G33"/>
  <c r="K33"/>
  <c r="L33" s="1"/>
  <c r="M33" s="1"/>
  <c r="N33"/>
  <c r="G34"/>
  <c r="K34"/>
  <c r="L34" s="1"/>
  <c r="M34" s="1"/>
  <c r="N34"/>
  <c r="G35"/>
  <c r="K35"/>
  <c r="L35" s="1"/>
  <c r="M35" s="1"/>
  <c r="N35"/>
  <c r="G36"/>
  <c r="H36"/>
  <c r="I36" s="1"/>
  <c r="J36" s="1"/>
  <c r="K36"/>
  <c r="L36" s="1"/>
  <c r="M36" s="1"/>
  <c r="Y36" s="1"/>
  <c r="N36"/>
  <c r="G37"/>
  <c r="H37"/>
  <c r="I37" s="1"/>
  <c r="J37" s="1"/>
  <c r="K37"/>
  <c r="L37" s="1"/>
  <c r="M37" s="1"/>
  <c r="N37"/>
  <c r="G38"/>
  <c r="H38"/>
  <c r="I38" s="1"/>
  <c r="J38" s="1"/>
  <c r="K38"/>
  <c r="L38" s="1"/>
  <c r="M38" s="1"/>
  <c r="Y38" s="1"/>
  <c r="N38"/>
  <c r="G39"/>
  <c r="H39"/>
  <c r="I39" s="1"/>
  <c r="J39" s="1"/>
  <c r="K39"/>
  <c r="L39" s="1"/>
  <c r="M39" s="1"/>
  <c r="N39"/>
  <c r="G40"/>
  <c r="H40"/>
  <c r="I40" s="1"/>
  <c r="J40" s="1"/>
  <c r="K40"/>
  <c r="L40" s="1"/>
  <c r="M40" s="1"/>
  <c r="Y40" s="1"/>
  <c r="N40"/>
  <c r="G41"/>
  <c r="H41"/>
  <c r="I41" s="1"/>
  <c r="J41" s="1"/>
  <c r="K41"/>
  <c r="L41" s="1"/>
  <c r="M41" s="1"/>
  <c r="N41"/>
  <c r="O41" s="1"/>
  <c r="AA41" s="1"/>
  <c r="G42"/>
  <c r="H42"/>
  <c r="I42" s="1"/>
  <c r="J42" s="1"/>
  <c r="K42"/>
  <c r="L42" s="1"/>
  <c r="M42" s="1"/>
  <c r="Y42" s="1"/>
  <c r="N42"/>
  <c r="G43"/>
  <c r="K43"/>
  <c r="L43" s="1"/>
  <c r="M43" s="1"/>
  <c r="Y43" s="1"/>
  <c r="N43"/>
  <c r="G44"/>
  <c r="H44"/>
  <c r="I44" s="1"/>
  <c r="J44" s="1"/>
  <c r="K44"/>
  <c r="L44" s="1"/>
  <c r="M44" s="1"/>
  <c r="N44"/>
  <c r="G45"/>
  <c r="H45"/>
  <c r="I45" s="1"/>
  <c r="J45" s="1"/>
  <c r="K45"/>
  <c r="L45" s="1"/>
  <c r="M45" s="1"/>
  <c r="N45"/>
  <c r="G46"/>
  <c r="H46"/>
  <c r="I46" s="1"/>
  <c r="J46" s="1"/>
  <c r="K46"/>
  <c r="L46" s="1"/>
  <c r="M46" s="1"/>
  <c r="Y46" s="1"/>
  <c r="N46"/>
  <c r="G47"/>
  <c r="H47"/>
  <c r="I47" s="1"/>
  <c r="J47" s="1"/>
  <c r="K47"/>
  <c r="L47" s="1"/>
  <c r="M47" s="1"/>
  <c r="Y47" s="1"/>
  <c r="N47"/>
  <c r="O47" s="1"/>
  <c r="G48"/>
  <c r="H48"/>
  <c r="I48" s="1"/>
  <c r="J48" s="1"/>
  <c r="K48"/>
  <c r="L48" s="1"/>
  <c r="M48" s="1"/>
  <c r="Y48" s="1"/>
  <c r="N48"/>
  <c r="G49"/>
  <c r="K49"/>
  <c r="L49" s="1"/>
  <c r="M49" s="1"/>
  <c r="N49"/>
  <c r="O49" s="1"/>
  <c r="G50"/>
  <c r="K50"/>
  <c r="L50" s="1"/>
  <c r="M50" s="1"/>
  <c r="N50"/>
  <c r="G51"/>
  <c r="K51"/>
  <c r="L51" s="1"/>
  <c r="M51" s="1"/>
  <c r="N51"/>
  <c r="G52"/>
  <c r="K52"/>
  <c r="L52" s="1"/>
  <c r="M52" s="1"/>
  <c r="N52"/>
  <c r="G53"/>
  <c r="K53"/>
  <c r="L53" s="1"/>
  <c r="M53" s="1"/>
  <c r="Y53" s="1"/>
  <c r="N53"/>
  <c r="G54"/>
  <c r="H54"/>
  <c r="I54" s="1"/>
  <c r="J54" s="1"/>
  <c r="K54"/>
  <c r="L54" s="1"/>
  <c r="M54" s="1"/>
  <c r="N54"/>
  <c r="G55"/>
  <c r="H55"/>
  <c r="I55" s="1"/>
  <c r="J55" s="1"/>
  <c r="K55"/>
  <c r="L55" s="1"/>
  <c r="M55" s="1"/>
  <c r="N55"/>
  <c r="G56"/>
  <c r="H56"/>
  <c r="I56" s="1"/>
  <c r="J56" s="1"/>
  <c r="K56"/>
  <c r="L56" s="1"/>
  <c r="M56" s="1"/>
  <c r="Y56" s="1"/>
  <c r="N56"/>
  <c r="G57"/>
  <c r="H57"/>
  <c r="I57" s="1"/>
  <c r="J57" s="1"/>
  <c r="K57"/>
  <c r="L57" s="1"/>
  <c r="M57" s="1"/>
  <c r="Y57" s="1"/>
  <c r="N57"/>
  <c r="G58"/>
  <c r="K58"/>
  <c r="L58" s="1"/>
  <c r="M58" s="1"/>
  <c r="Y58" s="1"/>
  <c r="N58"/>
  <c r="O58" s="1"/>
  <c r="G59"/>
  <c r="H59"/>
  <c r="I59" s="1"/>
  <c r="J59" s="1"/>
  <c r="K59"/>
  <c r="L59" s="1"/>
  <c r="M59" s="1"/>
  <c r="N59"/>
  <c r="G60"/>
  <c r="H60"/>
  <c r="I60" s="1"/>
  <c r="J60" s="1"/>
  <c r="K60"/>
  <c r="L60" s="1"/>
  <c r="M60" s="1"/>
  <c r="N60"/>
  <c r="O60" s="1"/>
  <c r="AA60" s="1"/>
  <c r="G61"/>
  <c r="H61"/>
  <c r="I61" s="1"/>
  <c r="J61" s="1"/>
  <c r="K61"/>
  <c r="L61" s="1"/>
  <c r="M61" s="1"/>
  <c r="Y61" s="1"/>
  <c r="N61"/>
  <c r="O61" s="1"/>
  <c r="G62"/>
  <c r="H62"/>
  <c r="I62" s="1"/>
  <c r="J62" s="1"/>
  <c r="K62"/>
  <c r="L62" s="1"/>
  <c r="M62" s="1"/>
  <c r="N62"/>
  <c r="O62" s="1"/>
  <c r="G63"/>
  <c r="H63"/>
  <c r="I63" s="1"/>
  <c r="J63" s="1"/>
  <c r="K63"/>
  <c r="L63" s="1"/>
  <c r="M63" s="1"/>
  <c r="Y63" s="1"/>
  <c r="N63"/>
  <c r="G64"/>
  <c r="H64"/>
  <c r="I64" s="1"/>
  <c r="J64" s="1"/>
  <c r="K64"/>
  <c r="L64" s="1"/>
  <c r="M64" s="1"/>
  <c r="Y64" s="1"/>
  <c r="N64"/>
  <c r="G65"/>
  <c r="K65"/>
  <c r="L65" s="1"/>
  <c r="M65" s="1"/>
  <c r="Y65" s="1"/>
  <c r="N65"/>
  <c r="G66"/>
  <c r="K66"/>
  <c r="L66" s="1"/>
  <c r="M66" s="1"/>
  <c r="Y66" s="1"/>
  <c r="N66"/>
  <c r="O66" s="1"/>
  <c r="G67"/>
  <c r="K67"/>
  <c r="L67" s="1"/>
  <c r="M67" s="1"/>
  <c r="Y67" s="1"/>
  <c r="N67"/>
  <c r="G68"/>
  <c r="H68"/>
  <c r="I68" s="1"/>
  <c r="J68" s="1"/>
  <c r="X68" s="1"/>
  <c r="K68"/>
  <c r="L68" s="1"/>
  <c r="M68" s="1"/>
  <c r="N68"/>
  <c r="O68" s="1"/>
  <c r="AA68" s="1"/>
  <c r="G69"/>
  <c r="K69"/>
  <c r="L69" s="1"/>
  <c r="M69" s="1"/>
  <c r="N69"/>
  <c r="G70"/>
  <c r="H70"/>
  <c r="I70" s="1"/>
  <c r="J70" s="1"/>
  <c r="K70"/>
  <c r="L70" s="1"/>
  <c r="M70" s="1"/>
  <c r="Y70" s="1"/>
  <c r="N70"/>
  <c r="O70" s="1"/>
  <c r="G71"/>
  <c r="H71"/>
  <c r="I71" s="1"/>
  <c r="J71" s="1"/>
  <c r="X71" s="1"/>
  <c r="K71"/>
  <c r="L71" s="1"/>
  <c r="M71" s="1"/>
  <c r="N71"/>
  <c r="G72"/>
  <c r="H72"/>
  <c r="I72" s="1"/>
  <c r="J72" s="1"/>
  <c r="X72" s="1"/>
  <c r="K72"/>
  <c r="L72" s="1"/>
  <c r="M72" s="1"/>
  <c r="N72"/>
  <c r="O72" s="1"/>
  <c r="AA72" s="1"/>
  <c r="G73"/>
  <c r="H73"/>
  <c r="I73" s="1"/>
  <c r="J73" s="1"/>
  <c r="X73" s="1"/>
  <c r="K73"/>
  <c r="L73" s="1"/>
  <c r="M73" s="1"/>
  <c r="Y73" s="1"/>
  <c r="N73"/>
  <c r="G74"/>
  <c r="K74"/>
  <c r="L74" s="1"/>
  <c r="M74" s="1"/>
  <c r="Y74" s="1"/>
  <c r="N74"/>
  <c r="O74" s="1"/>
  <c r="AA74" s="1"/>
  <c r="G75"/>
  <c r="K75"/>
  <c r="L75" s="1"/>
  <c r="M75" s="1"/>
  <c r="Y75" s="1"/>
  <c r="N75"/>
  <c r="O75" s="1"/>
  <c r="P75" s="1"/>
  <c r="Z75" s="1"/>
  <c r="G76"/>
  <c r="K76"/>
  <c r="L76" s="1"/>
  <c r="M76" s="1"/>
  <c r="Y76" s="1"/>
  <c r="N76"/>
  <c r="G77"/>
  <c r="H77"/>
  <c r="I77" s="1"/>
  <c r="J77" s="1"/>
  <c r="X77" s="1"/>
  <c r="K77"/>
  <c r="L77" s="1"/>
  <c r="M77" s="1"/>
  <c r="N77"/>
  <c r="G78"/>
  <c r="H78"/>
  <c r="I78" s="1"/>
  <c r="J78" s="1"/>
  <c r="X78" s="1"/>
  <c r="K78"/>
  <c r="L78" s="1"/>
  <c r="M78" s="1"/>
  <c r="N78"/>
  <c r="G79"/>
  <c r="H79"/>
  <c r="I79" s="1"/>
  <c r="J79" s="1"/>
  <c r="X79" s="1"/>
  <c r="K79"/>
  <c r="L79" s="1"/>
  <c r="M79" s="1"/>
  <c r="N79"/>
  <c r="G80"/>
  <c r="H80"/>
  <c r="I80" s="1"/>
  <c r="J80" s="1"/>
  <c r="X80" s="1"/>
  <c r="K80"/>
  <c r="L80" s="1"/>
  <c r="M80" s="1"/>
  <c r="Y80" s="1"/>
  <c r="N80"/>
  <c r="O80" s="1"/>
  <c r="G81"/>
  <c r="H81"/>
  <c r="I81" s="1"/>
  <c r="J81" s="1"/>
  <c r="X81" s="1"/>
  <c r="K81"/>
  <c r="L81" s="1"/>
  <c r="M81" s="1"/>
  <c r="Y81" s="1"/>
  <c r="N81"/>
  <c r="G82"/>
  <c r="H82"/>
  <c r="I82" s="1"/>
  <c r="J82" s="1"/>
  <c r="X82" s="1"/>
  <c r="K82"/>
  <c r="L82" s="1"/>
  <c r="M82" s="1"/>
  <c r="Y82" s="1"/>
  <c r="N82"/>
  <c r="O82" s="1"/>
  <c r="G83"/>
  <c r="K83"/>
  <c r="L83" s="1"/>
  <c r="M83" s="1"/>
  <c r="N83"/>
  <c r="G84"/>
  <c r="H84"/>
  <c r="I84" s="1"/>
  <c r="J84" s="1"/>
  <c r="X84" s="1"/>
  <c r="K84"/>
  <c r="L84" s="1"/>
  <c r="M84" s="1"/>
  <c r="Y84" s="1"/>
  <c r="N84"/>
  <c r="O84" s="1"/>
  <c r="G85"/>
  <c r="H85"/>
  <c r="I85" s="1"/>
  <c r="J85" s="1"/>
  <c r="X85" s="1"/>
  <c r="K85"/>
  <c r="L85" s="1"/>
  <c r="M85" s="1"/>
  <c r="Y85" s="1"/>
  <c r="N85"/>
  <c r="G86"/>
  <c r="H86"/>
  <c r="I86" s="1"/>
  <c r="J86" s="1"/>
  <c r="X86" s="1"/>
  <c r="K86"/>
  <c r="L86" s="1"/>
  <c r="M86" s="1"/>
  <c r="N86"/>
  <c r="G87"/>
  <c r="H87"/>
  <c r="I87" s="1"/>
  <c r="J87" s="1"/>
  <c r="X87" s="1"/>
  <c r="K87"/>
  <c r="L87" s="1"/>
  <c r="M87" s="1"/>
  <c r="N87"/>
  <c r="G88"/>
  <c r="H88"/>
  <c r="I88" s="1"/>
  <c r="J88" s="1"/>
  <c r="X88" s="1"/>
  <c r="K88"/>
  <c r="L88" s="1"/>
  <c r="M88" s="1"/>
  <c r="N88"/>
  <c r="G89"/>
  <c r="H89"/>
  <c r="I89" s="1"/>
  <c r="J89" s="1"/>
  <c r="X89" s="1"/>
  <c r="K89"/>
  <c r="L89" s="1"/>
  <c r="M89" s="1"/>
  <c r="N89"/>
  <c r="G90"/>
  <c r="H90"/>
  <c r="I90" s="1"/>
  <c r="J90" s="1"/>
  <c r="X90" s="1"/>
  <c r="K90"/>
  <c r="L90" s="1"/>
  <c r="M90" s="1"/>
  <c r="Y90" s="1"/>
  <c r="N90"/>
  <c r="G91"/>
  <c r="H91"/>
  <c r="I91" s="1"/>
  <c r="J91" s="1"/>
  <c r="X91" s="1"/>
  <c r="K91"/>
  <c r="L91" s="1"/>
  <c r="M91" s="1"/>
  <c r="Y91" s="1"/>
  <c r="N91"/>
  <c r="G92"/>
  <c r="K92"/>
  <c r="L92" s="1"/>
  <c r="M92" s="1"/>
  <c r="N92"/>
  <c r="G93"/>
  <c r="H93"/>
  <c r="I93" s="1"/>
  <c r="J93" s="1"/>
  <c r="X93" s="1"/>
  <c r="K93"/>
  <c r="L93" s="1"/>
  <c r="M93" s="1"/>
  <c r="N93"/>
  <c r="G94"/>
  <c r="K94"/>
  <c r="L94" s="1"/>
  <c r="M94" s="1"/>
  <c r="N94"/>
  <c r="G95"/>
  <c r="K95"/>
  <c r="L95" s="1"/>
  <c r="M95" s="1"/>
  <c r="Y95" s="1"/>
  <c r="N95"/>
  <c r="G96"/>
  <c r="K96"/>
  <c r="L96" s="1"/>
  <c r="M96" s="1"/>
  <c r="Y96" s="1"/>
  <c r="N96"/>
  <c r="G97"/>
  <c r="H97"/>
  <c r="I97" s="1"/>
  <c r="J97" s="1"/>
  <c r="X97" s="1"/>
  <c r="K97"/>
  <c r="L97" s="1"/>
  <c r="M97" s="1"/>
  <c r="N97"/>
  <c r="G98"/>
  <c r="K98"/>
  <c r="L98" s="1"/>
  <c r="M98" s="1"/>
  <c r="Y98" s="1"/>
  <c r="N98"/>
  <c r="O98" s="1"/>
  <c r="G99"/>
  <c r="H99"/>
  <c r="I99" s="1"/>
  <c r="J99" s="1"/>
  <c r="X99" s="1"/>
  <c r="K99"/>
  <c r="L99" s="1"/>
  <c r="M99" s="1"/>
  <c r="N99"/>
  <c r="O99" s="1"/>
  <c r="G100"/>
  <c r="K100"/>
  <c r="L100" s="1"/>
  <c r="M100" s="1"/>
  <c r="N100"/>
  <c r="O100" s="1"/>
  <c r="G101"/>
  <c r="H101"/>
  <c r="I101" s="1"/>
  <c r="J101" s="1"/>
  <c r="X101" s="1"/>
  <c r="K101"/>
  <c r="L101" s="1"/>
  <c r="M101" s="1"/>
  <c r="Y101" s="1"/>
  <c r="N101"/>
  <c r="G102"/>
  <c r="H102"/>
  <c r="I102" s="1"/>
  <c r="J102" s="1"/>
  <c r="X102" s="1"/>
  <c r="K102"/>
  <c r="L102" s="1"/>
  <c r="M102" s="1"/>
  <c r="N102"/>
  <c r="O102" s="1"/>
  <c r="G103"/>
  <c r="K103"/>
  <c r="L103" s="1"/>
  <c r="M103" s="1"/>
  <c r="Y103" s="1"/>
  <c r="N103"/>
  <c r="G104"/>
  <c r="H104"/>
  <c r="I104" s="1"/>
  <c r="J104" s="1"/>
  <c r="X104" s="1"/>
  <c r="K104"/>
  <c r="L104" s="1"/>
  <c r="M104" s="1"/>
  <c r="Y104" s="1"/>
  <c r="N104"/>
  <c r="G105"/>
  <c r="K105"/>
  <c r="L105" s="1"/>
  <c r="M105" s="1"/>
  <c r="Y105" s="1"/>
  <c r="N105"/>
  <c r="O105" s="1"/>
  <c r="G106"/>
  <c r="K106"/>
  <c r="L106" s="1"/>
  <c r="M106" s="1"/>
  <c r="Y106" s="1"/>
  <c r="N106"/>
  <c r="G107"/>
  <c r="K107"/>
  <c r="L107" s="1"/>
  <c r="M107" s="1"/>
  <c r="Y107" s="1"/>
  <c r="N107"/>
  <c r="G108"/>
  <c r="H108"/>
  <c r="I108" s="1"/>
  <c r="J108" s="1"/>
  <c r="X108" s="1"/>
  <c r="K108"/>
  <c r="L108" s="1"/>
  <c r="M108" s="1"/>
  <c r="Y108" s="1"/>
  <c r="N108"/>
  <c r="G109"/>
  <c r="K109"/>
  <c r="L109" s="1"/>
  <c r="M109" s="1"/>
  <c r="Y109" s="1"/>
  <c r="N109"/>
  <c r="G110"/>
  <c r="H110"/>
  <c r="I110" s="1"/>
  <c r="J110" s="1"/>
  <c r="X110" s="1"/>
  <c r="K110"/>
  <c r="L110" s="1"/>
  <c r="M110" s="1"/>
  <c r="Y110" s="1"/>
  <c r="N110"/>
  <c r="G111"/>
  <c r="K111"/>
  <c r="L111" s="1"/>
  <c r="M111" s="1"/>
  <c r="Y111" s="1"/>
  <c r="N111"/>
  <c r="G112"/>
  <c r="H112"/>
  <c r="I112" s="1"/>
  <c r="J112" s="1"/>
  <c r="X112" s="1"/>
  <c r="K112"/>
  <c r="L112" s="1"/>
  <c r="M112" s="1"/>
  <c r="Y112" s="1"/>
  <c r="N112"/>
  <c r="G113"/>
  <c r="H113"/>
  <c r="I113" s="1"/>
  <c r="J113" s="1"/>
  <c r="X113" s="1"/>
  <c r="K113"/>
  <c r="L113" s="1"/>
  <c r="M113" s="1"/>
  <c r="N113"/>
  <c r="G114"/>
  <c r="H114"/>
  <c r="I114" s="1"/>
  <c r="J114" s="1"/>
  <c r="X114" s="1"/>
  <c r="K114"/>
  <c r="L114" s="1"/>
  <c r="M114" s="1"/>
  <c r="N114"/>
  <c r="O114" s="1"/>
  <c r="G115"/>
  <c r="H115"/>
  <c r="I115" s="1"/>
  <c r="J115" s="1"/>
  <c r="K115"/>
  <c r="L115" s="1"/>
  <c r="M115" s="1"/>
  <c r="Y115" s="1"/>
  <c r="N115"/>
  <c r="G116"/>
  <c r="H116"/>
  <c r="I116" s="1"/>
  <c r="J116" s="1"/>
  <c r="X116" s="1"/>
  <c r="K116"/>
  <c r="L116" s="1"/>
  <c r="M116" s="1"/>
  <c r="Y116" s="1"/>
  <c r="N116"/>
  <c r="O116" s="1"/>
  <c r="P116" s="1"/>
  <c r="Z116" s="1"/>
  <c r="G117"/>
  <c r="H117"/>
  <c r="I117" s="1"/>
  <c r="J117" s="1"/>
  <c r="K117"/>
  <c r="L117" s="1"/>
  <c r="M117" s="1"/>
  <c r="Y117" s="1"/>
  <c r="N117"/>
  <c r="G118"/>
  <c r="K118"/>
  <c r="L118" s="1"/>
  <c r="M118" s="1"/>
  <c r="Y118" s="1"/>
  <c r="N118"/>
  <c r="O118" s="1"/>
  <c r="G119"/>
  <c r="H119"/>
  <c r="I119" s="1"/>
  <c r="J119" s="1"/>
  <c r="X119" s="1"/>
  <c r="K119"/>
  <c r="L119" s="1"/>
  <c r="M119" s="1"/>
  <c r="N119"/>
  <c r="G120"/>
  <c r="K120"/>
  <c r="L120" s="1"/>
  <c r="M120" s="1"/>
  <c r="N120"/>
  <c r="O120" s="1"/>
  <c r="G121"/>
  <c r="K121"/>
  <c r="L121" s="1"/>
  <c r="M121" s="1"/>
  <c r="Y121" s="1"/>
  <c r="N121"/>
  <c r="G122"/>
  <c r="H122"/>
  <c r="I122" s="1"/>
  <c r="J122" s="1"/>
  <c r="X122" s="1"/>
  <c r="K122"/>
  <c r="L122" s="1"/>
  <c r="M122" s="1"/>
  <c r="Y122" s="1"/>
  <c r="N122"/>
  <c r="G123"/>
  <c r="H123"/>
  <c r="I123" s="1"/>
  <c r="J123" s="1"/>
  <c r="X123" s="1"/>
  <c r="K123"/>
  <c r="L123" s="1"/>
  <c r="M123" s="1"/>
  <c r="N123"/>
  <c r="O123" s="1"/>
  <c r="AA123" s="1"/>
  <c r="G124"/>
  <c r="H124"/>
  <c r="I124" s="1"/>
  <c r="J124" s="1"/>
  <c r="K124"/>
  <c r="L124" s="1"/>
  <c r="M124" s="1"/>
  <c r="Y124" s="1"/>
  <c r="N124"/>
  <c r="G125"/>
  <c r="K125"/>
  <c r="L125" s="1"/>
  <c r="M125" s="1"/>
  <c r="N125"/>
  <c r="O125" s="1"/>
  <c r="AA125" s="1"/>
  <c r="G126"/>
  <c r="H126"/>
  <c r="I126" s="1"/>
  <c r="J126" s="1"/>
  <c r="K126"/>
  <c r="L126" s="1"/>
  <c r="M126" s="1"/>
  <c r="Y126" s="1"/>
  <c r="N126"/>
  <c r="G127"/>
  <c r="H127"/>
  <c r="I127" s="1"/>
  <c r="J127" s="1"/>
  <c r="X127" s="1"/>
  <c r="K127"/>
  <c r="L127" s="1"/>
  <c r="M127" s="1"/>
  <c r="Y127" s="1"/>
  <c r="N127"/>
  <c r="G128"/>
  <c r="H128"/>
  <c r="I128" s="1"/>
  <c r="J128" s="1"/>
  <c r="X128" s="1"/>
  <c r="K128"/>
  <c r="L128" s="1"/>
  <c r="M128" s="1"/>
  <c r="Y128" s="1"/>
  <c r="N128"/>
  <c r="G129"/>
  <c r="H129"/>
  <c r="I129" s="1"/>
  <c r="J129" s="1"/>
  <c r="K129"/>
  <c r="L129" s="1"/>
  <c r="M129" s="1"/>
  <c r="Y129" s="1"/>
  <c r="N129"/>
  <c r="O129" s="1"/>
  <c r="AA129" s="1"/>
  <c r="G130"/>
  <c r="H130"/>
  <c r="I130" s="1"/>
  <c r="J130" s="1"/>
  <c r="X130" s="1"/>
  <c r="K130"/>
  <c r="L130" s="1"/>
  <c r="M130" s="1"/>
  <c r="Y130" s="1"/>
  <c r="N130"/>
  <c r="G131"/>
  <c r="K131"/>
  <c r="L131" s="1"/>
  <c r="M131" s="1"/>
  <c r="Y131" s="1"/>
  <c r="N131"/>
  <c r="O131" s="1"/>
  <c r="AA131" s="1"/>
  <c r="G132"/>
  <c r="H132"/>
  <c r="I132" s="1"/>
  <c r="J132" s="1"/>
  <c r="K132"/>
  <c r="L132" s="1"/>
  <c r="M132" s="1"/>
  <c r="Y132" s="1"/>
  <c r="N132"/>
  <c r="O132" s="1"/>
  <c r="G133"/>
  <c r="H133"/>
  <c r="I133" s="1"/>
  <c r="J133" s="1"/>
  <c r="X133" s="1"/>
  <c r="K133"/>
  <c r="L133" s="1"/>
  <c r="M133" s="1"/>
  <c r="Y133" s="1"/>
  <c r="N133"/>
  <c r="O133" s="1"/>
  <c r="AA133" s="1"/>
  <c r="G134"/>
  <c r="K134"/>
  <c r="L134" s="1"/>
  <c r="M134" s="1"/>
  <c r="Y134" s="1"/>
  <c r="N134"/>
  <c r="G135"/>
  <c r="H135"/>
  <c r="I135" s="1"/>
  <c r="J135" s="1"/>
  <c r="K135"/>
  <c r="L135" s="1"/>
  <c r="M135" s="1"/>
  <c r="Y135" s="1"/>
  <c r="N135"/>
  <c r="O135" s="1"/>
  <c r="G136"/>
  <c r="H136"/>
  <c r="I136" s="1"/>
  <c r="J136" s="1"/>
  <c r="K136"/>
  <c r="L136" s="1"/>
  <c r="M136" s="1"/>
  <c r="Y136" s="1"/>
  <c r="N136"/>
  <c r="O136" s="1"/>
  <c r="G137"/>
  <c r="H137"/>
  <c r="I137" s="1"/>
  <c r="J137" s="1"/>
  <c r="K137"/>
  <c r="L137" s="1"/>
  <c r="M137" s="1"/>
  <c r="Y137" s="1"/>
  <c r="N137"/>
  <c r="O137" s="1"/>
  <c r="AA137" s="1"/>
  <c r="G138"/>
  <c r="H138"/>
  <c r="I138" s="1"/>
  <c r="J138" s="1"/>
  <c r="K138"/>
  <c r="L138" s="1"/>
  <c r="M138" s="1"/>
  <c r="Y138" s="1"/>
  <c r="N138"/>
  <c r="G139"/>
  <c r="K139"/>
  <c r="L139" s="1"/>
  <c r="M139" s="1"/>
  <c r="Y139" s="1"/>
  <c r="N139"/>
  <c r="G140"/>
  <c r="H140"/>
  <c r="I140" s="1"/>
  <c r="J140" s="1"/>
  <c r="K140"/>
  <c r="L140" s="1"/>
  <c r="M140" s="1"/>
  <c r="Y140" s="1"/>
  <c r="N140"/>
  <c r="O140" s="1"/>
  <c r="G141"/>
  <c r="H141"/>
  <c r="I141" s="1"/>
  <c r="J141" s="1"/>
  <c r="K141"/>
  <c r="L141" s="1"/>
  <c r="M141" s="1"/>
  <c r="Y141" s="1"/>
  <c r="N141"/>
  <c r="G142"/>
  <c r="H142"/>
  <c r="I142" s="1"/>
  <c r="J142" s="1"/>
  <c r="K142"/>
  <c r="L142" s="1"/>
  <c r="M142" s="1"/>
  <c r="Y142" s="1"/>
  <c r="N142"/>
  <c r="G143"/>
  <c r="H143"/>
  <c r="I143" s="1"/>
  <c r="J143" s="1"/>
  <c r="X143" s="1"/>
  <c r="K143"/>
  <c r="L143" s="1"/>
  <c r="M143" s="1"/>
  <c r="Y143" s="1"/>
  <c r="N143"/>
  <c r="G144"/>
  <c r="H144"/>
  <c r="I144" s="1"/>
  <c r="J144" s="1"/>
  <c r="X144" s="1"/>
  <c r="K144"/>
  <c r="L144" s="1"/>
  <c r="M144" s="1"/>
  <c r="Y144" s="1"/>
  <c r="N144"/>
  <c r="G145"/>
  <c r="H145"/>
  <c r="I145" s="1"/>
  <c r="J145" s="1"/>
  <c r="X145" s="1"/>
  <c r="K145"/>
  <c r="L145" s="1"/>
  <c r="M145" s="1"/>
  <c r="Y145" s="1"/>
  <c r="N145"/>
  <c r="O145" s="1"/>
  <c r="AA145" s="1"/>
  <c r="G146"/>
  <c r="H146"/>
  <c r="I146" s="1"/>
  <c r="J146" s="1"/>
  <c r="X146" s="1"/>
  <c r="K146"/>
  <c r="L146" s="1"/>
  <c r="M146" s="1"/>
  <c r="Y146" s="1"/>
  <c r="N146"/>
  <c r="G147"/>
  <c r="H147"/>
  <c r="I147" s="1"/>
  <c r="J147" s="1"/>
  <c r="X147" s="1"/>
  <c r="K147"/>
  <c r="L147" s="1"/>
  <c r="M147" s="1"/>
  <c r="Y147" s="1"/>
  <c r="N147"/>
  <c r="O147" s="1"/>
  <c r="G148"/>
  <c r="K148"/>
  <c r="L148" s="1"/>
  <c r="M148" s="1"/>
  <c r="Y148" s="1"/>
  <c r="N148"/>
  <c r="G149"/>
  <c r="H149"/>
  <c r="I149" s="1"/>
  <c r="J149" s="1"/>
  <c r="X149" s="1"/>
  <c r="K149"/>
  <c r="L149" s="1"/>
  <c r="M149" s="1"/>
  <c r="Y149" s="1"/>
  <c r="N149"/>
  <c r="O149" s="1"/>
  <c r="AA149" s="1"/>
  <c r="G150"/>
  <c r="H150"/>
  <c r="I150" s="1"/>
  <c r="J150" s="1"/>
  <c r="X150" s="1"/>
  <c r="K150"/>
  <c r="L150" s="1"/>
  <c r="M150" s="1"/>
  <c r="Y150" s="1"/>
  <c r="N150"/>
  <c r="G151"/>
  <c r="H151"/>
  <c r="I151" s="1"/>
  <c r="J151" s="1"/>
  <c r="X151" s="1"/>
  <c r="K151"/>
  <c r="L151" s="1"/>
  <c r="M151" s="1"/>
  <c r="Y151" s="1"/>
  <c r="N151"/>
  <c r="O151" s="1"/>
  <c r="G152"/>
  <c r="K152"/>
  <c r="L152" s="1"/>
  <c r="M152" s="1"/>
  <c r="Y152" s="1"/>
  <c r="N152"/>
  <c r="G153"/>
  <c r="K153"/>
  <c r="L153" s="1"/>
  <c r="M153" s="1"/>
  <c r="Y153" s="1"/>
  <c r="N153"/>
  <c r="O153" s="1"/>
  <c r="AA153" s="1"/>
  <c r="G154"/>
  <c r="K154"/>
  <c r="L154" s="1"/>
  <c r="M154" s="1"/>
  <c r="Y154" s="1"/>
  <c r="N154"/>
  <c r="G155"/>
  <c r="H155"/>
  <c r="I155" s="1"/>
  <c r="J155" s="1"/>
  <c r="X155" s="1"/>
  <c r="K155"/>
  <c r="L155" s="1"/>
  <c r="M155" s="1"/>
  <c r="Y155" s="1"/>
  <c r="N155"/>
  <c r="G156"/>
  <c r="H156"/>
  <c r="I156" s="1"/>
  <c r="J156" s="1"/>
  <c r="X156" s="1"/>
  <c r="K156"/>
  <c r="L156" s="1"/>
  <c r="M156" s="1"/>
  <c r="Y156" s="1"/>
  <c r="N156"/>
  <c r="G157"/>
  <c r="H157"/>
  <c r="I157" s="1"/>
  <c r="J157" s="1"/>
  <c r="X157" s="1"/>
  <c r="K157"/>
  <c r="L157" s="1"/>
  <c r="M157" s="1"/>
  <c r="Y157" s="1"/>
  <c r="N157"/>
  <c r="G158"/>
  <c r="H158"/>
  <c r="I158" s="1"/>
  <c r="J158" s="1"/>
  <c r="X158" s="1"/>
  <c r="K158"/>
  <c r="L158" s="1"/>
  <c r="M158" s="1"/>
  <c r="Y158" s="1"/>
  <c r="N158"/>
  <c r="O158" s="1"/>
  <c r="AA158" s="1"/>
  <c r="G159"/>
  <c r="K159"/>
  <c r="L159" s="1"/>
  <c r="M159" s="1"/>
  <c r="Y159" s="1"/>
  <c r="N159"/>
  <c r="G160"/>
  <c r="H160"/>
  <c r="I160" s="1"/>
  <c r="J160" s="1"/>
  <c r="X160" s="1"/>
  <c r="K160"/>
  <c r="L160" s="1"/>
  <c r="M160" s="1"/>
  <c r="Y160" s="1"/>
  <c r="N160"/>
  <c r="G161"/>
  <c r="H161"/>
  <c r="I161" s="1"/>
  <c r="J161" s="1"/>
  <c r="X161" s="1"/>
  <c r="K161"/>
  <c r="L161" s="1"/>
  <c r="M161" s="1"/>
  <c r="Y161" s="1"/>
  <c r="N161"/>
  <c r="G162"/>
  <c r="K162"/>
  <c r="L162" s="1"/>
  <c r="M162" s="1"/>
  <c r="Y162" s="1"/>
  <c r="N162"/>
  <c r="G163"/>
  <c r="H163"/>
  <c r="I163" s="1"/>
  <c r="J163" s="1"/>
  <c r="X163" s="1"/>
  <c r="K163"/>
  <c r="L163" s="1"/>
  <c r="M163" s="1"/>
  <c r="Y163" s="1"/>
  <c r="N163"/>
  <c r="O163" s="1"/>
  <c r="G164"/>
  <c r="H164"/>
  <c r="I164" s="1"/>
  <c r="J164" s="1"/>
  <c r="X164" s="1"/>
  <c r="K164"/>
  <c r="L164" s="1"/>
  <c r="M164" s="1"/>
  <c r="Y164" s="1"/>
  <c r="N164"/>
  <c r="G165"/>
  <c r="H165"/>
  <c r="I165" s="1"/>
  <c r="J165" s="1"/>
  <c r="X165" s="1"/>
  <c r="K165"/>
  <c r="L165" s="1"/>
  <c r="M165" s="1"/>
  <c r="Y165" s="1"/>
  <c r="N165"/>
  <c r="G166"/>
  <c r="H166"/>
  <c r="I166" s="1"/>
  <c r="J166" s="1"/>
  <c r="X166" s="1"/>
  <c r="K166"/>
  <c r="L166" s="1"/>
  <c r="M166" s="1"/>
  <c r="Y166" s="1"/>
  <c r="N166"/>
  <c r="G167"/>
  <c r="H167"/>
  <c r="I167" s="1"/>
  <c r="J167" s="1"/>
  <c r="X167" s="1"/>
  <c r="K167"/>
  <c r="L167" s="1"/>
  <c r="M167" s="1"/>
  <c r="Y167" s="1"/>
  <c r="N167"/>
  <c r="G168"/>
  <c r="H168"/>
  <c r="I168" s="1"/>
  <c r="J168" s="1"/>
  <c r="X168" s="1"/>
  <c r="K168"/>
  <c r="L168" s="1"/>
  <c r="M168" s="1"/>
  <c r="Y168" s="1"/>
  <c r="N168"/>
  <c r="G169"/>
  <c r="H169"/>
  <c r="I169" s="1"/>
  <c r="J169" s="1"/>
  <c r="X169" s="1"/>
  <c r="K169"/>
  <c r="L169" s="1"/>
  <c r="M169" s="1"/>
  <c r="Y169" s="1"/>
  <c r="N169"/>
  <c r="G170"/>
  <c r="H170"/>
  <c r="I170" s="1"/>
  <c r="J170" s="1"/>
  <c r="X170" s="1"/>
  <c r="K170"/>
  <c r="L170" s="1"/>
  <c r="M170" s="1"/>
  <c r="Y170" s="1"/>
  <c r="N170"/>
  <c r="G171"/>
  <c r="H171"/>
  <c r="I171" s="1"/>
  <c r="J171" s="1"/>
  <c r="X171" s="1"/>
  <c r="K171"/>
  <c r="L171" s="1"/>
  <c r="M171" s="1"/>
  <c r="Y171" s="1"/>
  <c r="N171"/>
  <c r="G172"/>
  <c r="K172"/>
  <c r="L172" s="1"/>
  <c r="M172" s="1"/>
  <c r="Y172" s="1"/>
  <c r="N172"/>
  <c r="O172" s="1"/>
  <c r="G173"/>
  <c r="H173"/>
  <c r="I173" s="1"/>
  <c r="J173" s="1"/>
  <c r="X173" s="1"/>
  <c r="K173"/>
  <c r="L173" s="1"/>
  <c r="M173" s="1"/>
  <c r="Y173" s="1"/>
  <c r="N173"/>
  <c r="O173" s="1"/>
  <c r="G174"/>
  <c r="K174"/>
  <c r="L174" s="1"/>
  <c r="M174" s="1"/>
  <c r="Y174" s="1"/>
  <c r="N174"/>
  <c r="G175"/>
  <c r="H175"/>
  <c r="I175" s="1"/>
  <c r="J175" s="1"/>
  <c r="X175" s="1"/>
  <c r="N175"/>
  <c r="G176"/>
  <c r="K176"/>
  <c r="L176" s="1"/>
  <c r="M176" s="1"/>
  <c r="Y176" s="1"/>
  <c r="N176"/>
  <c r="G177"/>
  <c r="H177"/>
  <c r="I177" s="1"/>
  <c r="J177" s="1"/>
  <c r="X177" s="1"/>
  <c r="K177"/>
  <c r="L177" s="1"/>
  <c r="M177" s="1"/>
  <c r="Y177" s="1"/>
  <c r="N177"/>
  <c r="G178"/>
  <c r="K178"/>
  <c r="L178" s="1"/>
  <c r="M178" s="1"/>
  <c r="Y178" s="1"/>
  <c r="N178"/>
  <c r="G179"/>
  <c r="K179"/>
  <c r="L179" s="1"/>
  <c r="M179" s="1"/>
  <c r="Y179" s="1"/>
  <c r="N179"/>
  <c r="G180"/>
  <c r="K180"/>
  <c r="L180" s="1"/>
  <c r="M180" s="1"/>
  <c r="Y180" s="1"/>
  <c r="N180"/>
  <c r="G181"/>
  <c r="K181"/>
  <c r="L181" s="1"/>
  <c r="M181" s="1"/>
  <c r="Y181" s="1"/>
  <c r="N181"/>
  <c r="G182"/>
  <c r="K182"/>
  <c r="L182" s="1"/>
  <c r="M182" s="1"/>
  <c r="Y182" s="1"/>
  <c r="N182"/>
  <c r="G183"/>
  <c r="H183"/>
  <c r="I183" s="1"/>
  <c r="J183" s="1"/>
  <c r="X183" s="1"/>
  <c r="K183"/>
  <c r="L183" s="1"/>
  <c r="M183" s="1"/>
  <c r="Y183" s="1"/>
  <c r="N183"/>
  <c r="O183" s="1"/>
  <c r="G184"/>
  <c r="K184"/>
  <c r="L184" s="1"/>
  <c r="M184" s="1"/>
  <c r="Y184" s="1"/>
  <c r="N184"/>
  <c r="G185"/>
  <c r="K185"/>
  <c r="L185" s="1"/>
  <c r="M185" s="1"/>
  <c r="Y185" s="1"/>
  <c r="N185"/>
  <c r="G186"/>
  <c r="H186"/>
  <c r="I186" s="1"/>
  <c r="J186" s="1"/>
  <c r="X186" s="1"/>
  <c r="K186"/>
  <c r="L186" s="1"/>
  <c r="M186" s="1"/>
  <c r="Y186" s="1"/>
  <c r="N186"/>
  <c r="G187"/>
  <c r="H187"/>
  <c r="I187" s="1"/>
  <c r="J187" s="1"/>
  <c r="X187" s="1"/>
  <c r="K187"/>
  <c r="L187" s="1"/>
  <c r="M187" s="1"/>
  <c r="Y187" s="1"/>
  <c r="N187"/>
  <c r="G188"/>
  <c r="H188"/>
  <c r="I188" s="1"/>
  <c r="J188" s="1"/>
  <c r="X188" s="1"/>
  <c r="K188"/>
  <c r="L188" s="1"/>
  <c r="M188" s="1"/>
  <c r="Y188" s="1"/>
  <c r="N188"/>
  <c r="G189"/>
  <c r="H189"/>
  <c r="I189" s="1"/>
  <c r="J189" s="1"/>
  <c r="X189" s="1"/>
  <c r="K189"/>
  <c r="L189" s="1"/>
  <c r="M189" s="1"/>
  <c r="Y189" s="1"/>
  <c r="N189"/>
  <c r="G190"/>
  <c r="H190"/>
  <c r="I190" s="1"/>
  <c r="J190" s="1"/>
  <c r="X190" s="1"/>
  <c r="K190"/>
  <c r="L190" s="1"/>
  <c r="M190" s="1"/>
  <c r="Y190" s="1"/>
  <c r="N190"/>
  <c r="G191"/>
  <c r="H191"/>
  <c r="I191" s="1"/>
  <c r="J191" s="1"/>
  <c r="X191" s="1"/>
  <c r="K191"/>
  <c r="L191" s="1"/>
  <c r="M191" s="1"/>
  <c r="Y191" s="1"/>
  <c r="N191"/>
  <c r="G192"/>
  <c r="H192"/>
  <c r="I192" s="1"/>
  <c r="J192" s="1"/>
  <c r="X192" s="1"/>
  <c r="N192"/>
  <c r="G193"/>
  <c r="H193"/>
  <c r="I193" s="1"/>
  <c r="J193" s="1"/>
  <c r="X193" s="1"/>
  <c r="N193"/>
  <c r="G194"/>
  <c r="H194"/>
  <c r="I194" s="1"/>
  <c r="J194" s="1"/>
  <c r="X194" s="1"/>
  <c r="N194"/>
  <c r="G195"/>
  <c r="H195"/>
  <c r="I195" s="1"/>
  <c r="J195" s="1"/>
  <c r="X195" s="1"/>
  <c r="N195"/>
  <c r="G196"/>
  <c r="H196"/>
  <c r="I196" s="1"/>
  <c r="J196" s="1"/>
  <c r="X196" s="1"/>
  <c r="N196"/>
  <c r="G197"/>
  <c r="H197"/>
  <c r="I197" s="1"/>
  <c r="J197" s="1"/>
  <c r="X197" s="1"/>
  <c r="K197"/>
  <c r="L197" s="1"/>
  <c r="M197" s="1"/>
  <c r="Y197" s="1"/>
  <c r="N197"/>
  <c r="G198"/>
  <c r="H198"/>
  <c r="I198" s="1"/>
  <c r="J198" s="1"/>
  <c r="X198" s="1"/>
  <c r="K198"/>
  <c r="L198" s="1"/>
  <c r="M198" s="1"/>
  <c r="Y198" s="1"/>
  <c r="N198"/>
  <c r="G199"/>
  <c r="H199"/>
  <c r="I199" s="1"/>
  <c r="J199" s="1"/>
  <c r="X199" s="1"/>
  <c r="N199"/>
  <c r="O199" s="1"/>
  <c r="AA199" s="1"/>
  <c r="G200"/>
  <c r="H200"/>
  <c r="I200" s="1"/>
  <c r="J200" s="1"/>
  <c r="X200" s="1"/>
  <c r="N200"/>
  <c r="G201"/>
  <c r="H201"/>
  <c r="I201" s="1"/>
  <c r="J201" s="1"/>
  <c r="X201" s="1"/>
  <c r="N201"/>
  <c r="G202"/>
  <c r="H202"/>
  <c r="I202" s="1"/>
  <c r="J202" s="1"/>
  <c r="X202" s="1"/>
  <c r="N202"/>
  <c r="G203"/>
  <c r="H203"/>
  <c r="I203" s="1"/>
  <c r="J203" s="1"/>
  <c r="X203" s="1"/>
  <c r="N203"/>
  <c r="G204"/>
  <c r="H204"/>
  <c r="I204" s="1"/>
  <c r="J204" s="1"/>
  <c r="X204" s="1"/>
  <c r="K204"/>
  <c r="L204" s="1"/>
  <c r="M204" s="1"/>
  <c r="Y204" s="1"/>
  <c r="N204"/>
  <c r="G205"/>
  <c r="K205"/>
  <c r="L205" s="1"/>
  <c r="M205" s="1"/>
  <c r="Y205" s="1"/>
  <c r="N205"/>
  <c r="O205" s="1"/>
  <c r="AA205" s="1"/>
  <c r="G206"/>
  <c r="H206"/>
  <c r="I206" s="1"/>
  <c r="J206" s="1"/>
  <c r="X206" s="1"/>
  <c r="K206"/>
  <c r="L206" s="1"/>
  <c r="M206" s="1"/>
  <c r="Y206" s="1"/>
  <c r="N206"/>
  <c r="G207"/>
  <c r="K207"/>
  <c r="L207" s="1"/>
  <c r="M207" s="1"/>
  <c r="Y207" s="1"/>
  <c r="N207"/>
  <c r="G208"/>
  <c r="K208"/>
  <c r="L208" s="1"/>
  <c r="M208" s="1"/>
  <c r="Y208" s="1"/>
  <c r="N208"/>
  <c r="G209"/>
  <c r="K209"/>
  <c r="L209" s="1"/>
  <c r="M209" s="1"/>
  <c r="Y209" s="1"/>
  <c r="N209"/>
  <c r="O209" s="1"/>
  <c r="AA209" s="1"/>
  <c r="G210"/>
  <c r="H210"/>
  <c r="I210" s="1"/>
  <c r="J210" s="1"/>
  <c r="X210" s="1"/>
  <c r="K210"/>
  <c r="L210" s="1"/>
  <c r="M210" s="1"/>
  <c r="Y210" s="1"/>
  <c r="N210"/>
  <c r="G211"/>
  <c r="H211"/>
  <c r="I211" s="1"/>
  <c r="J211" s="1"/>
  <c r="X211" s="1"/>
  <c r="K211"/>
  <c r="L211" s="1"/>
  <c r="M211" s="1"/>
  <c r="Y211" s="1"/>
  <c r="N211"/>
  <c r="O211" s="1"/>
  <c r="G212"/>
  <c r="K212"/>
  <c r="L212" s="1"/>
  <c r="M212" s="1"/>
  <c r="Y212" s="1"/>
  <c r="N212"/>
  <c r="G213"/>
  <c r="H213"/>
  <c r="I213" s="1"/>
  <c r="J213" s="1"/>
  <c r="X213" s="1"/>
  <c r="K213"/>
  <c r="L213" s="1"/>
  <c r="M213" s="1"/>
  <c r="Y213" s="1"/>
  <c r="N213"/>
  <c r="G214"/>
  <c r="H214"/>
  <c r="I214" s="1"/>
  <c r="J214" s="1"/>
  <c r="X214" s="1"/>
  <c r="K214"/>
  <c r="L214" s="1"/>
  <c r="M214" s="1"/>
  <c r="Y214" s="1"/>
  <c r="N214"/>
  <c r="G215"/>
  <c r="H215"/>
  <c r="I215" s="1"/>
  <c r="J215" s="1"/>
  <c r="X215" s="1"/>
  <c r="K215"/>
  <c r="L215" s="1"/>
  <c r="M215" s="1"/>
  <c r="Y215" s="1"/>
  <c r="N215"/>
  <c r="O215" s="1"/>
  <c r="G216"/>
  <c r="K216"/>
  <c r="L216" s="1"/>
  <c r="M216" s="1"/>
  <c r="Y216" s="1"/>
  <c r="N216"/>
  <c r="G217"/>
  <c r="H217"/>
  <c r="I217" s="1"/>
  <c r="J217" s="1"/>
  <c r="X217" s="1"/>
  <c r="K217"/>
  <c r="L217" s="1"/>
  <c r="M217" s="1"/>
  <c r="Y217" s="1"/>
  <c r="N217"/>
  <c r="O217" s="1"/>
  <c r="AA217" s="1"/>
  <c r="G218"/>
  <c r="H218"/>
  <c r="I218" s="1"/>
  <c r="J218" s="1"/>
  <c r="X218" s="1"/>
  <c r="K218"/>
  <c r="L218" s="1"/>
  <c r="M218" s="1"/>
  <c r="Y218" s="1"/>
  <c r="G219"/>
  <c r="H219"/>
  <c r="I219" s="1"/>
  <c r="J219" s="1"/>
  <c r="X219" s="1"/>
  <c r="K219"/>
  <c r="L219" s="1"/>
  <c r="M219" s="1"/>
  <c r="Y219" s="1"/>
  <c r="N219"/>
  <c r="G220"/>
  <c r="H220"/>
  <c r="I220" s="1"/>
  <c r="J220" s="1"/>
  <c r="X220" s="1"/>
  <c r="K220"/>
  <c r="L220" s="1"/>
  <c r="M220" s="1"/>
  <c r="Y220" s="1"/>
  <c r="N220"/>
  <c r="G221"/>
  <c r="H221"/>
  <c r="I221" s="1"/>
  <c r="J221" s="1"/>
  <c r="X221" s="1"/>
  <c r="K221"/>
  <c r="L221" s="1"/>
  <c r="M221" s="1"/>
  <c r="Y221" s="1"/>
  <c r="N221"/>
  <c r="G222"/>
  <c r="K222"/>
  <c r="L222" s="1"/>
  <c r="M222" s="1"/>
  <c r="Y222" s="1"/>
  <c r="N222"/>
  <c r="G223"/>
  <c r="H223"/>
  <c r="I223" s="1"/>
  <c r="J223" s="1"/>
  <c r="X223" s="1"/>
  <c r="N223"/>
  <c r="G224"/>
  <c r="H224"/>
  <c r="I224" s="1"/>
  <c r="J224" s="1"/>
  <c r="X224" s="1"/>
  <c r="K224"/>
  <c r="L224" s="1"/>
  <c r="M224" s="1"/>
  <c r="Y224" s="1"/>
  <c r="N224"/>
  <c r="G225"/>
  <c r="H225"/>
  <c r="I225" s="1"/>
  <c r="J225" s="1"/>
  <c r="X225" s="1"/>
  <c r="K225"/>
  <c r="L225" s="1"/>
  <c r="M225" s="1"/>
  <c r="Y225" s="1"/>
  <c r="N225"/>
  <c r="O225" s="1"/>
  <c r="G226"/>
  <c r="K226"/>
  <c r="L226" s="1"/>
  <c r="M226" s="1"/>
  <c r="Y226" s="1"/>
  <c r="N226"/>
  <c r="G227"/>
  <c r="H227"/>
  <c r="I227" s="1"/>
  <c r="J227" s="1"/>
  <c r="X227" s="1"/>
  <c r="K227"/>
  <c r="L227" s="1"/>
  <c r="M227" s="1"/>
  <c r="Y227" s="1"/>
  <c r="N227"/>
  <c r="O227" s="1"/>
  <c r="G228"/>
  <c r="H228"/>
  <c r="I228" s="1"/>
  <c r="J228" s="1"/>
  <c r="X228" s="1"/>
  <c r="K228"/>
  <c r="L228" s="1"/>
  <c r="M228" s="1"/>
  <c r="Y228" s="1"/>
  <c r="N228"/>
  <c r="G229"/>
  <c r="H229"/>
  <c r="I229" s="1"/>
  <c r="J229" s="1"/>
  <c r="X229" s="1"/>
  <c r="K229"/>
  <c r="L229" s="1"/>
  <c r="M229" s="1"/>
  <c r="Y229" s="1"/>
  <c r="N229"/>
  <c r="O229" s="1"/>
  <c r="AA229" s="1"/>
  <c r="G230"/>
  <c r="H230"/>
  <c r="I230" s="1"/>
  <c r="J230" s="1"/>
  <c r="X230" s="1"/>
  <c r="K230"/>
  <c r="L230" s="1"/>
  <c r="M230" s="1"/>
  <c r="Y230" s="1"/>
  <c r="G231"/>
  <c r="H231"/>
  <c r="I231" s="1"/>
  <c r="J231" s="1"/>
  <c r="X231" s="1"/>
  <c r="K231"/>
  <c r="L231" s="1"/>
  <c r="M231" s="1"/>
  <c r="Y231" s="1"/>
  <c r="N231"/>
  <c r="O231" s="1"/>
  <c r="G232"/>
  <c r="H232"/>
  <c r="I232" s="1"/>
  <c r="J232" s="1"/>
  <c r="X232" s="1"/>
  <c r="K232"/>
  <c r="L232" s="1"/>
  <c r="M232" s="1"/>
  <c r="Y232" s="1"/>
  <c r="N232"/>
  <c r="G233"/>
  <c r="K233"/>
  <c r="L233" s="1"/>
  <c r="M233" s="1"/>
  <c r="Y233" s="1"/>
  <c r="N233"/>
  <c r="G234"/>
  <c r="K234"/>
  <c r="L234" s="1"/>
  <c r="M234" s="1"/>
  <c r="Y234" s="1"/>
  <c r="N234"/>
  <c r="O234" s="1"/>
  <c r="G235"/>
  <c r="H235"/>
  <c r="I235" s="1"/>
  <c r="J235" s="1"/>
  <c r="X235" s="1"/>
  <c r="K235"/>
  <c r="L235" s="1"/>
  <c r="M235" s="1"/>
  <c r="Y235" s="1"/>
  <c r="G236"/>
  <c r="H236"/>
  <c r="I236" s="1"/>
  <c r="J236" s="1"/>
  <c r="X236" s="1"/>
  <c r="K236"/>
  <c r="L236" s="1"/>
  <c r="M236" s="1"/>
  <c r="Y236" s="1"/>
  <c r="N236"/>
  <c r="G237"/>
  <c r="H237"/>
  <c r="I237" s="1"/>
  <c r="J237" s="1"/>
  <c r="X237" s="1"/>
  <c r="K237"/>
  <c r="L237" s="1"/>
  <c r="M237" s="1"/>
  <c r="Y237" s="1"/>
  <c r="N237"/>
  <c r="O237" s="1"/>
  <c r="AA237" s="1"/>
  <c r="G238"/>
  <c r="K238"/>
  <c r="L238" s="1"/>
  <c r="M238" s="1"/>
  <c r="Y238" s="1"/>
  <c r="N238"/>
  <c r="O238" s="1"/>
  <c r="P238" s="1"/>
  <c r="Z238" s="1"/>
  <c r="G239"/>
  <c r="H239"/>
  <c r="I239" s="1"/>
  <c r="J239" s="1"/>
  <c r="X239" s="1"/>
  <c r="K239"/>
  <c r="L239" s="1"/>
  <c r="M239" s="1"/>
  <c r="Y239" s="1"/>
  <c r="G240"/>
  <c r="H240"/>
  <c r="I240" s="1"/>
  <c r="J240" s="1"/>
  <c r="X240" s="1"/>
  <c r="K240"/>
  <c r="L240" s="1"/>
  <c r="M240" s="1"/>
  <c r="Y240" s="1"/>
  <c r="N240"/>
  <c r="G241"/>
  <c r="H241"/>
  <c r="I241" s="1"/>
  <c r="J241" s="1"/>
  <c r="X241" s="1"/>
  <c r="K241"/>
  <c r="L241" s="1"/>
  <c r="M241" s="1"/>
  <c r="Y241" s="1"/>
  <c r="N241"/>
  <c r="G242"/>
  <c r="H242"/>
  <c r="I242" s="1"/>
  <c r="J242" s="1"/>
  <c r="X242" s="1"/>
  <c r="K242"/>
  <c r="L242" s="1"/>
  <c r="M242" s="1"/>
  <c r="Y242" s="1"/>
  <c r="G243"/>
  <c r="H243"/>
  <c r="I243" s="1"/>
  <c r="J243" s="1"/>
  <c r="X243" s="1"/>
  <c r="K243"/>
  <c r="L243" s="1"/>
  <c r="M243" s="1"/>
  <c r="Y243" s="1"/>
  <c r="G244"/>
  <c r="K244"/>
  <c r="L244" s="1"/>
  <c r="M244" s="1"/>
  <c r="Y244" s="1"/>
  <c r="N244"/>
  <c r="O244" s="1"/>
  <c r="G245"/>
  <c r="H245"/>
  <c r="I245" s="1"/>
  <c r="J245" s="1"/>
  <c r="X245" s="1"/>
  <c r="K245"/>
  <c r="L245" s="1"/>
  <c r="M245" s="1"/>
  <c r="Y245" s="1"/>
  <c r="N245"/>
  <c r="O245" s="1"/>
  <c r="AA245" s="1"/>
  <c r="G246"/>
  <c r="H246"/>
  <c r="I246" s="1"/>
  <c r="J246" s="1"/>
  <c r="X246" s="1"/>
  <c r="K246"/>
  <c r="L246" s="1"/>
  <c r="M246" s="1"/>
  <c r="Y246" s="1"/>
  <c r="N246"/>
  <c r="G247"/>
  <c r="H247"/>
  <c r="I247" s="1"/>
  <c r="J247" s="1"/>
  <c r="X247" s="1"/>
  <c r="K247"/>
  <c r="L247" s="1"/>
  <c r="M247" s="1"/>
  <c r="Y247" s="1"/>
  <c r="N247"/>
  <c r="O247" s="1"/>
  <c r="G248"/>
  <c r="H248"/>
  <c r="I248" s="1"/>
  <c r="J248" s="1"/>
  <c r="X248" s="1"/>
  <c r="K248"/>
  <c r="L248" s="1"/>
  <c r="M248" s="1"/>
  <c r="Y248" s="1"/>
  <c r="N248"/>
  <c r="G249"/>
  <c r="H249"/>
  <c r="I249" s="1"/>
  <c r="J249" s="1"/>
  <c r="X249" s="1"/>
  <c r="N249"/>
  <c r="O249" s="1"/>
  <c r="AA249" s="1"/>
  <c r="G250"/>
  <c r="H250"/>
  <c r="I250" s="1"/>
  <c r="J250" s="1"/>
  <c r="X250" s="1"/>
  <c r="K250"/>
  <c r="L250" s="1"/>
  <c r="M250" s="1"/>
  <c r="Y250" s="1"/>
  <c r="N250"/>
  <c r="G251"/>
  <c r="H251"/>
  <c r="I251" s="1"/>
  <c r="J251" s="1"/>
  <c r="X251" s="1"/>
  <c r="K251"/>
  <c r="L251" s="1"/>
  <c r="M251" s="1"/>
  <c r="Y251" s="1"/>
  <c r="N251"/>
  <c r="O251" s="1"/>
  <c r="G252"/>
  <c r="H252"/>
  <c r="I252" s="1"/>
  <c r="J252" s="1"/>
  <c r="X252" s="1"/>
  <c r="K252"/>
  <c r="L252" s="1"/>
  <c r="M252" s="1"/>
  <c r="Y252" s="1"/>
  <c r="G253"/>
  <c r="H253"/>
  <c r="I253" s="1"/>
  <c r="J253" s="1"/>
  <c r="X253" s="1"/>
  <c r="K253"/>
  <c r="L253" s="1"/>
  <c r="M253" s="1"/>
  <c r="Y253" s="1"/>
  <c r="N253"/>
  <c r="O253" s="1"/>
  <c r="AA253" s="1"/>
  <c r="G254"/>
  <c r="H254"/>
  <c r="I254" s="1"/>
  <c r="J254" s="1"/>
  <c r="X254" s="1"/>
  <c r="K254"/>
  <c r="L254" s="1"/>
  <c r="M254" s="1"/>
  <c r="Y254" s="1"/>
  <c r="N254"/>
  <c r="G255"/>
  <c r="H255"/>
  <c r="I255" s="1"/>
  <c r="J255" s="1"/>
  <c r="X255" s="1"/>
  <c r="K255"/>
  <c r="L255" s="1"/>
  <c r="M255" s="1"/>
  <c r="Y255" s="1"/>
  <c r="N255"/>
  <c r="O255" s="1"/>
  <c r="G256"/>
  <c r="H256"/>
  <c r="I256" s="1"/>
  <c r="J256" s="1"/>
  <c r="X256" s="1"/>
  <c r="K256"/>
  <c r="L256" s="1"/>
  <c r="M256" s="1"/>
  <c r="Y256" s="1"/>
  <c r="N256"/>
  <c r="O256" s="1"/>
  <c r="G257"/>
  <c r="H257"/>
  <c r="I257" s="1"/>
  <c r="J257" s="1"/>
  <c r="X257" s="1"/>
  <c r="K257"/>
  <c r="L257" s="1"/>
  <c r="M257" s="1"/>
  <c r="Y257" s="1"/>
  <c r="N257"/>
  <c r="G258"/>
  <c r="H258"/>
  <c r="I258" s="1"/>
  <c r="J258" s="1"/>
  <c r="X258" s="1"/>
  <c r="N258"/>
  <c r="G259"/>
  <c r="H259"/>
  <c r="I259" s="1"/>
  <c r="J259" s="1"/>
  <c r="X259" s="1"/>
  <c r="K259"/>
  <c r="L259" s="1"/>
  <c r="M259" s="1"/>
  <c r="Y259" s="1"/>
  <c r="N259"/>
  <c r="O259" s="1"/>
  <c r="G260"/>
  <c r="H260"/>
  <c r="I260" s="1"/>
  <c r="J260" s="1"/>
  <c r="X260" s="1"/>
  <c r="K260"/>
  <c r="L260" s="1"/>
  <c r="M260" s="1"/>
  <c r="Y260" s="1"/>
  <c r="N260"/>
  <c r="G261"/>
  <c r="H261"/>
  <c r="I261" s="1"/>
  <c r="J261" s="1"/>
  <c r="X261" s="1"/>
  <c r="K261"/>
  <c r="L261" s="1"/>
  <c r="M261" s="1"/>
  <c r="Y261" s="1"/>
  <c r="G262"/>
  <c r="H262"/>
  <c r="I262" s="1"/>
  <c r="J262" s="1"/>
  <c r="X262" s="1"/>
  <c r="K262"/>
  <c r="L262" s="1"/>
  <c r="M262" s="1"/>
  <c r="Y262" s="1"/>
  <c r="G263"/>
  <c r="H263"/>
  <c r="I263" s="1"/>
  <c r="J263" s="1"/>
  <c r="X263" s="1"/>
  <c r="K263"/>
  <c r="L263" s="1"/>
  <c r="M263" s="1"/>
  <c r="Y263" s="1"/>
  <c r="N263"/>
  <c r="G264"/>
  <c r="H264"/>
  <c r="I264" s="1"/>
  <c r="J264" s="1"/>
  <c r="X264" s="1"/>
  <c r="N264"/>
  <c r="G265"/>
  <c r="H265"/>
  <c r="I265" s="1"/>
  <c r="J265" s="1"/>
  <c r="X265" s="1"/>
  <c r="N265"/>
  <c r="G266"/>
  <c r="H266"/>
  <c r="I266" s="1"/>
  <c r="J266" s="1"/>
  <c r="X266" s="1"/>
  <c r="N266"/>
  <c r="G267"/>
  <c r="H267"/>
  <c r="I267" s="1"/>
  <c r="J267" s="1"/>
  <c r="X267" s="1"/>
  <c r="N267"/>
  <c r="O267" s="1"/>
  <c r="AA267" s="1"/>
  <c r="G268"/>
  <c r="H268"/>
  <c r="I268" s="1"/>
  <c r="J268" s="1"/>
  <c r="X268" s="1"/>
  <c r="K268"/>
  <c r="L268" s="1"/>
  <c r="M268" s="1"/>
  <c r="Y268" s="1"/>
  <c r="G269"/>
  <c r="H269"/>
  <c r="I269" s="1"/>
  <c r="J269" s="1"/>
  <c r="X269" s="1"/>
  <c r="K269"/>
  <c r="L269" s="1"/>
  <c r="M269" s="1"/>
  <c r="Y269" s="1"/>
  <c r="N269"/>
  <c r="G270"/>
  <c r="H270"/>
  <c r="I270" s="1"/>
  <c r="J270" s="1"/>
  <c r="X270" s="1"/>
  <c r="K270"/>
  <c r="L270" s="1"/>
  <c r="M270" s="1"/>
  <c r="Y270" s="1"/>
  <c r="N270"/>
  <c r="O270" s="1"/>
  <c r="AA270" s="1"/>
  <c r="G271"/>
  <c r="H271"/>
  <c r="I271" s="1"/>
  <c r="J271" s="1"/>
  <c r="X271" s="1"/>
  <c r="K271"/>
  <c r="L271" s="1"/>
  <c r="M271" s="1"/>
  <c r="Y271" s="1"/>
  <c r="N271"/>
  <c r="O271" s="1"/>
  <c r="G272"/>
  <c r="H272"/>
  <c r="I272" s="1"/>
  <c r="J272" s="1"/>
  <c r="X272" s="1"/>
  <c r="K272"/>
  <c r="L272" s="1"/>
  <c r="M272" s="1"/>
  <c r="Y272" s="1"/>
  <c r="N272"/>
  <c r="O272" s="1"/>
  <c r="G273"/>
  <c r="H273"/>
  <c r="I273" s="1"/>
  <c r="J273" s="1"/>
  <c r="X273" s="1"/>
  <c r="N273"/>
  <c r="G274"/>
  <c r="H274"/>
  <c r="I274" s="1"/>
  <c r="J274" s="1"/>
  <c r="X274" s="1"/>
  <c r="N274"/>
  <c r="G275"/>
  <c r="H275"/>
  <c r="I275" s="1"/>
  <c r="J275" s="1"/>
  <c r="X275" s="1"/>
  <c r="N275"/>
  <c r="O275" s="1"/>
  <c r="G276"/>
  <c r="H276"/>
  <c r="I276" s="1"/>
  <c r="J276" s="1"/>
  <c r="X276" s="1"/>
  <c r="K276"/>
  <c r="L276" s="1"/>
  <c r="M276" s="1"/>
  <c r="Y276" s="1"/>
  <c r="N276"/>
  <c r="O276" s="1"/>
  <c r="G277"/>
  <c r="H277"/>
  <c r="I277" s="1"/>
  <c r="J277" s="1"/>
  <c r="X277" s="1"/>
  <c r="K277"/>
  <c r="L277" s="1"/>
  <c r="M277" s="1"/>
  <c r="Y277" s="1"/>
  <c r="N277"/>
  <c r="G278"/>
  <c r="H278"/>
  <c r="I278" s="1"/>
  <c r="J278" s="1"/>
  <c r="X278" s="1"/>
  <c r="K278"/>
  <c r="L278" s="1"/>
  <c r="M278" s="1"/>
  <c r="Y278" s="1"/>
  <c r="N278"/>
  <c r="G279"/>
  <c r="H279"/>
  <c r="I279" s="1"/>
  <c r="J279" s="1"/>
  <c r="X279" s="1"/>
  <c r="K279"/>
  <c r="L279" s="1"/>
  <c r="M279" s="1"/>
  <c r="Y279" s="1"/>
  <c r="N279"/>
  <c r="O279" s="1"/>
  <c r="G280"/>
  <c r="H280"/>
  <c r="I280" s="1"/>
  <c r="J280" s="1"/>
  <c r="X280" s="1"/>
  <c r="K280"/>
  <c r="L280" s="1"/>
  <c r="M280" s="1"/>
  <c r="Y280" s="1"/>
  <c r="N280"/>
  <c r="O280" s="1"/>
  <c r="G281"/>
  <c r="H281"/>
  <c r="I281" s="1"/>
  <c r="J281" s="1"/>
  <c r="X281" s="1"/>
  <c r="K281"/>
  <c r="L281" s="1"/>
  <c r="M281" s="1"/>
  <c r="Y281" s="1"/>
  <c r="N281"/>
  <c r="O281" s="1"/>
  <c r="G282"/>
  <c r="H282"/>
  <c r="I282" s="1"/>
  <c r="J282" s="1"/>
  <c r="X282" s="1"/>
  <c r="K282"/>
  <c r="L282" s="1"/>
  <c r="M282" s="1"/>
  <c r="Y282" s="1"/>
  <c r="N282"/>
  <c r="O282" s="1"/>
  <c r="G283"/>
  <c r="K283"/>
  <c r="L283" s="1"/>
  <c r="M283" s="1"/>
  <c r="Y283" s="1"/>
  <c r="N283"/>
  <c r="O283" s="1"/>
  <c r="G284"/>
  <c r="H284"/>
  <c r="I284" s="1"/>
  <c r="J284" s="1"/>
  <c r="X284" s="1"/>
  <c r="K284"/>
  <c r="L284" s="1"/>
  <c r="M284" s="1"/>
  <c r="Y284" s="1"/>
  <c r="N284"/>
  <c r="G285"/>
  <c r="H285"/>
  <c r="I285" s="1"/>
  <c r="J285" s="1"/>
  <c r="X285" s="1"/>
  <c r="K285"/>
  <c r="L285" s="1"/>
  <c r="M285" s="1"/>
  <c r="Y285" s="1"/>
  <c r="N285"/>
  <c r="O285" s="1"/>
  <c r="AA285" s="1"/>
  <c r="G286"/>
  <c r="H286"/>
  <c r="I286" s="1"/>
  <c r="J286" s="1"/>
  <c r="X286" s="1"/>
  <c r="N286"/>
  <c r="G287"/>
  <c r="H287"/>
  <c r="I287" s="1"/>
  <c r="J287" s="1"/>
  <c r="X287" s="1"/>
  <c r="N287"/>
  <c r="G288"/>
  <c r="H288"/>
  <c r="I288" s="1"/>
  <c r="J288" s="1"/>
  <c r="X288" s="1"/>
  <c r="K288"/>
  <c r="L288" s="1"/>
  <c r="M288" s="1"/>
  <c r="Y288" s="1"/>
  <c r="N288"/>
  <c r="O288" s="1"/>
  <c r="P288" s="1"/>
  <c r="Z288" s="1"/>
  <c r="G289"/>
  <c r="H289"/>
  <c r="I289" s="1"/>
  <c r="J289" s="1"/>
  <c r="X289" s="1"/>
  <c r="K289"/>
  <c r="L289" s="1"/>
  <c r="M289" s="1"/>
  <c r="Y289" s="1"/>
  <c r="N289"/>
  <c r="G290"/>
  <c r="H290"/>
  <c r="I290" s="1"/>
  <c r="J290" s="1"/>
  <c r="X290" s="1"/>
  <c r="K290"/>
  <c r="L290" s="1"/>
  <c r="M290" s="1"/>
  <c r="Y290" s="1"/>
  <c r="N290"/>
  <c r="O290" s="1"/>
  <c r="G291"/>
  <c r="H291"/>
  <c r="I291" s="1"/>
  <c r="J291" s="1"/>
  <c r="X291" s="1"/>
  <c r="K291"/>
  <c r="L291" s="1"/>
  <c r="M291" s="1"/>
  <c r="Y291" s="1"/>
  <c r="N291"/>
  <c r="O291" s="1"/>
  <c r="G292"/>
  <c r="H292"/>
  <c r="I292" s="1"/>
  <c r="J292" s="1"/>
  <c r="X292" s="1"/>
  <c r="K292"/>
  <c r="L292" s="1"/>
  <c r="M292" s="1"/>
  <c r="Y292" s="1"/>
  <c r="N292"/>
  <c r="G293"/>
  <c r="H293"/>
  <c r="I293" s="1"/>
  <c r="J293" s="1"/>
  <c r="X293" s="1"/>
  <c r="K293"/>
  <c r="L293" s="1"/>
  <c r="M293" s="1"/>
  <c r="Y293" s="1"/>
  <c r="N293"/>
  <c r="G294"/>
  <c r="H294"/>
  <c r="I294" s="1"/>
  <c r="J294" s="1"/>
  <c r="X294" s="1"/>
  <c r="K294"/>
  <c r="L294" s="1"/>
  <c r="M294" s="1"/>
  <c r="Y294" s="1"/>
  <c r="N294"/>
  <c r="O294" s="1"/>
  <c r="G295"/>
  <c r="H295"/>
  <c r="I295" s="1"/>
  <c r="J295" s="1"/>
  <c r="X295" s="1"/>
  <c r="K295"/>
  <c r="L295" s="1"/>
  <c r="M295" s="1"/>
  <c r="Y295" s="1"/>
  <c r="N295"/>
  <c r="G296"/>
  <c r="H296"/>
  <c r="I296" s="1"/>
  <c r="J296" s="1"/>
  <c r="X296" s="1"/>
  <c r="K296"/>
  <c r="L296" s="1"/>
  <c r="M296" s="1"/>
  <c r="Y296" s="1"/>
  <c r="N296"/>
  <c r="O296" s="1"/>
  <c r="G297"/>
  <c r="H297"/>
  <c r="I297" s="1"/>
  <c r="J297" s="1"/>
  <c r="X297" s="1"/>
  <c r="K297"/>
  <c r="L297" s="1"/>
  <c r="M297" s="1"/>
  <c r="Y297" s="1"/>
  <c r="G298"/>
  <c r="H298"/>
  <c r="I298" s="1"/>
  <c r="J298" s="1"/>
  <c r="X298" s="1"/>
  <c r="K298"/>
  <c r="L298" s="1"/>
  <c r="M298" s="1"/>
  <c r="Y298" s="1"/>
  <c r="N298"/>
  <c r="O298" s="1"/>
  <c r="G299"/>
  <c r="H299"/>
  <c r="I299" s="1"/>
  <c r="J299" s="1"/>
  <c r="X299" s="1"/>
  <c r="K299"/>
  <c r="L299" s="1"/>
  <c r="M299" s="1"/>
  <c r="Y299" s="1"/>
  <c r="N299"/>
  <c r="O299" s="1"/>
  <c r="AA299" s="1"/>
  <c r="G300"/>
  <c r="H300"/>
  <c r="I300" s="1"/>
  <c r="J300" s="1"/>
  <c r="X300" s="1"/>
  <c r="K300"/>
  <c r="L300" s="1"/>
  <c r="M300" s="1"/>
  <c r="Y300" s="1"/>
  <c r="N300"/>
  <c r="O300" s="1"/>
  <c r="G301"/>
  <c r="H301"/>
  <c r="I301" s="1"/>
  <c r="J301" s="1"/>
  <c r="X301" s="1"/>
  <c r="K301"/>
  <c r="L301" s="1"/>
  <c r="M301" s="1"/>
  <c r="Y301" s="1"/>
  <c r="N301"/>
  <c r="O301" s="1"/>
  <c r="P301" s="1"/>
  <c r="Z301" s="1"/>
  <c r="G302"/>
  <c r="H302"/>
  <c r="I302" s="1"/>
  <c r="J302" s="1"/>
  <c r="X302" s="1"/>
  <c r="K302"/>
  <c r="L302" s="1"/>
  <c r="M302" s="1"/>
  <c r="Y302" s="1"/>
  <c r="N302"/>
  <c r="O302" s="1"/>
  <c r="G303"/>
  <c r="H303"/>
  <c r="I303" s="1"/>
  <c r="J303" s="1"/>
  <c r="X303" s="1"/>
  <c r="K303"/>
  <c r="L303" s="1"/>
  <c r="M303" s="1"/>
  <c r="Y303" s="1"/>
  <c r="N303"/>
  <c r="O303" s="1"/>
  <c r="AA303" s="1"/>
  <c r="G304"/>
  <c r="H304"/>
  <c r="I304" s="1"/>
  <c r="J304" s="1"/>
  <c r="X304" s="1"/>
  <c r="K304"/>
  <c r="L304" s="1"/>
  <c r="M304" s="1"/>
  <c r="Y304" s="1"/>
  <c r="N304"/>
  <c r="O304" s="1"/>
  <c r="G305"/>
  <c r="H305"/>
  <c r="I305" s="1"/>
  <c r="J305" s="1"/>
  <c r="X305" s="1"/>
  <c r="K305"/>
  <c r="L305" s="1"/>
  <c r="M305" s="1"/>
  <c r="Y305" s="1"/>
  <c r="N305"/>
  <c r="O305" s="1"/>
  <c r="P305" s="1"/>
  <c r="Z305" s="1"/>
  <c r="G306"/>
  <c r="H306"/>
  <c r="I306" s="1"/>
  <c r="J306" s="1"/>
  <c r="X306" s="1"/>
  <c r="K306"/>
  <c r="L306" s="1"/>
  <c r="M306" s="1"/>
  <c r="Y306" s="1"/>
  <c r="N306"/>
  <c r="O306" s="1"/>
  <c r="G307"/>
  <c r="H307"/>
  <c r="I307" s="1"/>
  <c r="J307" s="1"/>
  <c r="X307" s="1"/>
  <c r="K307"/>
  <c r="L307" s="1"/>
  <c r="M307" s="1"/>
  <c r="Y307" s="1"/>
  <c r="N307"/>
  <c r="G308"/>
  <c r="H308"/>
  <c r="I308" s="1"/>
  <c r="J308" s="1"/>
  <c r="X308" s="1"/>
  <c r="K308"/>
  <c r="L308" s="1"/>
  <c r="M308" s="1"/>
  <c r="Y308" s="1"/>
  <c r="N308"/>
  <c r="G309"/>
  <c r="H309"/>
  <c r="I309" s="1"/>
  <c r="J309" s="1"/>
  <c r="X309" s="1"/>
  <c r="K309"/>
  <c r="L309" s="1"/>
  <c r="M309" s="1"/>
  <c r="Y309" s="1"/>
  <c r="N309"/>
  <c r="O309" s="1"/>
  <c r="P309" s="1"/>
  <c r="Z309" s="1"/>
  <c r="G310"/>
  <c r="H310"/>
  <c r="I310" s="1"/>
  <c r="J310" s="1"/>
  <c r="X310" s="1"/>
  <c r="K310"/>
  <c r="L310" s="1"/>
  <c r="M310" s="1"/>
  <c r="Y310" s="1"/>
  <c r="N310"/>
  <c r="O310" s="1"/>
  <c r="G311"/>
  <c r="H311"/>
  <c r="I311" s="1"/>
  <c r="J311" s="1"/>
  <c r="X311" s="1"/>
  <c r="K311"/>
  <c r="L311" s="1"/>
  <c r="M311" s="1"/>
  <c r="Y311" s="1"/>
  <c r="N311"/>
  <c r="G312"/>
  <c r="H312"/>
  <c r="I312" s="1"/>
  <c r="J312" s="1"/>
  <c r="X312" s="1"/>
  <c r="K312"/>
  <c r="L312" s="1"/>
  <c r="M312" s="1"/>
  <c r="Y312" s="1"/>
  <c r="N312"/>
  <c r="G313"/>
  <c r="H313"/>
  <c r="I313" s="1"/>
  <c r="J313" s="1"/>
  <c r="X313" s="1"/>
  <c r="K313"/>
  <c r="L313" s="1"/>
  <c r="M313" s="1"/>
  <c r="Y313" s="1"/>
  <c r="N313"/>
  <c r="G314"/>
  <c r="H314"/>
  <c r="I314" s="1"/>
  <c r="J314" s="1"/>
  <c r="X314" s="1"/>
  <c r="K314"/>
  <c r="L314" s="1"/>
  <c r="M314" s="1"/>
  <c r="Y314" s="1"/>
  <c r="N314"/>
  <c r="G315"/>
  <c r="H315"/>
  <c r="I315" s="1"/>
  <c r="J315" s="1"/>
  <c r="X315" s="1"/>
  <c r="K315"/>
  <c r="L315" s="1"/>
  <c r="M315" s="1"/>
  <c r="Y315" s="1"/>
  <c r="N315"/>
  <c r="O315" s="1"/>
  <c r="AA315" s="1"/>
  <c r="G316"/>
  <c r="H316"/>
  <c r="I316" s="1"/>
  <c r="J316" s="1"/>
  <c r="X316" s="1"/>
  <c r="K316"/>
  <c r="L316" s="1"/>
  <c r="M316" s="1"/>
  <c r="Y316" s="1"/>
  <c r="N316"/>
  <c r="O316" s="1"/>
  <c r="P316" s="1"/>
  <c r="Z316" s="1"/>
  <c r="G317"/>
  <c r="H317"/>
  <c r="I317" s="1"/>
  <c r="J317" s="1"/>
  <c r="X317" s="1"/>
  <c r="K317"/>
  <c r="L317" s="1"/>
  <c r="M317" s="1"/>
  <c r="Y317" s="1"/>
  <c r="N317"/>
  <c r="O317" s="1"/>
  <c r="G318"/>
  <c r="H318"/>
  <c r="I318" s="1"/>
  <c r="J318" s="1"/>
  <c r="X318" s="1"/>
  <c r="K318"/>
  <c r="L318" s="1"/>
  <c r="M318" s="1"/>
  <c r="Y318" s="1"/>
  <c r="N318"/>
  <c r="O318" s="1"/>
  <c r="G319"/>
  <c r="H319"/>
  <c r="I319" s="1"/>
  <c r="J319" s="1"/>
  <c r="X319" s="1"/>
  <c r="K319"/>
  <c r="L319" s="1"/>
  <c r="M319" s="1"/>
  <c r="Y319" s="1"/>
  <c r="N319"/>
  <c r="G320"/>
  <c r="H320"/>
  <c r="I320" s="1"/>
  <c r="J320" s="1"/>
  <c r="X320" s="1"/>
  <c r="K320"/>
  <c r="L320" s="1"/>
  <c r="M320" s="1"/>
  <c r="Y320" s="1"/>
  <c r="N320"/>
  <c r="G321"/>
  <c r="H321"/>
  <c r="I321" s="1"/>
  <c r="J321" s="1"/>
  <c r="X321" s="1"/>
  <c r="K321"/>
  <c r="L321" s="1"/>
  <c r="M321" s="1"/>
  <c r="Y321" s="1"/>
  <c r="N321"/>
  <c r="O321" s="1"/>
  <c r="P321" s="1"/>
  <c r="Z321" s="1"/>
  <c r="G322"/>
  <c r="H322"/>
  <c r="I322" s="1"/>
  <c r="J322" s="1"/>
  <c r="X322" s="1"/>
  <c r="K322"/>
  <c r="L322" s="1"/>
  <c r="M322" s="1"/>
  <c r="Y322" s="1"/>
  <c r="N322"/>
  <c r="G323"/>
  <c r="H323"/>
  <c r="I323" s="1"/>
  <c r="J323" s="1"/>
  <c r="X323" s="1"/>
  <c r="K323"/>
  <c r="L323" s="1"/>
  <c r="M323" s="1"/>
  <c r="Y323" s="1"/>
  <c r="N323"/>
  <c r="G324"/>
  <c r="H324"/>
  <c r="I324" s="1"/>
  <c r="J324" s="1"/>
  <c r="X324" s="1"/>
  <c r="K324"/>
  <c r="L324" s="1"/>
  <c r="M324" s="1"/>
  <c r="Y324" s="1"/>
  <c r="N324"/>
  <c r="G325"/>
  <c r="H325"/>
  <c r="I325" s="1"/>
  <c r="J325" s="1"/>
  <c r="X325" s="1"/>
  <c r="K325"/>
  <c r="L325" s="1"/>
  <c r="M325" s="1"/>
  <c r="Y325" s="1"/>
  <c r="N325"/>
  <c r="G326"/>
  <c r="H326"/>
  <c r="I326" s="1"/>
  <c r="J326" s="1"/>
  <c r="X326" s="1"/>
  <c r="K326"/>
  <c r="L326" s="1"/>
  <c r="M326" s="1"/>
  <c r="Y326" s="1"/>
  <c r="N326"/>
  <c r="O326" s="1"/>
  <c r="G327"/>
  <c r="H327"/>
  <c r="I327" s="1"/>
  <c r="J327" s="1"/>
  <c r="X327" s="1"/>
  <c r="K327"/>
  <c r="L327" s="1"/>
  <c r="M327" s="1"/>
  <c r="Y327" s="1"/>
  <c r="N327"/>
  <c r="O327" s="1"/>
  <c r="AA327" s="1"/>
  <c r="G328"/>
  <c r="H328"/>
  <c r="I328" s="1"/>
  <c r="J328" s="1"/>
  <c r="X328" s="1"/>
  <c r="K328"/>
  <c r="L328" s="1"/>
  <c r="M328" s="1"/>
  <c r="Y328" s="1"/>
  <c r="N328"/>
  <c r="G329"/>
  <c r="H329"/>
  <c r="I329" s="1"/>
  <c r="J329" s="1"/>
  <c r="X329" s="1"/>
  <c r="K329"/>
  <c r="L329" s="1"/>
  <c r="M329" s="1"/>
  <c r="Y329" s="1"/>
  <c r="N329"/>
  <c r="G330"/>
  <c r="H330"/>
  <c r="I330" s="1"/>
  <c r="J330" s="1"/>
  <c r="X330" s="1"/>
  <c r="K330"/>
  <c r="L330" s="1"/>
  <c r="M330" s="1"/>
  <c r="Y330" s="1"/>
  <c r="N330"/>
  <c r="G331"/>
  <c r="H331"/>
  <c r="I331" s="1"/>
  <c r="J331" s="1"/>
  <c r="X331" s="1"/>
  <c r="K331"/>
  <c r="L331" s="1"/>
  <c r="M331" s="1"/>
  <c r="Y331" s="1"/>
  <c r="N331"/>
  <c r="O331" s="1"/>
  <c r="AA331" s="1"/>
  <c r="G332"/>
  <c r="H332"/>
  <c r="I332" s="1"/>
  <c r="J332" s="1"/>
  <c r="X332" s="1"/>
  <c r="K332"/>
  <c r="L332" s="1"/>
  <c r="M332" s="1"/>
  <c r="Y332" s="1"/>
  <c r="N332"/>
  <c r="G333"/>
  <c r="H333"/>
  <c r="I333" s="1"/>
  <c r="J333" s="1"/>
  <c r="X333" s="1"/>
  <c r="K333"/>
  <c r="L333" s="1"/>
  <c r="M333" s="1"/>
  <c r="Y333" s="1"/>
  <c r="N333"/>
  <c r="O333" s="1"/>
  <c r="G334"/>
  <c r="H334"/>
  <c r="I334" s="1"/>
  <c r="J334" s="1"/>
  <c r="X334" s="1"/>
  <c r="K334"/>
  <c r="L334" s="1"/>
  <c r="M334" s="1"/>
  <c r="Y334" s="1"/>
  <c r="N334"/>
  <c r="O334" s="1"/>
  <c r="G335"/>
  <c r="H335"/>
  <c r="I335" s="1"/>
  <c r="J335" s="1"/>
  <c r="X335" s="1"/>
  <c r="K335"/>
  <c r="L335" s="1"/>
  <c r="M335" s="1"/>
  <c r="Y335" s="1"/>
  <c r="N335"/>
  <c r="O335" s="1"/>
  <c r="AA335" s="1"/>
  <c r="G336"/>
  <c r="H336"/>
  <c r="I336" s="1"/>
  <c r="J336" s="1"/>
  <c r="X336" s="1"/>
  <c r="K336"/>
  <c r="L336" s="1"/>
  <c r="M336" s="1"/>
  <c r="Y336" s="1"/>
  <c r="N336"/>
  <c r="O336" s="1"/>
  <c r="P336" s="1"/>
  <c r="Z336" s="1"/>
  <c r="G337"/>
  <c r="H337"/>
  <c r="I337" s="1"/>
  <c r="J337" s="1"/>
  <c r="X337" s="1"/>
  <c r="K337"/>
  <c r="L337" s="1"/>
  <c r="M337" s="1"/>
  <c r="Y337" s="1"/>
  <c r="N337"/>
  <c r="G338"/>
  <c r="H338"/>
  <c r="I338" s="1"/>
  <c r="J338" s="1"/>
  <c r="X338" s="1"/>
  <c r="K338"/>
  <c r="L338" s="1"/>
  <c r="M338" s="1"/>
  <c r="Y338" s="1"/>
  <c r="N338"/>
  <c r="G339"/>
  <c r="H339"/>
  <c r="I339" s="1"/>
  <c r="J339" s="1"/>
  <c r="X339" s="1"/>
  <c r="K339"/>
  <c r="L339" s="1"/>
  <c r="M339" s="1"/>
  <c r="Y339" s="1"/>
  <c r="N339"/>
  <c r="O339" s="1"/>
  <c r="AA339" s="1"/>
  <c r="G340"/>
  <c r="H340"/>
  <c r="I340" s="1"/>
  <c r="J340" s="1"/>
  <c r="X340" s="1"/>
  <c r="K340"/>
  <c r="L340" s="1"/>
  <c r="M340" s="1"/>
  <c r="Y340" s="1"/>
  <c r="N340"/>
  <c r="O340" s="1"/>
  <c r="G341"/>
  <c r="H341"/>
  <c r="I341" s="1"/>
  <c r="J341" s="1"/>
  <c r="X341" s="1"/>
  <c r="K341"/>
  <c r="L341" s="1"/>
  <c r="M341" s="1"/>
  <c r="Y341" s="1"/>
  <c r="N341"/>
  <c r="O341" s="1"/>
  <c r="G342"/>
  <c r="H342"/>
  <c r="I342" s="1"/>
  <c r="J342" s="1"/>
  <c r="X342" s="1"/>
  <c r="K342"/>
  <c r="L342" s="1"/>
  <c r="M342" s="1"/>
  <c r="Y342" s="1"/>
  <c r="N342"/>
  <c r="O342" s="1"/>
  <c r="G343"/>
  <c r="H343"/>
  <c r="I343" s="1"/>
  <c r="J343" s="1"/>
  <c r="X343" s="1"/>
  <c r="K343"/>
  <c r="L343" s="1"/>
  <c r="M343" s="1"/>
  <c r="Y343" s="1"/>
  <c r="N343"/>
  <c r="O343" s="1"/>
  <c r="AA343" s="1"/>
  <c r="G344"/>
  <c r="H344"/>
  <c r="I344" s="1"/>
  <c r="J344" s="1"/>
  <c r="X344" s="1"/>
  <c r="K344"/>
  <c r="L344" s="1"/>
  <c r="M344" s="1"/>
  <c r="Y344" s="1"/>
  <c r="N344"/>
  <c r="O344" s="1"/>
  <c r="P344" s="1"/>
  <c r="Z344" s="1"/>
  <c r="G345"/>
  <c r="H345"/>
  <c r="I345" s="1"/>
  <c r="J345" s="1"/>
  <c r="X345" s="1"/>
  <c r="K345"/>
  <c r="L345" s="1"/>
  <c r="M345" s="1"/>
  <c r="Y345" s="1"/>
  <c r="N345"/>
  <c r="G346"/>
  <c r="H346"/>
  <c r="I346" s="1"/>
  <c r="J346" s="1"/>
  <c r="X346" s="1"/>
  <c r="K346"/>
  <c r="L346" s="1"/>
  <c r="M346" s="1"/>
  <c r="Y346" s="1"/>
  <c r="N346"/>
  <c r="O346" s="1"/>
  <c r="G347"/>
  <c r="H347"/>
  <c r="I347" s="1"/>
  <c r="J347" s="1"/>
  <c r="X347" s="1"/>
  <c r="K347"/>
  <c r="L347" s="1"/>
  <c r="M347" s="1"/>
  <c r="Y347" s="1"/>
  <c r="N347"/>
  <c r="O347" s="1"/>
  <c r="AA347" s="1"/>
  <c r="G348"/>
  <c r="H348"/>
  <c r="I348" s="1"/>
  <c r="J348" s="1"/>
  <c r="X348" s="1"/>
  <c r="K348"/>
  <c r="L348" s="1"/>
  <c r="M348" s="1"/>
  <c r="Y348" s="1"/>
  <c r="N348"/>
  <c r="G349"/>
  <c r="H349"/>
  <c r="I349" s="1"/>
  <c r="J349" s="1"/>
  <c r="X349" s="1"/>
  <c r="K349"/>
  <c r="L349" s="1"/>
  <c r="M349" s="1"/>
  <c r="Y349" s="1"/>
  <c r="N349"/>
  <c r="O349" s="1"/>
  <c r="G350"/>
  <c r="H350"/>
  <c r="I350" s="1"/>
  <c r="J350" s="1"/>
  <c r="X350" s="1"/>
  <c r="K350"/>
  <c r="L350" s="1"/>
  <c r="M350" s="1"/>
  <c r="Y350" s="1"/>
  <c r="N350"/>
  <c r="G351"/>
  <c r="H351"/>
  <c r="I351" s="1"/>
  <c r="J351" s="1"/>
  <c r="X351" s="1"/>
  <c r="K351"/>
  <c r="L351" s="1"/>
  <c r="M351" s="1"/>
  <c r="Y351" s="1"/>
  <c r="N351"/>
  <c r="G352"/>
  <c r="H352"/>
  <c r="I352" s="1"/>
  <c r="J352" s="1"/>
  <c r="X352" s="1"/>
  <c r="K352"/>
  <c r="L352" s="1"/>
  <c r="M352" s="1"/>
  <c r="Y352" s="1"/>
  <c r="N352"/>
  <c r="O352" s="1"/>
  <c r="G353"/>
  <c r="H353"/>
  <c r="I353" s="1"/>
  <c r="J353" s="1"/>
  <c r="X353" s="1"/>
  <c r="K353"/>
  <c r="L353" s="1"/>
  <c r="M353" s="1"/>
  <c r="Y353" s="1"/>
  <c r="N353"/>
  <c r="O353" s="1"/>
  <c r="P353" s="1"/>
  <c r="Z353" s="1"/>
  <c r="G354"/>
  <c r="H354"/>
  <c r="I354" s="1"/>
  <c r="J354" s="1"/>
  <c r="X354" s="1"/>
  <c r="K354"/>
  <c r="L354" s="1"/>
  <c r="M354" s="1"/>
  <c r="Y354" s="1"/>
  <c r="N354"/>
  <c r="O354" s="1"/>
  <c r="AA354" s="1"/>
  <c r="G355"/>
  <c r="H355"/>
  <c r="I355" s="1"/>
  <c r="J355" s="1"/>
  <c r="X355" s="1"/>
  <c r="K355"/>
  <c r="L355" s="1"/>
  <c r="M355" s="1"/>
  <c r="Y355" s="1"/>
  <c r="N355"/>
  <c r="G356"/>
  <c r="H356"/>
  <c r="I356" s="1"/>
  <c r="J356" s="1"/>
  <c r="X356" s="1"/>
  <c r="K356"/>
  <c r="L356" s="1"/>
  <c r="M356" s="1"/>
  <c r="Y356" s="1"/>
  <c r="N356"/>
  <c r="O356" s="1"/>
  <c r="AA356" s="1"/>
  <c r="G357"/>
  <c r="H357"/>
  <c r="I357" s="1"/>
  <c r="J357" s="1"/>
  <c r="X357" s="1"/>
  <c r="K357"/>
  <c r="L357" s="1"/>
  <c r="M357" s="1"/>
  <c r="Y357" s="1"/>
  <c r="N357"/>
  <c r="O357" s="1"/>
  <c r="P357" s="1"/>
  <c r="Z357" s="1"/>
  <c r="G358"/>
  <c r="H358"/>
  <c r="I358" s="1"/>
  <c r="J358" s="1"/>
  <c r="X358" s="1"/>
  <c r="K358"/>
  <c r="L358" s="1"/>
  <c r="M358" s="1"/>
  <c r="Y358" s="1"/>
  <c r="N358"/>
  <c r="O358" s="1"/>
  <c r="AA358" s="1"/>
  <c r="G359"/>
  <c r="H359"/>
  <c r="I359" s="1"/>
  <c r="J359" s="1"/>
  <c r="X359" s="1"/>
  <c r="K359"/>
  <c r="L359" s="1"/>
  <c r="M359" s="1"/>
  <c r="Y359" s="1"/>
  <c r="N359"/>
  <c r="O359" s="1"/>
  <c r="P359" s="1"/>
  <c r="Z359" s="1"/>
  <c r="G360"/>
  <c r="H360"/>
  <c r="I360" s="1"/>
  <c r="J360" s="1"/>
  <c r="X360" s="1"/>
  <c r="K360"/>
  <c r="L360" s="1"/>
  <c r="M360" s="1"/>
  <c r="Y360" s="1"/>
  <c r="N360"/>
  <c r="O360" s="1"/>
  <c r="AA360" s="1"/>
  <c r="G361"/>
  <c r="H361"/>
  <c r="I361" s="1"/>
  <c r="J361" s="1"/>
  <c r="X361" s="1"/>
  <c r="K361"/>
  <c r="L361" s="1"/>
  <c r="M361" s="1"/>
  <c r="Y361" s="1"/>
  <c r="N361"/>
  <c r="O361" s="1"/>
  <c r="P361" s="1"/>
  <c r="Z361" s="1"/>
  <c r="G362"/>
  <c r="H362"/>
  <c r="I362" s="1"/>
  <c r="J362" s="1"/>
  <c r="X362" s="1"/>
  <c r="K362"/>
  <c r="L362" s="1"/>
  <c r="M362" s="1"/>
  <c r="Y362" s="1"/>
  <c r="N362"/>
  <c r="O362" s="1"/>
  <c r="AA362" s="1"/>
  <c r="G363"/>
  <c r="H363"/>
  <c r="I363" s="1"/>
  <c r="J363" s="1"/>
  <c r="X363" s="1"/>
  <c r="K363"/>
  <c r="L363" s="1"/>
  <c r="M363" s="1"/>
  <c r="Y363" s="1"/>
  <c r="N363"/>
  <c r="O363" s="1"/>
  <c r="P363" s="1"/>
  <c r="Z363" s="1"/>
  <c r="G364"/>
  <c r="H364"/>
  <c r="I364" s="1"/>
  <c r="J364" s="1"/>
  <c r="X364" s="1"/>
  <c r="K364"/>
  <c r="L364" s="1"/>
  <c r="M364" s="1"/>
  <c r="Y364" s="1"/>
  <c r="N364"/>
  <c r="O364" s="1"/>
  <c r="AA364" s="1"/>
  <c r="G365"/>
  <c r="H365"/>
  <c r="I365" s="1"/>
  <c r="J365" s="1"/>
  <c r="X365" s="1"/>
  <c r="K365"/>
  <c r="L365" s="1"/>
  <c r="M365" s="1"/>
  <c r="Y365" s="1"/>
  <c r="N365"/>
  <c r="O365" s="1"/>
  <c r="P365" s="1"/>
  <c r="Z365" s="1"/>
  <c r="G366"/>
  <c r="H366"/>
  <c r="I366" s="1"/>
  <c r="J366" s="1"/>
  <c r="X366" s="1"/>
  <c r="K366"/>
  <c r="L366" s="1"/>
  <c r="M366" s="1"/>
  <c r="Y366" s="1"/>
  <c r="N366"/>
  <c r="O366" s="1"/>
  <c r="AA366" s="1"/>
  <c r="G367"/>
  <c r="H367"/>
  <c r="I367" s="1"/>
  <c r="J367" s="1"/>
  <c r="X367" s="1"/>
  <c r="K367"/>
  <c r="L367" s="1"/>
  <c r="M367" s="1"/>
  <c r="Y367" s="1"/>
  <c r="N367"/>
  <c r="O367" s="1"/>
  <c r="P367" s="1"/>
  <c r="Z367" s="1"/>
  <c r="G368"/>
  <c r="H368"/>
  <c r="I368" s="1"/>
  <c r="J368" s="1"/>
  <c r="X368" s="1"/>
  <c r="K368"/>
  <c r="L368" s="1"/>
  <c r="M368" s="1"/>
  <c r="Y368" s="1"/>
  <c r="N368"/>
  <c r="O368" s="1"/>
  <c r="AA368" s="1"/>
  <c r="G369"/>
  <c r="H369"/>
  <c r="I369" s="1"/>
  <c r="J369" s="1"/>
  <c r="X369" s="1"/>
  <c r="K369"/>
  <c r="L369" s="1"/>
  <c r="M369" s="1"/>
  <c r="Y369" s="1"/>
  <c r="N369"/>
  <c r="O369" s="1"/>
  <c r="G370"/>
  <c r="H370"/>
  <c r="I370" s="1"/>
  <c r="J370" s="1"/>
  <c r="X370" s="1"/>
  <c r="K370"/>
  <c r="L370" s="1"/>
  <c r="M370" s="1"/>
  <c r="Y370" s="1"/>
  <c r="N370"/>
  <c r="O370" s="1"/>
  <c r="G371"/>
  <c r="H371"/>
  <c r="I371" s="1"/>
  <c r="J371" s="1"/>
  <c r="X371" s="1"/>
  <c r="K371"/>
  <c r="L371" s="1"/>
  <c r="M371" s="1"/>
  <c r="Y371" s="1"/>
  <c r="N371"/>
  <c r="G372"/>
  <c r="H372"/>
  <c r="I372" s="1"/>
  <c r="J372" s="1"/>
  <c r="X372" s="1"/>
  <c r="K372"/>
  <c r="L372" s="1"/>
  <c r="M372" s="1"/>
  <c r="Y372" s="1"/>
  <c r="N372"/>
  <c r="O372" s="1"/>
  <c r="P372" s="1"/>
  <c r="Z372" s="1"/>
  <c r="G373"/>
  <c r="H373"/>
  <c r="I373" s="1"/>
  <c r="J373" s="1"/>
  <c r="X373" s="1"/>
  <c r="K373"/>
  <c r="L373" s="1"/>
  <c r="M373" s="1"/>
  <c r="Y373" s="1"/>
  <c r="N373"/>
  <c r="O373" s="1"/>
  <c r="G374"/>
  <c r="H374"/>
  <c r="I374" s="1"/>
  <c r="J374" s="1"/>
  <c r="X374" s="1"/>
  <c r="K374"/>
  <c r="L374" s="1"/>
  <c r="M374" s="1"/>
  <c r="Y374" s="1"/>
  <c r="N374"/>
  <c r="O374" s="1"/>
  <c r="P374" s="1"/>
  <c r="Z374" s="1"/>
  <c r="G375"/>
  <c r="H375"/>
  <c r="I375" s="1"/>
  <c r="J375" s="1"/>
  <c r="X375" s="1"/>
  <c r="K375"/>
  <c r="L375" s="1"/>
  <c r="M375" s="1"/>
  <c r="Y375" s="1"/>
  <c r="N375"/>
  <c r="O375" s="1"/>
  <c r="G376"/>
  <c r="H376"/>
  <c r="I376" s="1"/>
  <c r="J376" s="1"/>
  <c r="X376" s="1"/>
  <c r="K376"/>
  <c r="L376" s="1"/>
  <c r="M376" s="1"/>
  <c r="Y376" s="1"/>
  <c r="N376"/>
  <c r="O376" s="1"/>
  <c r="G377"/>
  <c r="H377"/>
  <c r="I377" s="1"/>
  <c r="J377" s="1"/>
  <c r="X377" s="1"/>
  <c r="K377"/>
  <c r="L377" s="1"/>
  <c r="M377" s="1"/>
  <c r="Y377" s="1"/>
  <c r="N377"/>
  <c r="O377" s="1"/>
  <c r="G378"/>
  <c r="H378"/>
  <c r="I378" s="1"/>
  <c r="J378" s="1"/>
  <c r="X378" s="1"/>
  <c r="K378"/>
  <c r="L378" s="1"/>
  <c r="M378" s="1"/>
  <c r="Y378" s="1"/>
  <c r="N378"/>
  <c r="G379"/>
  <c r="H379"/>
  <c r="I379" s="1"/>
  <c r="J379" s="1"/>
  <c r="X379" s="1"/>
  <c r="K379"/>
  <c r="L379" s="1"/>
  <c r="M379" s="1"/>
  <c r="Y379" s="1"/>
  <c r="N379"/>
  <c r="G380"/>
  <c r="H380"/>
  <c r="I380" s="1"/>
  <c r="J380" s="1"/>
  <c r="X380" s="1"/>
  <c r="K380"/>
  <c r="L380" s="1"/>
  <c r="M380" s="1"/>
  <c r="Y380" s="1"/>
  <c r="N380"/>
  <c r="O380" s="1"/>
  <c r="G381"/>
  <c r="H381"/>
  <c r="I381" s="1"/>
  <c r="J381" s="1"/>
  <c r="X381" s="1"/>
  <c r="K381"/>
  <c r="L381" s="1"/>
  <c r="M381" s="1"/>
  <c r="Y381" s="1"/>
  <c r="N381"/>
  <c r="G382"/>
  <c r="H382"/>
  <c r="I382" s="1"/>
  <c r="J382" s="1"/>
  <c r="X382" s="1"/>
  <c r="K382"/>
  <c r="L382" s="1"/>
  <c r="M382" s="1"/>
  <c r="Y382" s="1"/>
  <c r="N382"/>
  <c r="O382" s="1"/>
  <c r="G383"/>
  <c r="H383"/>
  <c r="I383" s="1"/>
  <c r="J383" s="1"/>
  <c r="X383" s="1"/>
  <c r="K383"/>
  <c r="L383" s="1"/>
  <c r="M383" s="1"/>
  <c r="Y383" s="1"/>
  <c r="N383"/>
  <c r="O383" s="1"/>
  <c r="G384"/>
  <c r="H384"/>
  <c r="I384" s="1"/>
  <c r="J384" s="1"/>
  <c r="X384" s="1"/>
  <c r="K384"/>
  <c r="L384" s="1"/>
  <c r="M384" s="1"/>
  <c r="Y384" s="1"/>
  <c r="N384"/>
  <c r="O384" s="1"/>
  <c r="G385"/>
  <c r="H385"/>
  <c r="I385" s="1"/>
  <c r="J385" s="1"/>
  <c r="X385" s="1"/>
  <c r="K385"/>
  <c r="L385" s="1"/>
  <c r="M385" s="1"/>
  <c r="Y385" s="1"/>
  <c r="N385"/>
  <c r="G386"/>
  <c r="H386"/>
  <c r="I386" s="1"/>
  <c r="J386" s="1"/>
  <c r="X386" s="1"/>
  <c r="K386"/>
  <c r="L386" s="1"/>
  <c r="M386" s="1"/>
  <c r="Y386" s="1"/>
  <c r="N386"/>
  <c r="O386" s="1"/>
  <c r="G387"/>
  <c r="H387"/>
  <c r="I387" s="1"/>
  <c r="J387" s="1"/>
  <c r="X387" s="1"/>
  <c r="K387"/>
  <c r="L387" s="1"/>
  <c r="M387" s="1"/>
  <c r="Y387" s="1"/>
  <c r="N387"/>
  <c r="G388"/>
  <c r="H388"/>
  <c r="I388" s="1"/>
  <c r="J388" s="1"/>
  <c r="X388" s="1"/>
  <c r="K388"/>
  <c r="L388" s="1"/>
  <c r="M388" s="1"/>
  <c r="Y388" s="1"/>
  <c r="N388"/>
  <c r="G389"/>
  <c r="H389"/>
  <c r="I389" s="1"/>
  <c r="J389" s="1"/>
  <c r="X389" s="1"/>
  <c r="K389"/>
  <c r="L389" s="1"/>
  <c r="M389" s="1"/>
  <c r="Y389" s="1"/>
  <c r="N389"/>
  <c r="O389" s="1"/>
  <c r="G390"/>
  <c r="H390"/>
  <c r="I390" s="1"/>
  <c r="J390" s="1"/>
  <c r="X390" s="1"/>
  <c r="K390"/>
  <c r="L390" s="1"/>
  <c r="M390" s="1"/>
  <c r="Y390" s="1"/>
  <c r="N390"/>
  <c r="G391"/>
  <c r="H391"/>
  <c r="I391" s="1"/>
  <c r="J391" s="1"/>
  <c r="X391" s="1"/>
  <c r="K391"/>
  <c r="L391" s="1"/>
  <c r="M391" s="1"/>
  <c r="Y391" s="1"/>
  <c r="N391"/>
  <c r="O391" s="1"/>
  <c r="G392"/>
  <c r="H392"/>
  <c r="I392" s="1"/>
  <c r="J392" s="1"/>
  <c r="X392" s="1"/>
  <c r="K392"/>
  <c r="L392" s="1"/>
  <c r="M392" s="1"/>
  <c r="Y392" s="1"/>
  <c r="N392"/>
  <c r="O392" s="1"/>
  <c r="G393"/>
  <c r="H393"/>
  <c r="I393" s="1"/>
  <c r="J393" s="1"/>
  <c r="X393" s="1"/>
  <c r="K393"/>
  <c r="L393" s="1"/>
  <c r="M393" s="1"/>
  <c r="Y393" s="1"/>
  <c r="N393"/>
  <c r="O393" s="1"/>
  <c r="G394"/>
  <c r="H394"/>
  <c r="I394" s="1"/>
  <c r="J394" s="1"/>
  <c r="X394" s="1"/>
  <c r="K394"/>
  <c r="L394" s="1"/>
  <c r="M394" s="1"/>
  <c r="Y394" s="1"/>
  <c r="N394"/>
  <c r="O394" s="1"/>
  <c r="G395"/>
  <c r="H395"/>
  <c r="I395" s="1"/>
  <c r="J395" s="1"/>
  <c r="X395" s="1"/>
  <c r="K395"/>
  <c r="L395" s="1"/>
  <c r="M395" s="1"/>
  <c r="Y395" s="1"/>
  <c r="N395"/>
  <c r="G396"/>
  <c r="H396"/>
  <c r="I396" s="1"/>
  <c r="J396" s="1"/>
  <c r="X396" s="1"/>
  <c r="K396"/>
  <c r="L396" s="1"/>
  <c r="M396" s="1"/>
  <c r="Y396" s="1"/>
  <c r="N396"/>
  <c r="O396" s="1"/>
  <c r="G397"/>
  <c r="H397"/>
  <c r="I397" s="1"/>
  <c r="J397" s="1"/>
  <c r="X397" s="1"/>
  <c r="K397"/>
  <c r="L397" s="1"/>
  <c r="M397" s="1"/>
  <c r="Y397" s="1"/>
  <c r="N397"/>
  <c r="O397" s="1"/>
  <c r="G398"/>
  <c r="H398"/>
  <c r="I398" s="1"/>
  <c r="J398" s="1"/>
  <c r="X398" s="1"/>
  <c r="K398"/>
  <c r="L398" s="1"/>
  <c r="M398" s="1"/>
  <c r="Y398" s="1"/>
  <c r="N398"/>
  <c r="O398" s="1"/>
  <c r="G399"/>
  <c r="H399"/>
  <c r="I399" s="1"/>
  <c r="J399" s="1"/>
  <c r="X399" s="1"/>
  <c r="K399"/>
  <c r="L399" s="1"/>
  <c r="M399" s="1"/>
  <c r="Y399" s="1"/>
  <c r="N399"/>
  <c r="O399" s="1"/>
  <c r="G400"/>
  <c r="H400"/>
  <c r="I400" s="1"/>
  <c r="J400" s="1"/>
  <c r="X400" s="1"/>
  <c r="K400"/>
  <c r="L400" s="1"/>
  <c r="M400" s="1"/>
  <c r="Y400" s="1"/>
  <c r="N400"/>
  <c r="O400" s="1"/>
  <c r="G401"/>
  <c r="H401"/>
  <c r="I401" s="1"/>
  <c r="J401" s="1"/>
  <c r="X401" s="1"/>
  <c r="K401"/>
  <c r="L401" s="1"/>
  <c r="M401" s="1"/>
  <c r="Y401" s="1"/>
  <c r="N401"/>
  <c r="O401" s="1"/>
  <c r="G402"/>
  <c r="H402"/>
  <c r="I402" s="1"/>
  <c r="J402" s="1"/>
  <c r="X402" s="1"/>
  <c r="K402"/>
  <c r="L402" s="1"/>
  <c r="M402" s="1"/>
  <c r="Y402" s="1"/>
  <c r="N402"/>
  <c r="O402" s="1"/>
  <c r="G403"/>
  <c r="H403"/>
  <c r="I403" s="1"/>
  <c r="J403" s="1"/>
  <c r="X403" s="1"/>
  <c r="K403"/>
  <c r="L403" s="1"/>
  <c r="M403" s="1"/>
  <c r="Y403" s="1"/>
  <c r="N403"/>
  <c r="O4"/>
  <c r="Z4" s="1"/>
  <c r="K4"/>
  <c r="L4" s="1"/>
  <c r="M4" s="1"/>
  <c r="Y4" s="1"/>
  <c r="H4"/>
  <c r="I4" s="1"/>
  <c r="J4" s="1"/>
  <c r="G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
  <c r="D4" i="6"/>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D63"/>
  <c r="D64"/>
  <c r="D65"/>
  <c r="D66"/>
  <c r="D67"/>
  <c r="D68"/>
  <c r="D69"/>
  <c r="D70"/>
  <c r="D7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3"/>
  <c r="A400" i="7"/>
  <c r="A399"/>
  <c r="A398"/>
  <c r="A397"/>
  <c r="A396"/>
  <c r="A395"/>
  <c r="A394"/>
  <c r="A393"/>
  <c r="A392"/>
  <c r="A391"/>
  <c r="A390"/>
  <c r="A389"/>
  <c r="A388"/>
  <c r="A387"/>
  <c r="A386"/>
  <c r="A385"/>
  <c r="A384"/>
  <c r="A383"/>
  <c r="A382"/>
  <c r="A381"/>
  <c r="A380"/>
  <c r="A379"/>
  <c r="A378"/>
  <c r="A377"/>
  <c r="A376"/>
  <c r="A375"/>
  <c r="A374"/>
  <c r="A373"/>
  <c r="A372"/>
  <c r="A371"/>
  <c r="A370"/>
  <c r="A369"/>
  <c r="A368"/>
  <c r="A367"/>
  <c r="A366"/>
  <c r="A365"/>
  <c r="A364"/>
  <c r="A363"/>
  <c r="A362"/>
  <c r="A361"/>
  <c r="A360"/>
  <c r="A359"/>
  <c r="A358"/>
  <c r="A357"/>
  <c r="A356"/>
  <c r="A355"/>
  <c r="A354"/>
  <c r="A353"/>
  <c r="A352"/>
  <c r="A351"/>
  <c r="A350"/>
  <c r="A349"/>
  <c r="A348"/>
  <c r="A347"/>
  <c r="A346"/>
  <c r="A345"/>
  <c r="A344"/>
  <c r="A343"/>
  <c r="A342"/>
  <c r="A341"/>
  <c r="A340"/>
  <c r="A339"/>
  <c r="A338"/>
  <c r="A337"/>
  <c r="A336"/>
  <c r="A335"/>
  <c r="A334"/>
  <c r="A333"/>
  <c r="A332"/>
  <c r="A331"/>
  <c r="A330"/>
  <c r="A329"/>
  <c r="A328"/>
  <c r="A327"/>
  <c r="A326"/>
  <c r="A325"/>
  <c r="A324"/>
  <c r="A323"/>
  <c r="A322"/>
  <c r="A321"/>
  <c r="A320"/>
  <c r="A319"/>
  <c r="A318"/>
  <c r="A317"/>
  <c r="A316"/>
  <c r="A315"/>
  <c r="A314"/>
  <c r="A313"/>
  <c r="A312"/>
  <c r="A311"/>
  <c r="A310"/>
  <c r="A309"/>
  <c r="A308"/>
  <c r="A307"/>
  <c r="A306"/>
  <c r="A305"/>
  <c r="A304"/>
  <c r="A303"/>
  <c r="A302"/>
  <c r="A301"/>
  <c r="A300"/>
  <c r="A299"/>
  <c r="A298"/>
  <c r="A297"/>
  <c r="A296"/>
  <c r="A295"/>
  <c r="A294"/>
  <c r="A293"/>
  <c r="A292"/>
  <c r="A291"/>
  <c r="A290"/>
  <c r="A289"/>
  <c r="A288"/>
  <c r="A287"/>
  <c r="A286"/>
  <c r="A285"/>
  <c r="A284"/>
  <c r="A283"/>
  <c r="A282"/>
  <c r="A281"/>
  <c r="A280"/>
  <c r="A279"/>
  <c r="A278"/>
  <c r="A277"/>
  <c r="A276"/>
  <c r="A275"/>
  <c r="A274"/>
  <c r="A273"/>
  <c r="A272"/>
  <c r="A271"/>
  <c r="A270"/>
  <c r="A269"/>
  <c r="A268"/>
  <c r="A267"/>
  <c r="A266"/>
  <c r="A265"/>
  <c r="A264"/>
  <c r="A263"/>
  <c r="A262"/>
  <c r="A261"/>
  <c r="A260"/>
  <c r="A259"/>
  <c r="A258"/>
  <c r="A257"/>
  <c r="A256"/>
  <c r="A255"/>
  <c r="A254"/>
  <c r="A253"/>
  <c r="A252"/>
  <c r="A251"/>
  <c r="A250"/>
  <c r="A249"/>
  <c r="A248"/>
  <c r="A247"/>
  <c r="A246"/>
  <c r="A245"/>
  <c r="A244"/>
  <c r="A243"/>
  <c r="A242"/>
  <c r="A241"/>
  <c r="A240"/>
  <c r="A239"/>
  <c r="A238"/>
  <c r="A237"/>
  <c r="A236"/>
  <c r="A235"/>
  <c r="A234"/>
  <c r="A233"/>
  <c r="A232"/>
  <c r="A231"/>
  <c r="A230"/>
  <c r="A229"/>
  <c r="A228"/>
  <c r="A227"/>
  <c r="A226"/>
  <c r="A225"/>
  <c r="A224"/>
  <c r="A223"/>
  <c r="A222"/>
  <c r="A221"/>
  <c r="A220"/>
  <c r="A219"/>
  <c r="A218"/>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37"/>
  <c r="A36"/>
  <c r="A35"/>
  <c r="A34"/>
  <c r="A33"/>
  <c r="A32"/>
  <c r="A31"/>
  <c r="A30"/>
  <c r="A29"/>
  <c r="A28"/>
  <c r="A27"/>
  <c r="A26"/>
  <c r="A25"/>
  <c r="A24"/>
  <c r="A23"/>
  <c r="A22"/>
  <c r="A21"/>
  <c r="A20"/>
  <c r="A19"/>
  <c r="A18"/>
  <c r="A17"/>
  <c r="A16"/>
  <c r="A15"/>
  <c r="A14"/>
  <c r="A13"/>
  <c r="A12"/>
  <c r="A11"/>
  <c r="A10"/>
  <c r="A9"/>
  <c r="P322" i="5"/>
  <c r="L322"/>
  <c r="P216"/>
  <c r="L216"/>
  <c r="P110"/>
  <c r="L110"/>
  <c r="P4"/>
  <c r="L4"/>
  <c r="X1" i="4"/>
  <c r="Y1"/>
  <c r="Z1"/>
  <c r="AA1"/>
  <c r="E3"/>
  <c r="W4"/>
  <c r="AB4"/>
  <c r="Y5"/>
  <c r="T5"/>
  <c r="W5"/>
  <c r="AB5"/>
  <c r="Y6"/>
  <c r="T6"/>
  <c r="W6"/>
  <c r="AB6"/>
  <c r="T7"/>
  <c r="W7"/>
  <c r="AB7"/>
  <c r="Y8"/>
  <c r="T8"/>
  <c r="W8"/>
  <c r="AB8"/>
  <c r="T9"/>
  <c r="W9"/>
  <c r="AB9"/>
  <c r="T10"/>
  <c r="W10"/>
  <c r="AB10"/>
  <c r="AA11"/>
  <c r="T11"/>
  <c r="W11"/>
  <c r="AB11"/>
  <c r="T12"/>
  <c r="W12"/>
  <c r="AB12"/>
  <c r="T13"/>
  <c r="W13"/>
  <c r="AB13"/>
  <c r="T14"/>
  <c r="W14"/>
  <c r="AB14"/>
  <c r="T15"/>
  <c r="W15"/>
  <c r="AB15"/>
  <c r="T16"/>
  <c r="W16"/>
  <c r="AB16"/>
  <c r="T17"/>
  <c r="W17"/>
  <c r="AB17"/>
  <c r="T18"/>
  <c r="W18"/>
  <c r="AB18"/>
  <c r="T19"/>
  <c r="W19"/>
  <c r="AB19"/>
  <c r="Y20"/>
  <c r="T20"/>
  <c r="W20"/>
  <c r="AB20"/>
  <c r="T21"/>
  <c r="W21"/>
  <c r="AB21"/>
  <c r="Y22"/>
  <c r="T22"/>
  <c r="W22"/>
  <c r="AB22"/>
  <c r="T23"/>
  <c r="W23"/>
  <c r="AB23"/>
  <c r="T24"/>
  <c r="W24"/>
  <c r="AB24"/>
  <c r="T25"/>
  <c r="W25"/>
  <c r="AB25"/>
  <c r="T26"/>
  <c r="W26"/>
  <c r="AB26"/>
  <c r="AA27"/>
  <c r="T27"/>
  <c r="W27"/>
  <c r="AB27"/>
  <c r="Y28"/>
  <c r="T28"/>
  <c r="W28"/>
  <c r="AB28"/>
  <c r="T29"/>
  <c r="W29"/>
  <c r="AB29"/>
  <c r="T30"/>
  <c r="W30"/>
  <c r="AB30"/>
  <c r="Y31"/>
  <c r="T31"/>
  <c r="W31"/>
  <c r="AB31"/>
  <c r="T32"/>
  <c r="W32"/>
  <c r="AB32"/>
  <c r="T33"/>
  <c r="W33"/>
  <c r="AB33"/>
  <c r="T34"/>
  <c r="W34"/>
  <c r="AB34"/>
  <c r="T35"/>
  <c r="W35"/>
  <c r="AB35"/>
  <c r="T36"/>
  <c r="W36"/>
  <c r="AB36"/>
  <c r="T37"/>
  <c r="W37"/>
  <c r="AB37"/>
  <c r="T38"/>
  <c r="W38"/>
  <c r="AB38"/>
  <c r="Y39"/>
  <c r="T39"/>
  <c r="W39"/>
  <c r="AB39"/>
  <c r="T40"/>
  <c r="W40"/>
  <c r="AB40"/>
  <c r="T41"/>
  <c r="W41"/>
  <c r="AB41"/>
  <c r="T42"/>
  <c r="W42"/>
  <c r="AB42"/>
  <c r="T43"/>
  <c r="W43"/>
  <c r="AB43"/>
  <c r="Y44"/>
  <c r="T44"/>
  <c r="W44"/>
  <c r="AB44"/>
  <c r="Y45"/>
  <c r="T45"/>
  <c r="W45"/>
  <c r="AB45"/>
  <c r="T46"/>
  <c r="W46"/>
  <c r="AB46"/>
  <c r="T47"/>
  <c r="W47"/>
  <c r="AB47"/>
  <c r="T48"/>
  <c r="W48"/>
  <c r="AB48"/>
  <c r="T49"/>
  <c r="W49"/>
  <c r="AB49"/>
  <c r="T50"/>
  <c r="W50"/>
  <c r="AB50"/>
  <c r="Y51"/>
  <c r="T51"/>
  <c r="W51"/>
  <c r="AB51"/>
  <c r="T52"/>
  <c r="W52"/>
  <c r="AB52"/>
  <c r="T53"/>
  <c r="W53"/>
  <c r="AB53"/>
  <c r="T54"/>
  <c r="W54"/>
  <c r="AB54"/>
  <c r="Y55"/>
  <c r="T55"/>
  <c r="W55"/>
  <c r="AB55"/>
  <c r="T56"/>
  <c r="W56"/>
  <c r="AB56"/>
  <c r="T57"/>
  <c r="W57"/>
  <c r="AB57"/>
  <c r="T58"/>
  <c r="W58"/>
  <c r="AB58"/>
  <c r="Y59"/>
  <c r="T59"/>
  <c r="W59"/>
  <c r="AB59"/>
  <c r="Y60"/>
  <c r="T60"/>
  <c r="W60"/>
  <c r="AB60"/>
  <c r="T61"/>
  <c r="W61"/>
  <c r="AB61"/>
  <c r="T62"/>
  <c r="W62"/>
  <c r="AB62"/>
  <c r="T63"/>
  <c r="W63"/>
  <c r="AB63"/>
  <c r="T64"/>
  <c r="W64"/>
  <c r="AB64"/>
  <c r="T65"/>
  <c r="W65"/>
  <c r="AB65"/>
  <c r="T66"/>
  <c r="W66"/>
  <c r="AB66"/>
  <c r="T67"/>
  <c r="W67"/>
  <c r="AB67"/>
  <c r="T68"/>
  <c r="W68"/>
  <c r="AB68"/>
  <c r="T69"/>
  <c r="W69"/>
  <c r="AB69"/>
  <c r="T70"/>
  <c r="W70"/>
  <c r="AB70"/>
  <c r="T71"/>
  <c r="W71"/>
  <c r="AB71"/>
  <c r="T72"/>
  <c r="W72"/>
  <c r="AB72"/>
  <c r="T73"/>
  <c r="W73"/>
  <c r="AB73"/>
  <c r="T74"/>
  <c r="W74"/>
  <c r="AB74"/>
  <c r="T75"/>
  <c r="W75"/>
  <c r="AB75"/>
  <c r="T76"/>
  <c r="W76"/>
  <c r="AB76"/>
  <c r="T77"/>
  <c r="W77"/>
  <c r="AB77"/>
  <c r="T78"/>
  <c r="W78"/>
  <c r="AB78"/>
  <c r="T79"/>
  <c r="W79"/>
  <c r="AB79"/>
  <c r="T80"/>
  <c r="W80"/>
  <c r="AB80"/>
  <c r="T81"/>
  <c r="W81"/>
  <c r="AB81"/>
  <c r="T82"/>
  <c r="W82"/>
  <c r="AB82"/>
  <c r="T83"/>
  <c r="W83"/>
  <c r="AB83"/>
  <c r="T84"/>
  <c r="W84"/>
  <c r="AB84"/>
  <c r="T85"/>
  <c r="W85"/>
  <c r="AB85"/>
  <c r="T86"/>
  <c r="W86"/>
  <c r="AB86"/>
  <c r="T87"/>
  <c r="W87"/>
  <c r="AB87"/>
  <c r="T88"/>
  <c r="W88"/>
  <c r="AB88"/>
  <c r="T89"/>
  <c r="W89"/>
  <c r="AB89"/>
  <c r="T90"/>
  <c r="W90"/>
  <c r="AB90"/>
  <c r="T91"/>
  <c r="W91"/>
  <c r="AB91"/>
  <c r="T92"/>
  <c r="W92"/>
  <c r="AB92"/>
  <c r="T93"/>
  <c r="W93"/>
  <c r="AB93"/>
  <c r="T94"/>
  <c r="W94"/>
  <c r="AB94"/>
  <c r="T95"/>
  <c r="W95"/>
  <c r="AB95"/>
  <c r="T96"/>
  <c r="W96"/>
  <c r="AB96"/>
  <c r="T97"/>
  <c r="W97"/>
  <c r="AB97"/>
  <c r="T98"/>
  <c r="W98"/>
  <c r="AB98"/>
  <c r="T99"/>
  <c r="W99"/>
  <c r="AB99"/>
  <c r="T100"/>
  <c r="W100"/>
  <c r="AB100"/>
  <c r="T101"/>
  <c r="W101"/>
  <c r="AB101"/>
  <c r="T102"/>
  <c r="W102"/>
  <c r="AB102"/>
  <c r="T103"/>
  <c r="W103"/>
  <c r="AB103"/>
  <c r="T104"/>
  <c r="W104"/>
  <c r="AB104"/>
  <c r="T105"/>
  <c r="W105"/>
  <c r="AB105"/>
  <c r="T106"/>
  <c r="W106"/>
  <c r="AB106"/>
  <c r="T107"/>
  <c r="W107"/>
  <c r="AB107"/>
  <c r="T108"/>
  <c r="W108"/>
  <c r="AB108"/>
  <c r="T109"/>
  <c r="W109"/>
  <c r="AB109"/>
  <c r="T110"/>
  <c r="W110"/>
  <c r="AB110"/>
  <c r="T111"/>
  <c r="W111"/>
  <c r="AB111"/>
  <c r="T112"/>
  <c r="W112"/>
  <c r="AB112"/>
  <c r="T113"/>
  <c r="W113"/>
  <c r="AB113"/>
  <c r="T114"/>
  <c r="W114"/>
  <c r="AB114"/>
  <c r="T115"/>
  <c r="W115"/>
  <c r="AB115"/>
  <c r="T116"/>
  <c r="W116"/>
  <c r="AB116"/>
  <c r="T117"/>
  <c r="W117"/>
  <c r="AB117"/>
  <c r="T118"/>
  <c r="W118"/>
  <c r="AB118"/>
  <c r="T119"/>
  <c r="W119"/>
  <c r="AB119"/>
  <c r="T120"/>
  <c r="W120"/>
  <c r="AB120"/>
  <c r="T121"/>
  <c r="W121"/>
  <c r="AB121"/>
  <c r="T122"/>
  <c r="W122"/>
  <c r="AB122"/>
  <c r="T123"/>
  <c r="W123"/>
  <c r="AB123"/>
  <c r="T124"/>
  <c r="W124"/>
  <c r="AB124"/>
  <c r="T125"/>
  <c r="W125"/>
  <c r="AB125"/>
  <c r="T126"/>
  <c r="W126"/>
  <c r="AB126"/>
  <c r="T127"/>
  <c r="W127"/>
  <c r="AB127"/>
  <c r="T128"/>
  <c r="W128"/>
  <c r="AB128"/>
  <c r="T129"/>
  <c r="W129"/>
  <c r="AB129"/>
  <c r="T130"/>
  <c r="W130"/>
  <c r="AB130"/>
  <c r="T131"/>
  <c r="W131"/>
  <c r="AB131"/>
  <c r="T132"/>
  <c r="W132"/>
  <c r="AB132"/>
  <c r="T133"/>
  <c r="W133"/>
  <c r="AB133"/>
  <c r="T134"/>
  <c r="W134"/>
  <c r="AB134"/>
  <c r="T135"/>
  <c r="W135"/>
  <c r="AB135"/>
  <c r="T136"/>
  <c r="W136"/>
  <c r="AB136"/>
  <c r="T137"/>
  <c r="W137"/>
  <c r="AB137"/>
  <c r="T138"/>
  <c r="W138"/>
  <c r="AB138"/>
  <c r="T139"/>
  <c r="W139"/>
  <c r="AB139"/>
  <c r="T140"/>
  <c r="W140"/>
  <c r="AB140"/>
  <c r="T141"/>
  <c r="W141"/>
  <c r="AB141"/>
  <c r="T142"/>
  <c r="W142"/>
  <c r="AB142"/>
  <c r="T143"/>
  <c r="W143"/>
  <c r="AB143"/>
  <c r="T144"/>
  <c r="W144"/>
  <c r="AB144"/>
  <c r="T145"/>
  <c r="W145"/>
  <c r="AB145"/>
  <c r="T146"/>
  <c r="W146"/>
  <c r="AB146"/>
  <c r="T147"/>
  <c r="W147"/>
  <c r="AB147"/>
  <c r="T148"/>
  <c r="W148"/>
  <c r="AB148"/>
  <c r="T149"/>
  <c r="W149"/>
  <c r="AB149"/>
  <c r="T150"/>
  <c r="W150"/>
  <c r="AB150"/>
  <c r="T151"/>
  <c r="W151"/>
  <c r="AB151"/>
  <c r="T152"/>
  <c r="W152"/>
  <c r="AB152"/>
  <c r="T153"/>
  <c r="W153"/>
  <c r="AB153"/>
  <c r="T154"/>
  <c r="W154"/>
  <c r="AB154"/>
  <c r="T155"/>
  <c r="W155"/>
  <c r="AB155"/>
  <c r="T156"/>
  <c r="W156"/>
  <c r="AB156"/>
  <c r="T157"/>
  <c r="W157"/>
  <c r="AB157"/>
  <c r="T158"/>
  <c r="W158"/>
  <c r="AB158"/>
  <c r="T159"/>
  <c r="W159"/>
  <c r="AB159"/>
  <c r="T160"/>
  <c r="W160"/>
  <c r="AB160"/>
  <c r="T161"/>
  <c r="W161"/>
  <c r="AB161"/>
  <c r="T162"/>
  <c r="W162"/>
  <c r="AB162"/>
  <c r="T163"/>
  <c r="W163"/>
  <c r="AB163"/>
  <c r="T164"/>
  <c r="W164"/>
  <c r="AB164"/>
  <c r="T165"/>
  <c r="W165"/>
  <c r="AB165"/>
  <c r="T166"/>
  <c r="W166"/>
  <c r="AB166"/>
  <c r="T167"/>
  <c r="W167"/>
  <c r="AB167"/>
  <c r="T168"/>
  <c r="W168"/>
  <c r="AB168"/>
  <c r="T169"/>
  <c r="W169"/>
  <c r="AB169"/>
  <c r="T170"/>
  <c r="W170"/>
  <c r="AB170"/>
  <c r="T171"/>
  <c r="W171"/>
  <c r="AB171"/>
  <c r="T172"/>
  <c r="W172"/>
  <c r="AB172"/>
  <c r="T173"/>
  <c r="W173"/>
  <c r="AB173"/>
  <c r="T174"/>
  <c r="W174"/>
  <c r="AB174"/>
  <c r="T175"/>
  <c r="W175"/>
  <c r="AB175"/>
  <c r="T176"/>
  <c r="W176"/>
  <c r="AB176"/>
  <c r="T177"/>
  <c r="W177"/>
  <c r="AB177"/>
  <c r="T178"/>
  <c r="W178"/>
  <c r="AB178"/>
  <c r="T179"/>
  <c r="W179"/>
  <c r="AB179"/>
  <c r="T180"/>
  <c r="W180"/>
  <c r="AB180"/>
  <c r="T181"/>
  <c r="W181"/>
  <c r="AB181"/>
  <c r="T182"/>
  <c r="W182"/>
  <c r="AB182"/>
  <c r="T183"/>
  <c r="W183"/>
  <c r="AB183"/>
  <c r="T184"/>
  <c r="W184"/>
  <c r="AB184"/>
  <c r="T185"/>
  <c r="W185"/>
  <c r="AB185"/>
  <c r="T186"/>
  <c r="W186"/>
  <c r="AB186"/>
  <c r="T187"/>
  <c r="W187"/>
  <c r="AB187"/>
  <c r="T188"/>
  <c r="W188"/>
  <c r="AB188"/>
  <c r="T189"/>
  <c r="W189"/>
  <c r="AB189"/>
  <c r="T190"/>
  <c r="W190"/>
  <c r="AB190"/>
  <c r="T191"/>
  <c r="W191"/>
  <c r="AB191"/>
  <c r="T192"/>
  <c r="W192"/>
  <c r="AB192"/>
  <c r="T193"/>
  <c r="W193"/>
  <c r="AB193"/>
  <c r="T194"/>
  <c r="W194"/>
  <c r="AB194"/>
  <c r="T195"/>
  <c r="W195"/>
  <c r="AB195"/>
  <c r="T196"/>
  <c r="W196"/>
  <c r="AB196"/>
  <c r="T197"/>
  <c r="W197"/>
  <c r="AB197"/>
  <c r="T198"/>
  <c r="W198"/>
  <c r="AB198"/>
  <c r="T199"/>
  <c r="W199"/>
  <c r="AB199"/>
  <c r="T200"/>
  <c r="W200"/>
  <c r="AB200"/>
  <c r="T201"/>
  <c r="W201"/>
  <c r="AB201"/>
  <c r="T202"/>
  <c r="W202"/>
  <c r="AB202"/>
  <c r="T203"/>
  <c r="W203"/>
  <c r="AB203"/>
  <c r="T204"/>
  <c r="W204"/>
  <c r="AB204"/>
  <c r="T205"/>
  <c r="W205"/>
  <c r="AB205"/>
  <c r="T206"/>
  <c r="W206"/>
  <c r="AB206"/>
  <c r="T207"/>
  <c r="W207"/>
  <c r="AB207"/>
  <c r="T208"/>
  <c r="W208"/>
  <c r="AB208"/>
  <c r="T209"/>
  <c r="W209"/>
  <c r="AB209"/>
  <c r="T210"/>
  <c r="W210"/>
  <c r="AB210"/>
  <c r="T211"/>
  <c r="W211"/>
  <c r="AB211"/>
  <c r="T212"/>
  <c r="W212"/>
  <c r="AB212"/>
  <c r="T213"/>
  <c r="W213"/>
  <c r="AB213"/>
  <c r="T214"/>
  <c r="W214"/>
  <c r="AB214"/>
  <c r="T215"/>
  <c r="W215"/>
  <c r="AB215"/>
  <c r="T216"/>
  <c r="W216"/>
  <c r="AB216"/>
  <c r="T217"/>
  <c r="W217"/>
  <c r="AB217"/>
  <c r="T218"/>
  <c r="W218"/>
  <c r="AB218"/>
  <c r="T219"/>
  <c r="W219"/>
  <c r="AB219"/>
  <c r="T220"/>
  <c r="W220"/>
  <c r="AB220"/>
  <c r="T221"/>
  <c r="W221"/>
  <c r="AB221"/>
  <c r="T222"/>
  <c r="W222"/>
  <c r="AB222"/>
  <c r="T223"/>
  <c r="W223"/>
  <c r="AB223"/>
  <c r="T224"/>
  <c r="W224"/>
  <c r="AB224"/>
  <c r="T225"/>
  <c r="W225"/>
  <c r="AB225"/>
  <c r="T226"/>
  <c r="W226"/>
  <c r="AB226"/>
  <c r="T227"/>
  <c r="W227"/>
  <c r="AB227"/>
  <c r="T228"/>
  <c r="W228"/>
  <c r="AB228"/>
  <c r="T229"/>
  <c r="W229"/>
  <c r="AB229"/>
  <c r="T230"/>
  <c r="W230"/>
  <c r="AB230"/>
  <c r="T231"/>
  <c r="W231"/>
  <c r="AB231"/>
  <c r="T232"/>
  <c r="W232"/>
  <c r="AB232"/>
  <c r="T233"/>
  <c r="W233"/>
  <c r="AB233"/>
  <c r="T234"/>
  <c r="W234"/>
  <c r="AB234"/>
  <c r="T235"/>
  <c r="W235"/>
  <c r="AB235"/>
  <c r="T236"/>
  <c r="W236"/>
  <c r="AB236"/>
  <c r="T237"/>
  <c r="W237"/>
  <c r="AB237"/>
  <c r="T238"/>
  <c r="W238"/>
  <c r="AB238"/>
  <c r="T239"/>
  <c r="W239"/>
  <c r="AB239"/>
  <c r="T240"/>
  <c r="W240"/>
  <c r="AB240"/>
  <c r="T241"/>
  <c r="W241"/>
  <c r="AB241"/>
  <c r="T242"/>
  <c r="W242"/>
  <c r="AB242"/>
  <c r="T243"/>
  <c r="W243"/>
  <c r="AB243"/>
  <c r="T244"/>
  <c r="W244"/>
  <c r="AB244"/>
  <c r="T245"/>
  <c r="W245"/>
  <c r="AB245"/>
  <c r="T246"/>
  <c r="W246"/>
  <c r="AB246"/>
  <c r="T247"/>
  <c r="W247"/>
  <c r="AB247"/>
  <c r="T248"/>
  <c r="W248"/>
  <c r="AB248"/>
  <c r="T249"/>
  <c r="W249"/>
  <c r="AB249"/>
  <c r="T250"/>
  <c r="W250"/>
  <c r="AB250"/>
  <c r="T251"/>
  <c r="W251"/>
  <c r="AB251"/>
  <c r="T252"/>
  <c r="W252"/>
  <c r="AB252"/>
  <c r="T253"/>
  <c r="W253"/>
  <c r="AB253"/>
  <c r="T254"/>
  <c r="W254"/>
  <c r="AB254"/>
  <c r="T255"/>
  <c r="W255"/>
  <c r="AB255"/>
  <c r="T256"/>
  <c r="W256"/>
  <c r="AB256"/>
  <c r="T257"/>
  <c r="W257"/>
  <c r="AB257"/>
  <c r="T258"/>
  <c r="W258"/>
  <c r="AB258"/>
  <c r="T259"/>
  <c r="W259"/>
  <c r="AB259"/>
  <c r="T260"/>
  <c r="W260"/>
  <c r="AB260"/>
  <c r="T261"/>
  <c r="W261"/>
  <c r="AB261"/>
  <c r="T262"/>
  <c r="W262"/>
  <c r="AB262"/>
  <c r="T263"/>
  <c r="W263"/>
  <c r="AB263"/>
  <c r="T264"/>
  <c r="W264"/>
  <c r="AB264"/>
  <c r="T265"/>
  <c r="W265"/>
  <c r="AB265"/>
  <c r="T266"/>
  <c r="W266"/>
  <c r="AB266"/>
  <c r="T267"/>
  <c r="W267"/>
  <c r="AB267"/>
  <c r="T268"/>
  <c r="W268"/>
  <c r="AB268"/>
  <c r="T269"/>
  <c r="W269"/>
  <c r="AB269"/>
  <c r="T270"/>
  <c r="W270"/>
  <c r="AB270"/>
  <c r="T271"/>
  <c r="W271"/>
  <c r="AB271"/>
  <c r="T272"/>
  <c r="W272"/>
  <c r="AB272"/>
  <c r="T273"/>
  <c r="W273"/>
  <c r="AB273"/>
  <c r="T274"/>
  <c r="W274"/>
  <c r="AB274"/>
  <c r="T275"/>
  <c r="W275"/>
  <c r="AB275"/>
  <c r="T276"/>
  <c r="W276"/>
  <c r="AB276"/>
  <c r="T277"/>
  <c r="W277"/>
  <c r="AB277"/>
  <c r="T278"/>
  <c r="W278"/>
  <c r="AB278"/>
  <c r="T279"/>
  <c r="W279"/>
  <c r="AB279"/>
  <c r="T280"/>
  <c r="W280"/>
  <c r="AB280"/>
  <c r="T281"/>
  <c r="W281"/>
  <c r="AB281"/>
  <c r="T282"/>
  <c r="W282"/>
  <c r="AB282"/>
  <c r="T283"/>
  <c r="W283"/>
  <c r="AB283"/>
  <c r="T284"/>
  <c r="W284"/>
  <c r="AB284"/>
  <c r="T285"/>
  <c r="W285"/>
  <c r="AB285"/>
  <c r="T286"/>
  <c r="W286"/>
  <c r="AB286"/>
  <c r="T287"/>
  <c r="W287"/>
  <c r="AB287"/>
  <c r="T288"/>
  <c r="W288"/>
  <c r="AB288"/>
  <c r="T289"/>
  <c r="W289"/>
  <c r="AB289"/>
  <c r="T290"/>
  <c r="W290"/>
  <c r="AB290"/>
  <c r="T291"/>
  <c r="W291"/>
  <c r="AB291"/>
  <c r="T292"/>
  <c r="W292"/>
  <c r="AB292"/>
  <c r="T293"/>
  <c r="W293"/>
  <c r="AB293"/>
  <c r="T294"/>
  <c r="W294"/>
  <c r="AB294"/>
  <c r="T295"/>
  <c r="W295"/>
  <c r="AB295"/>
  <c r="T296"/>
  <c r="W296"/>
  <c r="AB296"/>
  <c r="T297"/>
  <c r="W297"/>
  <c r="AB297"/>
  <c r="T298"/>
  <c r="W298"/>
  <c r="AB298"/>
  <c r="T299"/>
  <c r="W299"/>
  <c r="AB299"/>
  <c r="T300"/>
  <c r="W300"/>
  <c r="AB300"/>
  <c r="T301"/>
  <c r="W301"/>
  <c r="AB301"/>
  <c r="T302"/>
  <c r="W302"/>
  <c r="AB302"/>
  <c r="T303"/>
  <c r="W303"/>
  <c r="AB303"/>
  <c r="T304"/>
  <c r="W304"/>
  <c r="AB304"/>
  <c r="T305"/>
  <c r="W305"/>
  <c r="AB305"/>
  <c r="T306"/>
  <c r="W306"/>
  <c r="AB306"/>
  <c r="T307"/>
  <c r="W307"/>
  <c r="AB307"/>
  <c r="T308"/>
  <c r="W308"/>
  <c r="AB308"/>
  <c r="T309"/>
  <c r="W309"/>
  <c r="AB309"/>
  <c r="T310"/>
  <c r="W310"/>
  <c r="AB310"/>
  <c r="T311"/>
  <c r="W311"/>
  <c r="AB311"/>
  <c r="T312"/>
  <c r="W312"/>
  <c r="AB312"/>
  <c r="T313"/>
  <c r="W313"/>
  <c r="AB313"/>
  <c r="T314"/>
  <c r="W314"/>
  <c r="AB314"/>
  <c r="T315"/>
  <c r="W315"/>
  <c r="AB315"/>
  <c r="T316"/>
  <c r="W316"/>
  <c r="AB316"/>
  <c r="T317"/>
  <c r="W317"/>
  <c r="AB317"/>
  <c r="T318"/>
  <c r="W318"/>
  <c r="AB318"/>
  <c r="T319"/>
  <c r="W319"/>
  <c r="AB319"/>
  <c r="T320"/>
  <c r="W320"/>
  <c r="AB320"/>
  <c r="T321"/>
  <c r="W321"/>
  <c r="AB321"/>
  <c r="T322"/>
  <c r="W322"/>
  <c r="AB322"/>
  <c r="T323"/>
  <c r="W323"/>
  <c r="AB323"/>
  <c r="T324"/>
  <c r="W324"/>
  <c r="AB324"/>
  <c r="T325"/>
  <c r="W325"/>
  <c r="AB325"/>
  <c r="T326"/>
  <c r="W326"/>
  <c r="AB326"/>
  <c r="T327"/>
  <c r="W327"/>
  <c r="AB327"/>
  <c r="T328"/>
  <c r="W328"/>
  <c r="AB328"/>
  <c r="T329"/>
  <c r="W329"/>
  <c r="AB329"/>
  <c r="T330"/>
  <c r="W330"/>
  <c r="AB330"/>
  <c r="T331"/>
  <c r="W331"/>
  <c r="AB331"/>
  <c r="T332"/>
  <c r="W332"/>
  <c r="AB332"/>
  <c r="T333"/>
  <c r="W333"/>
  <c r="AB333"/>
  <c r="T334"/>
  <c r="W334"/>
  <c r="AB334"/>
  <c r="T335"/>
  <c r="W335"/>
  <c r="AB335"/>
  <c r="T336"/>
  <c r="W336"/>
  <c r="AB336"/>
  <c r="T337"/>
  <c r="W337"/>
  <c r="AB337"/>
  <c r="T338"/>
  <c r="W338"/>
  <c r="AB338"/>
  <c r="T339"/>
  <c r="W339"/>
  <c r="AB339"/>
  <c r="T340"/>
  <c r="W340"/>
  <c r="AB340"/>
  <c r="T341"/>
  <c r="W341"/>
  <c r="AB341"/>
  <c r="T342"/>
  <c r="W342"/>
  <c r="AB342"/>
  <c r="T343"/>
  <c r="W343"/>
  <c r="AB343"/>
  <c r="T344"/>
  <c r="W344"/>
  <c r="AB344"/>
  <c r="T345"/>
  <c r="W345"/>
  <c r="AB345"/>
  <c r="T346"/>
  <c r="W346"/>
  <c r="AB346"/>
  <c r="T347"/>
  <c r="W347"/>
  <c r="AB347"/>
  <c r="T348"/>
  <c r="W348"/>
  <c r="AB348"/>
  <c r="T349"/>
  <c r="W349"/>
  <c r="AB349"/>
  <c r="T350"/>
  <c r="W350"/>
  <c r="AB350"/>
  <c r="T351"/>
  <c r="W351"/>
  <c r="AB351"/>
  <c r="T352"/>
  <c r="W352"/>
  <c r="AB352"/>
  <c r="T353"/>
  <c r="W353"/>
  <c r="AB353"/>
  <c r="T354"/>
  <c r="W354"/>
  <c r="AB354"/>
  <c r="T355"/>
  <c r="W355"/>
  <c r="AB355"/>
  <c r="T356"/>
  <c r="W356"/>
  <c r="AB356"/>
  <c r="T357"/>
  <c r="W357"/>
  <c r="AB357"/>
  <c r="T358"/>
  <c r="W358"/>
  <c r="AB358"/>
  <c r="T359"/>
  <c r="W359"/>
  <c r="AB359"/>
  <c r="T360"/>
  <c r="W360"/>
  <c r="AB360"/>
  <c r="T361"/>
  <c r="W361"/>
  <c r="AB361"/>
  <c r="T362"/>
  <c r="W362"/>
  <c r="AB362"/>
  <c r="T363"/>
  <c r="W363"/>
  <c r="AB363"/>
  <c r="T364"/>
  <c r="W364"/>
  <c r="AB364"/>
  <c r="T365"/>
  <c r="W365"/>
  <c r="AB365"/>
  <c r="T366"/>
  <c r="W366"/>
  <c r="AB366"/>
  <c r="T367"/>
  <c r="W367"/>
  <c r="AB367"/>
  <c r="T368"/>
  <c r="W368"/>
  <c r="AB368"/>
  <c r="T369"/>
  <c r="W369"/>
  <c r="AB369"/>
  <c r="T370"/>
  <c r="W370"/>
  <c r="AB370"/>
  <c r="T371"/>
  <c r="W371"/>
  <c r="AB371"/>
  <c r="T372"/>
  <c r="W372"/>
  <c r="AB372"/>
  <c r="T373"/>
  <c r="W373"/>
  <c r="AB373"/>
  <c r="T374"/>
  <c r="W374"/>
  <c r="AB374"/>
  <c r="T375"/>
  <c r="W375"/>
  <c r="AB375"/>
  <c r="T376"/>
  <c r="W376"/>
  <c r="AB376"/>
  <c r="T377"/>
  <c r="W377"/>
  <c r="AB377"/>
  <c r="T378"/>
  <c r="W378"/>
  <c r="AB378"/>
  <c r="T379"/>
  <c r="W379"/>
  <c r="AB379"/>
  <c r="T380"/>
  <c r="W380"/>
  <c r="AB380"/>
  <c r="T381"/>
  <c r="W381"/>
  <c r="AB381"/>
  <c r="T382"/>
  <c r="W382"/>
  <c r="AB382"/>
  <c r="T383"/>
  <c r="W383"/>
  <c r="AB383"/>
  <c r="T384"/>
  <c r="W384"/>
  <c r="AB384"/>
  <c r="T385"/>
  <c r="W385"/>
  <c r="AB385"/>
  <c r="T386"/>
  <c r="W386"/>
  <c r="AB386"/>
  <c r="T387"/>
  <c r="W387"/>
  <c r="AB387"/>
  <c r="T388"/>
  <c r="W388"/>
  <c r="AB388"/>
  <c r="T389"/>
  <c r="W389"/>
  <c r="AB389"/>
  <c r="T390"/>
  <c r="W390"/>
  <c r="AB390"/>
  <c r="T391"/>
  <c r="W391"/>
  <c r="AB391"/>
  <c r="T392"/>
  <c r="W392"/>
  <c r="AB392"/>
  <c r="T393"/>
  <c r="W393"/>
  <c r="AB393"/>
  <c r="T394"/>
  <c r="W394"/>
  <c r="AB394"/>
  <c r="T395"/>
  <c r="W395"/>
  <c r="AB395"/>
  <c r="T396"/>
  <c r="W396"/>
  <c r="AB396"/>
  <c r="T397"/>
  <c r="W397"/>
  <c r="AB397"/>
  <c r="T398"/>
  <c r="W398"/>
  <c r="AB398"/>
  <c r="T399"/>
  <c r="W399"/>
  <c r="AB399"/>
  <c r="T400"/>
  <c r="W400"/>
  <c r="AB400"/>
  <c r="T401"/>
  <c r="W401"/>
  <c r="AB401"/>
  <c r="T402"/>
  <c r="W402"/>
  <c r="AB402"/>
  <c r="T403"/>
  <c r="W403"/>
  <c r="AB403"/>
  <c r="I1" i="5"/>
  <c r="F3" s="1"/>
  <c r="D4"/>
  <c r="D110"/>
  <c r="D216"/>
  <c r="D322"/>
  <c r="AL430"/>
  <c r="Y50" i="4"/>
  <c r="Y37"/>
  <c r="Y35"/>
  <c r="Y52"/>
  <c r="AA47"/>
  <c r="Y62"/>
  <c r="Y14"/>
  <c r="Y18"/>
  <c r="Y34"/>
  <c r="Y49"/>
  <c r="Y54"/>
  <c r="Y41"/>
  <c r="Y32"/>
  <c r="Y33"/>
  <c r="F3" i="6" l="1"/>
  <c r="F11"/>
  <c r="F19"/>
  <c r="F27"/>
  <c r="F35"/>
  <c r="F43"/>
  <c r="F51"/>
  <c r="F59"/>
  <c r="F67"/>
  <c r="F75"/>
  <c r="F83"/>
  <c r="F91"/>
  <c r="F99"/>
  <c r="F107"/>
  <c r="F115"/>
  <c r="F123"/>
  <c r="F131"/>
  <c r="F135"/>
  <c r="F139"/>
  <c r="F143"/>
  <c r="F147"/>
  <c r="F151"/>
  <c r="F155"/>
  <c r="F159"/>
  <c r="F163"/>
  <c r="F167"/>
  <c r="F171"/>
  <c r="F175"/>
  <c r="F179"/>
  <c r="F183"/>
  <c r="F187"/>
  <c r="F191"/>
  <c r="F195"/>
  <c r="F199"/>
  <c r="F203"/>
  <c r="F207"/>
  <c r="F211"/>
  <c r="F215"/>
  <c r="F219"/>
  <c r="F223"/>
  <c r="F227"/>
  <c r="F231"/>
  <c r="F235"/>
  <c r="F239"/>
  <c r="F243"/>
  <c r="F247"/>
  <c r="F251"/>
  <c r="F255"/>
  <c r="F259"/>
  <c r="F263"/>
  <c r="F267"/>
  <c r="F271"/>
  <c r="F275"/>
  <c r="F279"/>
  <c r="F283"/>
  <c r="F287"/>
  <c r="F291"/>
  <c r="F295"/>
  <c r="F299"/>
  <c r="F303"/>
  <c r="F307"/>
  <c r="F311"/>
  <c r="F315"/>
  <c r="F319"/>
  <c r="F323"/>
  <c r="F327"/>
  <c r="F331"/>
  <c r="F335"/>
  <c r="F339"/>
  <c r="F343"/>
  <c r="F347"/>
  <c r="F351"/>
  <c r="F355"/>
  <c r="F359"/>
  <c r="F363"/>
  <c r="F367"/>
  <c r="F371"/>
  <c r="F375"/>
  <c r="F379"/>
  <c r="F383"/>
  <c r="F387"/>
  <c r="F391"/>
  <c r="F395"/>
  <c r="F399"/>
  <c r="F12"/>
  <c r="F52"/>
  <c r="F84"/>
  <c r="F116"/>
  <c r="E152"/>
  <c r="E172"/>
  <c r="E192"/>
  <c r="E212"/>
  <c r="E232"/>
  <c r="E248"/>
  <c r="E264"/>
  <c r="E284"/>
  <c r="E316"/>
  <c r="E336"/>
  <c r="E356"/>
  <c r="E388"/>
  <c r="F10"/>
  <c r="F18"/>
  <c r="F26"/>
  <c r="F34"/>
  <c r="F42"/>
  <c r="F50"/>
  <c r="F58"/>
  <c r="F66"/>
  <c r="F74"/>
  <c r="F82"/>
  <c r="F90"/>
  <c r="F98"/>
  <c r="F106"/>
  <c r="F114"/>
  <c r="F122"/>
  <c r="F130"/>
  <c r="E135"/>
  <c r="E139"/>
  <c r="E143"/>
  <c r="E147"/>
  <c r="E151"/>
  <c r="E155"/>
  <c r="E159"/>
  <c r="E163"/>
  <c r="E167"/>
  <c r="E171"/>
  <c r="E175"/>
  <c r="E179"/>
  <c r="E183"/>
  <c r="E187"/>
  <c r="E191"/>
  <c r="E195"/>
  <c r="E199"/>
  <c r="E203"/>
  <c r="E207"/>
  <c r="E211"/>
  <c r="E215"/>
  <c r="E219"/>
  <c r="E223"/>
  <c r="E227"/>
  <c r="E231"/>
  <c r="E235"/>
  <c r="E239"/>
  <c r="E243"/>
  <c r="E247"/>
  <c r="E251"/>
  <c r="E255"/>
  <c r="E259"/>
  <c r="E263"/>
  <c r="E267"/>
  <c r="E271"/>
  <c r="E275"/>
  <c r="E279"/>
  <c r="E283"/>
  <c r="E287"/>
  <c r="E291"/>
  <c r="E295"/>
  <c r="E299"/>
  <c r="E303"/>
  <c r="E307"/>
  <c r="E311"/>
  <c r="E315"/>
  <c r="E319"/>
  <c r="E323"/>
  <c r="E327"/>
  <c r="E331"/>
  <c r="E335"/>
  <c r="E339"/>
  <c r="E343"/>
  <c r="E347"/>
  <c r="E351"/>
  <c r="E355"/>
  <c r="E359"/>
  <c r="E363"/>
  <c r="E367"/>
  <c r="E371"/>
  <c r="E375"/>
  <c r="E379"/>
  <c r="E383"/>
  <c r="E387"/>
  <c r="E391"/>
  <c r="E395"/>
  <c r="E399"/>
  <c r="E304"/>
  <c r="F9"/>
  <c r="F17"/>
  <c r="F25"/>
  <c r="F33"/>
  <c r="F41"/>
  <c r="F49"/>
  <c r="F57"/>
  <c r="F65"/>
  <c r="F73"/>
  <c r="F81"/>
  <c r="F89"/>
  <c r="F97"/>
  <c r="F105"/>
  <c r="F113"/>
  <c r="F121"/>
  <c r="F129"/>
  <c r="F134"/>
  <c r="F138"/>
  <c r="F142"/>
  <c r="F146"/>
  <c r="F150"/>
  <c r="F154"/>
  <c r="F158"/>
  <c r="F162"/>
  <c r="F166"/>
  <c r="F170"/>
  <c r="F174"/>
  <c r="F178"/>
  <c r="F182"/>
  <c r="F186"/>
  <c r="F190"/>
  <c r="F194"/>
  <c r="F198"/>
  <c r="F202"/>
  <c r="F206"/>
  <c r="F210"/>
  <c r="F214"/>
  <c r="F218"/>
  <c r="F222"/>
  <c r="F226"/>
  <c r="F230"/>
  <c r="F234"/>
  <c r="F238"/>
  <c r="F242"/>
  <c r="F246"/>
  <c r="F250"/>
  <c r="F254"/>
  <c r="F258"/>
  <c r="F262"/>
  <c r="F266"/>
  <c r="F270"/>
  <c r="F274"/>
  <c r="F278"/>
  <c r="F282"/>
  <c r="F286"/>
  <c r="F290"/>
  <c r="F294"/>
  <c r="F298"/>
  <c r="F302"/>
  <c r="F306"/>
  <c r="F310"/>
  <c r="F314"/>
  <c r="F318"/>
  <c r="F322"/>
  <c r="F326"/>
  <c r="F330"/>
  <c r="F334"/>
  <c r="F338"/>
  <c r="F342"/>
  <c r="F346"/>
  <c r="F350"/>
  <c r="F354"/>
  <c r="F358"/>
  <c r="F362"/>
  <c r="F366"/>
  <c r="F370"/>
  <c r="F374"/>
  <c r="F378"/>
  <c r="F382"/>
  <c r="F386"/>
  <c r="F390"/>
  <c r="F394"/>
  <c r="F398"/>
  <c r="F402"/>
  <c r="F4"/>
  <c r="F44"/>
  <c r="F92"/>
  <c r="F124"/>
  <c r="E148"/>
  <c r="E168"/>
  <c r="E184"/>
  <c r="E208"/>
  <c r="E228"/>
  <c r="E252"/>
  <c r="E268"/>
  <c r="E288"/>
  <c r="E320"/>
  <c r="E340"/>
  <c r="E360"/>
  <c r="E384"/>
  <c r="F8"/>
  <c r="F16"/>
  <c r="F24"/>
  <c r="F32"/>
  <c r="F40"/>
  <c r="F48"/>
  <c r="F56"/>
  <c r="F64"/>
  <c r="F72"/>
  <c r="F80"/>
  <c r="F88"/>
  <c r="F96"/>
  <c r="F104"/>
  <c r="F112"/>
  <c r="F120"/>
  <c r="F128"/>
  <c r="E134"/>
  <c r="E138"/>
  <c r="E142"/>
  <c r="E146"/>
  <c r="E150"/>
  <c r="E154"/>
  <c r="E158"/>
  <c r="E162"/>
  <c r="E166"/>
  <c r="E170"/>
  <c r="E174"/>
  <c r="E178"/>
  <c r="E182"/>
  <c r="E186"/>
  <c r="E190"/>
  <c r="E194"/>
  <c r="E198"/>
  <c r="E202"/>
  <c r="E206"/>
  <c r="E210"/>
  <c r="E214"/>
  <c r="E218"/>
  <c r="E222"/>
  <c r="E226"/>
  <c r="E230"/>
  <c r="E234"/>
  <c r="E238"/>
  <c r="E242"/>
  <c r="E246"/>
  <c r="E250"/>
  <c r="E254"/>
  <c r="E258"/>
  <c r="E262"/>
  <c r="E266"/>
  <c r="E270"/>
  <c r="E274"/>
  <c r="E278"/>
  <c r="E282"/>
  <c r="E286"/>
  <c r="E290"/>
  <c r="E294"/>
  <c r="E298"/>
  <c r="E302"/>
  <c r="E306"/>
  <c r="E310"/>
  <c r="E314"/>
  <c r="E318"/>
  <c r="E322"/>
  <c r="E326"/>
  <c r="E330"/>
  <c r="E334"/>
  <c r="E338"/>
  <c r="E342"/>
  <c r="E346"/>
  <c r="E350"/>
  <c r="E354"/>
  <c r="E358"/>
  <c r="E362"/>
  <c r="E366"/>
  <c r="E370"/>
  <c r="E374"/>
  <c r="E378"/>
  <c r="E382"/>
  <c r="E386"/>
  <c r="E390"/>
  <c r="E394"/>
  <c r="E398"/>
  <c r="E402"/>
  <c r="F20"/>
  <c r="F60"/>
  <c r="F100"/>
  <c r="E132"/>
  <c r="E156"/>
  <c r="E180"/>
  <c r="E200"/>
  <c r="E216"/>
  <c r="E236"/>
  <c r="E260"/>
  <c r="E280"/>
  <c r="E296"/>
  <c r="E324"/>
  <c r="E348"/>
  <c r="E372"/>
  <c r="E392"/>
  <c r="F7"/>
  <c r="F15"/>
  <c r="F23"/>
  <c r="F31"/>
  <c r="F39"/>
  <c r="F47"/>
  <c r="F55"/>
  <c r="F63"/>
  <c r="F71"/>
  <c r="F79"/>
  <c r="F87"/>
  <c r="F95"/>
  <c r="F103"/>
  <c r="F111"/>
  <c r="F119"/>
  <c r="F127"/>
  <c r="F133"/>
  <c r="F137"/>
  <c r="F141"/>
  <c r="F145"/>
  <c r="F149"/>
  <c r="F153"/>
  <c r="F157"/>
  <c r="F161"/>
  <c r="F165"/>
  <c r="F169"/>
  <c r="F173"/>
  <c r="F177"/>
  <c r="F181"/>
  <c r="F185"/>
  <c r="F189"/>
  <c r="F193"/>
  <c r="F197"/>
  <c r="F201"/>
  <c r="F205"/>
  <c r="F209"/>
  <c r="F213"/>
  <c r="F217"/>
  <c r="F221"/>
  <c r="F225"/>
  <c r="F229"/>
  <c r="F233"/>
  <c r="F237"/>
  <c r="F241"/>
  <c r="F245"/>
  <c r="F249"/>
  <c r="F253"/>
  <c r="F257"/>
  <c r="F261"/>
  <c r="F265"/>
  <c r="F269"/>
  <c r="F273"/>
  <c r="F277"/>
  <c r="F281"/>
  <c r="F285"/>
  <c r="F289"/>
  <c r="F293"/>
  <c r="F297"/>
  <c r="F301"/>
  <c r="F305"/>
  <c r="F309"/>
  <c r="F313"/>
  <c r="F317"/>
  <c r="F321"/>
  <c r="F325"/>
  <c r="F329"/>
  <c r="F333"/>
  <c r="F337"/>
  <c r="F341"/>
  <c r="F345"/>
  <c r="F349"/>
  <c r="F353"/>
  <c r="F357"/>
  <c r="F361"/>
  <c r="F365"/>
  <c r="F369"/>
  <c r="F373"/>
  <c r="F377"/>
  <c r="F381"/>
  <c r="F385"/>
  <c r="F389"/>
  <c r="F393"/>
  <c r="F397"/>
  <c r="F401"/>
  <c r="F36"/>
  <c r="F76"/>
  <c r="E136"/>
  <c r="E164"/>
  <c r="E196"/>
  <c r="E220"/>
  <c r="E244"/>
  <c r="E276"/>
  <c r="E300"/>
  <c r="E328"/>
  <c r="E352"/>
  <c r="E376"/>
  <c r="E396"/>
  <c r="F6"/>
  <c r="F14"/>
  <c r="F22"/>
  <c r="F30"/>
  <c r="F38"/>
  <c r="F46"/>
  <c r="F54"/>
  <c r="F62"/>
  <c r="F70"/>
  <c r="F78"/>
  <c r="F86"/>
  <c r="F94"/>
  <c r="F102"/>
  <c r="F110"/>
  <c r="F118"/>
  <c r="F126"/>
  <c r="E133"/>
  <c r="E137"/>
  <c r="E141"/>
  <c r="E145"/>
  <c r="E149"/>
  <c r="E153"/>
  <c r="E157"/>
  <c r="E161"/>
  <c r="E165"/>
  <c r="E169"/>
  <c r="E173"/>
  <c r="E177"/>
  <c r="E181"/>
  <c r="E185"/>
  <c r="E189"/>
  <c r="E193"/>
  <c r="E197"/>
  <c r="E201"/>
  <c r="E205"/>
  <c r="E209"/>
  <c r="E213"/>
  <c r="E217"/>
  <c r="E221"/>
  <c r="E225"/>
  <c r="E229"/>
  <c r="E233"/>
  <c r="E237"/>
  <c r="E241"/>
  <c r="E245"/>
  <c r="E249"/>
  <c r="E253"/>
  <c r="E257"/>
  <c r="E261"/>
  <c r="E265"/>
  <c r="E269"/>
  <c r="E273"/>
  <c r="E277"/>
  <c r="E281"/>
  <c r="E285"/>
  <c r="E289"/>
  <c r="E293"/>
  <c r="E297"/>
  <c r="E301"/>
  <c r="E305"/>
  <c r="E309"/>
  <c r="E313"/>
  <c r="E317"/>
  <c r="E321"/>
  <c r="E325"/>
  <c r="E329"/>
  <c r="E333"/>
  <c r="E337"/>
  <c r="E341"/>
  <c r="E345"/>
  <c r="E349"/>
  <c r="E353"/>
  <c r="E357"/>
  <c r="E361"/>
  <c r="E365"/>
  <c r="E369"/>
  <c r="E373"/>
  <c r="E377"/>
  <c r="E381"/>
  <c r="E385"/>
  <c r="E389"/>
  <c r="E393"/>
  <c r="E397"/>
  <c r="E401"/>
  <c r="F28"/>
  <c r="F68"/>
  <c r="F108"/>
  <c r="E144"/>
  <c r="E160"/>
  <c r="E176"/>
  <c r="E188"/>
  <c r="E204"/>
  <c r="E224"/>
  <c r="E240"/>
  <c r="E256"/>
  <c r="E272"/>
  <c r="E292"/>
  <c r="E308"/>
  <c r="E332"/>
  <c r="E344"/>
  <c r="E364"/>
  <c r="E380"/>
  <c r="F5"/>
  <c r="F13"/>
  <c r="F21"/>
  <c r="F29"/>
  <c r="F37"/>
  <c r="F45"/>
  <c r="F53"/>
  <c r="F61"/>
  <c r="F69"/>
  <c r="F77"/>
  <c r="F85"/>
  <c r="F93"/>
  <c r="F101"/>
  <c r="F109"/>
  <c r="F117"/>
  <c r="F125"/>
  <c r="F132"/>
  <c r="F136"/>
  <c r="F140"/>
  <c r="F144"/>
  <c r="F148"/>
  <c r="F152"/>
  <c r="F156"/>
  <c r="F160"/>
  <c r="F164"/>
  <c r="F168"/>
  <c r="F172"/>
  <c r="F176"/>
  <c r="F180"/>
  <c r="F184"/>
  <c r="F188"/>
  <c r="F192"/>
  <c r="F196"/>
  <c r="F200"/>
  <c r="F204"/>
  <c r="F208"/>
  <c r="F212"/>
  <c r="F216"/>
  <c r="F220"/>
  <c r="F224"/>
  <c r="F228"/>
  <c r="F232"/>
  <c r="F236"/>
  <c r="F240"/>
  <c r="F244"/>
  <c r="F248"/>
  <c r="F252"/>
  <c r="F256"/>
  <c r="F260"/>
  <c r="F264"/>
  <c r="F268"/>
  <c r="F272"/>
  <c r="F276"/>
  <c r="F280"/>
  <c r="F284"/>
  <c r="F288"/>
  <c r="F292"/>
  <c r="F296"/>
  <c r="F300"/>
  <c r="F304"/>
  <c r="F308"/>
  <c r="F312"/>
  <c r="F316"/>
  <c r="F320"/>
  <c r="F324"/>
  <c r="F328"/>
  <c r="F332"/>
  <c r="F336"/>
  <c r="F340"/>
  <c r="F344"/>
  <c r="F348"/>
  <c r="F352"/>
  <c r="F356"/>
  <c r="F360"/>
  <c r="F364"/>
  <c r="F368"/>
  <c r="F372"/>
  <c r="F376"/>
  <c r="F380"/>
  <c r="F384"/>
  <c r="F388"/>
  <c r="F392"/>
  <c r="F396"/>
  <c r="F400"/>
  <c r="E140"/>
  <c r="E312"/>
  <c r="E368"/>
  <c r="E400"/>
  <c r="S291" i="4"/>
  <c r="S225"/>
  <c r="S296"/>
  <c r="S279"/>
  <c r="S257"/>
  <c r="S295"/>
  <c r="S251"/>
  <c r="S280"/>
  <c r="S294"/>
  <c r="S255"/>
  <c r="S256"/>
  <c r="S288"/>
  <c r="S224"/>
  <c r="S289"/>
  <c r="S215"/>
  <c r="S290"/>
  <c r="S281"/>
  <c r="S254"/>
  <c r="S284"/>
  <c r="AB2"/>
  <c r="O63"/>
  <c r="AA63" s="1"/>
  <c r="O67"/>
  <c r="P67" s="1"/>
  <c r="Z67" s="1"/>
  <c r="P72"/>
  <c r="Z72" s="1"/>
  <c r="P327"/>
  <c r="Z327" s="1"/>
  <c r="O378"/>
  <c r="P378" s="1"/>
  <c r="Z378" s="1"/>
  <c r="O324"/>
  <c r="P324" s="1"/>
  <c r="Z324" s="1"/>
  <c r="O197"/>
  <c r="O165"/>
  <c r="AA165" s="1"/>
  <c r="O55"/>
  <c r="P55" s="1"/>
  <c r="Z55" s="1"/>
  <c r="O381"/>
  <c r="P381" s="1"/>
  <c r="Z381" s="1"/>
  <c r="O206"/>
  <c r="P206" s="1"/>
  <c r="Z206" s="1"/>
  <c r="O348"/>
  <c r="P348" s="1"/>
  <c r="Z348" s="1"/>
  <c r="O320"/>
  <c r="P320" s="1"/>
  <c r="Z320" s="1"/>
  <c r="O190"/>
  <c r="AA190" s="1"/>
  <c r="O186"/>
  <c r="P186" s="1"/>
  <c r="Z186" s="1"/>
  <c r="O325"/>
  <c r="O233"/>
  <c r="AA233" s="1"/>
  <c r="O201"/>
  <c r="O43"/>
  <c r="O385"/>
  <c r="P385" s="1"/>
  <c r="Z385" s="1"/>
  <c r="P249"/>
  <c r="Z249" s="1"/>
  <c r="O248"/>
  <c r="P248" s="1"/>
  <c r="Z248" s="1"/>
  <c r="P225"/>
  <c r="Z225" s="1"/>
  <c r="O222"/>
  <c r="P222" s="1"/>
  <c r="Z222" s="1"/>
  <c r="O212"/>
  <c r="P212" s="1"/>
  <c r="Z212" s="1"/>
  <c r="O202"/>
  <c r="P202" s="1"/>
  <c r="Z202" s="1"/>
  <c r="P47"/>
  <c r="Z47" s="1"/>
  <c r="O20"/>
  <c r="O18"/>
  <c r="AA18" s="1"/>
  <c r="O8"/>
  <c r="O388"/>
  <c r="O323"/>
  <c r="O122"/>
  <c r="O81"/>
  <c r="O192"/>
  <c r="P192" s="1"/>
  <c r="Z192" s="1"/>
  <c r="O154"/>
  <c r="P154" s="1"/>
  <c r="Z154" s="1"/>
  <c r="O332"/>
  <c r="P332" s="1"/>
  <c r="Z332" s="1"/>
  <c r="O328"/>
  <c r="P328" s="1"/>
  <c r="Z328" s="1"/>
  <c r="O319"/>
  <c r="AA319" s="1"/>
  <c r="O124"/>
  <c r="AA124" s="1"/>
  <c r="O93"/>
  <c r="P93" s="1"/>
  <c r="Z93" s="1"/>
  <c r="O88"/>
  <c r="O52"/>
  <c r="O254"/>
  <c r="P254" s="1"/>
  <c r="Z254" s="1"/>
  <c r="O109"/>
  <c r="O390"/>
  <c r="P390" s="1"/>
  <c r="Z390" s="1"/>
  <c r="O25"/>
  <c r="P347"/>
  <c r="Z347" s="1"/>
  <c r="O337"/>
  <c r="P337" s="1"/>
  <c r="Z337" s="1"/>
  <c r="O287"/>
  <c r="P287" s="1"/>
  <c r="Z287" s="1"/>
  <c r="P245"/>
  <c r="Z245" s="1"/>
  <c r="O167"/>
  <c r="P167" s="1"/>
  <c r="Z167" s="1"/>
  <c r="P158"/>
  <c r="Z158" s="1"/>
  <c r="P153"/>
  <c r="Z153" s="1"/>
  <c r="O150"/>
  <c r="P150" s="1"/>
  <c r="Z150" s="1"/>
  <c r="P149"/>
  <c r="Z149" s="1"/>
  <c r="O148"/>
  <c r="P148" s="1"/>
  <c r="Z148" s="1"/>
  <c r="O79"/>
  <c r="P79" s="1"/>
  <c r="Z79" s="1"/>
  <c r="O26"/>
  <c r="P26" s="1"/>
  <c r="Z26" s="1"/>
  <c r="O24"/>
  <c r="P24" s="1"/>
  <c r="Z24" s="1"/>
  <c r="P393"/>
  <c r="Z393" s="1"/>
  <c r="AA393"/>
  <c r="P382"/>
  <c r="Z382" s="1"/>
  <c r="AA382"/>
  <c r="P402"/>
  <c r="Z402" s="1"/>
  <c r="AA402"/>
  <c r="P397"/>
  <c r="Z397" s="1"/>
  <c r="AA397"/>
  <c r="P369"/>
  <c r="Z369" s="1"/>
  <c r="AA369"/>
  <c r="P394"/>
  <c r="Z394" s="1"/>
  <c r="AA394"/>
  <c r="P389"/>
  <c r="Z389" s="1"/>
  <c r="AA389"/>
  <c r="P386"/>
  <c r="Z386" s="1"/>
  <c r="AA386"/>
  <c r="P401"/>
  <c r="Z401" s="1"/>
  <c r="AA401"/>
  <c r="P398"/>
  <c r="Z398" s="1"/>
  <c r="AA398"/>
  <c r="P377"/>
  <c r="Z377" s="1"/>
  <c r="AA377"/>
  <c r="P373"/>
  <c r="Z373" s="1"/>
  <c r="AA373"/>
  <c r="O216"/>
  <c r="P216" s="1"/>
  <c r="Z216" s="1"/>
  <c r="O182"/>
  <c r="AA182" s="1"/>
  <c r="O142"/>
  <c r="P142" s="1"/>
  <c r="Z142" s="1"/>
  <c r="O121"/>
  <c r="O108"/>
  <c r="P108" s="1"/>
  <c r="O31"/>
  <c r="AA31" s="1"/>
  <c r="O14"/>
  <c r="P14" s="1"/>
  <c r="Z14" s="1"/>
  <c r="AA374"/>
  <c r="P315"/>
  <c r="Z315" s="1"/>
  <c r="O311"/>
  <c r="O292"/>
  <c r="O240"/>
  <c r="O224"/>
  <c r="O213"/>
  <c r="AA213" s="1"/>
  <c r="O196"/>
  <c r="P196" s="1"/>
  <c r="Z196" s="1"/>
  <c r="O178"/>
  <c r="AA178" s="1"/>
  <c r="O162"/>
  <c r="P162" s="1"/>
  <c r="Z162" s="1"/>
  <c r="O113"/>
  <c r="O51"/>
  <c r="AA51" s="1"/>
  <c r="AA372"/>
  <c r="P364"/>
  <c r="Z364" s="1"/>
  <c r="P358"/>
  <c r="Z358" s="1"/>
  <c r="P343"/>
  <c r="Z343" s="1"/>
  <c r="P331"/>
  <c r="Z331" s="1"/>
  <c r="O312"/>
  <c r="P312" s="1"/>
  <c r="Z312" s="1"/>
  <c r="O307"/>
  <c r="O295"/>
  <c r="O289"/>
  <c r="P289" s="1"/>
  <c r="Z289" s="1"/>
  <c r="O286"/>
  <c r="P286" s="1"/>
  <c r="Z286" s="1"/>
  <c r="O284"/>
  <c r="P284" s="1"/>
  <c r="Z284" s="1"/>
  <c r="O274"/>
  <c r="AA274" s="1"/>
  <c r="O160"/>
  <c r="AA160" s="1"/>
  <c r="O134"/>
  <c r="P134" s="1"/>
  <c r="O103"/>
  <c r="O46"/>
  <c r="P46" s="1"/>
  <c r="Z46" s="1"/>
  <c r="O7"/>
  <c r="B3"/>
  <c r="P362"/>
  <c r="Z362" s="1"/>
  <c r="P335"/>
  <c r="Z335" s="1"/>
  <c r="O308"/>
  <c r="P308" s="1"/>
  <c r="Z308" s="1"/>
  <c r="O278"/>
  <c r="P278" s="1"/>
  <c r="Z278" s="1"/>
  <c r="O266"/>
  <c r="AA266" s="1"/>
  <c r="O187"/>
  <c r="AA187" s="1"/>
  <c r="O159"/>
  <c r="O139"/>
  <c r="P139" s="1"/>
  <c r="Z139" s="1"/>
  <c r="O85"/>
  <c r="O78"/>
  <c r="O258"/>
  <c r="P258" s="1"/>
  <c r="Z258" s="1"/>
  <c r="O250"/>
  <c r="P250" s="1"/>
  <c r="Z250" s="1"/>
  <c r="O236"/>
  <c r="P236" s="1"/>
  <c r="Z236" s="1"/>
  <c r="P229"/>
  <c r="Z229" s="1"/>
  <c r="O220"/>
  <c r="P220" s="1"/>
  <c r="Z220" s="1"/>
  <c r="O214"/>
  <c r="P214" s="1"/>
  <c r="Z214" s="1"/>
  <c r="O194"/>
  <c r="P194" s="1"/>
  <c r="Z194" s="1"/>
  <c r="O146"/>
  <c r="P146" s="1"/>
  <c r="Z146" s="1"/>
  <c r="P145"/>
  <c r="Z145" s="1"/>
  <c r="O144"/>
  <c r="AA144" s="1"/>
  <c r="O110"/>
  <c r="O97"/>
  <c r="O87"/>
  <c r="O73"/>
  <c r="P73" s="1"/>
  <c r="Z73" s="1"/>
  <c r="O65"/>
  <c r="P65" s="1"/>
  <c r="Z65" s="1"/>
  <c r="P60"/>
  <c r="Z60" s="1"/>
  <c r="O44"/>
  <c r="AA44" s="1"/>
  <c r="O38"/>
  <c r="AA38" s="1"/>
  <c r="O36"/>
  <c r="P36" s="1"/>
  <c r="Z36" s="1"/>
  <c r="P23"/>
  <c r="Z23" s="1"/>
  <c r="P383"/>
  <c r="Z383" s="1"/>
  <c r="AA383"/>
  <c r="AA352"/>
  <c r="P352"/>
  <c r="Z352" s="1"/>
  <c r="P304"/>
  <c r="Z304" s="1"/>
  <c r="AA304"/>
  <c r="P375"/>
  <c r="Z375" s="1"/>
  <c r="AA375"/>
  <c r="P296"/>
  <c r="Z296" s="1"/>
  <c r="P399"/>
  <c r="Z399" s="1"/>
  <c r="AA399"/>
  <c r="AA370"/>
  <c r="P370"/>
  <c r="Z370" s="1"/>
  <c r="P300"/>
  <c r="Z300" s="1"/>
  <c r="AA300"/>
  <c r="P282"/>
  <c r="Z282" s="1"/>
  <c r="P391"/>
  <c r="Z391" s="1"/>
  <c r="AA391"/>
  <c r="P340"/>
  <c r="Z340" s="1"/>
  <c r="AA340"/>
  <c r="AA283"/>
  <c r="P283"/>
  <c r="Z283" s="1"/>
  <c r="P279"/>
  <c r="Z279" s="1"/>
  <c r="O277"/>
  <c r="AA277" s="1"/>
  <c r="P256"/>
  <c r="Z256" s="1"/>
  <c r="O246"/>
  <c r="O223"/>
  <c r="P223" s="1"/>
  <c r="Z223" s="1"/>
  <c r="O184"/>
  <c r="O181"/>
  <c r="O177"/>
  <c r="O161"/>
  <c r="AA161" s="1"/>
  <c r="O143"/>
  <c r="AA143" s="1"/>
  <c r="O138"/>
  <c r="P138" s="1"/>
  <c r="Z138" s="1"/>
  <c r="O128"/>
  <c r="O126"/>
  <c r="O107"/>
  <c r="AA107" s="1"/>
  <c r="O403"/>
  <c r="O395"/>
  <c r="O387"/>
  <c r="O379"/>
  <c r="O371"/>
  <c r="P371" s="1"/>
  <c r="Z371" s="1"/>
  <c r="O355"/>
  <c r="P354"/>
  <c r="Z354" s="1"/>
  <c r="O345"/>
  <c r="P345" s="1"/>
  <c r="Z345" s="1"/>
  <c r="O329"/>
  <c r="P329" s="1"/>
  <c r="Z329" s="1"/>
  <c r="O313"/>
  <c r="P313" s="1"/>
  <c r="Z313" s="1"/>
  <c r="P270"/>
  <c r="Z270" s="1"/>
  <c r="O264"/>
  <c r="AA264" s="1"/>
  <c r="P234"/>
  <c r="Z234" s="1"/>
  <c r="AA234"/>
  <c r="O203"/>
  <c r="AA203" s="1"/>
  <c r="O171"/>
  <c r="AA171" s="1"/>
  <c r="O169"/>
  <c r="O141"/>
  <c r="AA141" s="1"/>
  <c r="O112"/>
  <c r="O39"/>
  <c r="O37"/>
  <c r="AA37" s="1"/>
  <c r="O35"/>
  <c r="P35" s="1"/>
  <c r="Z35" s="1"/>
  <c r="O260"/>
  <c r="O241"/>
  <c r="O228"/>
  <c r="O221"/>
  <c r="AA221" s="1"/>
  <c r="O219"/>
  <c r="AA219" s="1"/>
  <c r="O207"/>
  <c r="P207" s="1"/>
  <c r="Z207" s="1"/>
  <c r="O195"/>
  <c r="O168"/>
  <c r="AA168" s="1"/>
  <c r="O50"/>
  <c r="P50" s="1"/>
  <c r="Z50" s="1"/>
  <c r="P366"/>
  <c r="Z366" s="1"/>
  <c r="AA363"/>
  <c r="P356"/>
  <c r="Z356" s="1"/>
  <c r="P339"/>
  <c r="Z339" s="1"/>
  <c r="AA336"/>
  <c r="AA316"/>
  <c r="P303"/>
  <c r="Z303" s="1"/>
  <c r="P299"/>
  <c r="Z299" s="1"/>
  <c r="P285"/>
  <c r="Z285" s="1"/>
  <c r="O257"/>
  <c r="O226"/>
  <c r="O185"/>
  <c r="O170"/>
  <c r="P170" s="1"/>
  <c r="Z170" s="1"/>
  <c r="O164"/>
  <c r="AA164" s="1"/>
  <c r="O101"/>
  <c r="O64"/>
  <c r="AA64" s="1"/>
  <c r="O56"/>
  <c r="O232"/>
  <c r="P217"/>
  <c r="Z217" s="1"/>
  <c r="O210"/>
  <c r="O198"/>
  <c r="O191"/>
  <c r="O174"/>
  <c r="O166"/>
  <c r="O152"/>
  <c r="AA152" s="1"/>
  <c r="O130"/>
  <c r="P129"/>
  <c r="Z129" s="1"/>
  <c r="O119"/>
  <c r="O117"/>
  <c r="P114"/>
  <c r="Z114" s="1"/>
  <c r="AA114"/>
  <c r="O106"/>
  <c r="AA105"/>
  <c r="P105"/>
  <c r="O90"/>
  <c r="O77"/>
  <c r="P77" s="1"/>
  <c r="Z77" s="1"/>
  <c r="O48"/>
  <c r="P48" s="1"/>
  <c r="Z48" s="1"/>
  <c r="O34"/>
  <c r="O19"/>
  <c r="AA19" s="1"/>
  <c r="O12"/>
  <c r="P102"/>
  <c r="Z102" s="1"/>
  <c r="AA102"/>
  <c r="P100"/>
  <c r="Z100" s="1"/>
  <c r="AA100"/>
  <c r="O94"/>
  <c r="O86"/>
  <c r="O71"/>
  <c r="P71" s="1"/>
  <c r="Z71" s="1"/>
  <c r="O69"/>
  <c r="O57"/>
  <c r="P57" s="1"/>
  <c r="Z57" s="1"/>
  <c r="O42"/>
  <c r="AA42" s="1"/>
  <c r="O40"/>
  <c r="O32"/>
  <c r="O6"/>
  <c r="AA212"/>
  <c r="AA202"/>
  <c r="AA150"/>
  <c r="P120"/>
  <c r="Z120" s="1"/>
  <c r="AA120"/>
  <c r="O89"/>
  <c r="O53"/>
  <c r="P20"/>
  <c r="Z20" s="1"/>
  <c r="AA20"/>
  <c r="O104"/>
  <c r="P82"/>
  <c r="Z82" s="1"/>
  <c r="P68"/>
  <c r="Z68" s="1"/>
  <c r="O59"/>
  <c r="O30"/>
  <c r="O28"/>
  <c r="AA28" s="1"/>
  <c r="P27"/>
  <c r="Z27" s="1"/>
  <c r="O22"/>
  <c r="O16"/>
  <c r="P16" s="1"/>
  <c r="Z16" s="1"/>
  <c r="P15"/>
  <c r="Z15" s="1"/>
  <c r="P11"/>
  <c r="Z11" s="1"/>
  <c r="O10"/>
  <c r="AA67"/>
  <c r="AA26"/>
  <c r="P400"/>
  <c r="Z400" s="1"/>
  <c r="AA400"/>
  <c r="P392"/>
  <c r="Z392" s="1"/>
  <c r="AA392"/>
  <c r="P384"/>
  <c r="Z384" s="1"/>
  <c r="AA384"/>
  <c r="P376"/>
  <c r="Z376" s="1"/>
  <c r="AA376"/>
  <c r="P396"/>
  <c r="Z396" s="1"/>
  <c r="AA396"/>
  <c r="P388"/>
  <c r="Z388" s="1"/>
  <c r="AA388"/>
  <c r="P380"/>
  <c r="Z380" s="1"/>
  <c r="AA380"/>
  <c r="P368"/>
  <c r="Z368" s="1"/>
  <c r="AA361"/>
  <c r="P360"/>
  <c r="Z360" s="1"/>
  <c r="AA353"/>
  <c r="P333"/>
  <c r="Z333" s="1"/>
  <c r="AA333"/>
  <c r="O330"/>
  <c r="P349"/>
  <c r="Z349" s="1"/>
  <c r="AA349"/>
  <c r="P341"/>
  <c r="Z341" s="1"/>
  <c r="AA341"/>
  <c r="O338"/>
  <c r="AA365"/>
  <c r="AA357"/>
  <c r="O351"/>
  <c r="O350"/>
  <c r="AA348"/>
  <c r="AA346"/>
  <c r="P346"/>
  <c r="Z346" s="1"/>
  <c r="AA344"/>
  <c r="AA342"/>
  <c r="P342"/>
  <c r="Z342" s="1"/>
  <c r="P317"/>
  <c r="Z317" s="1"/>
  <c r="AA317"/>
  <c r="O314"/>
  <c r="AA312"/>
  <c r="AA367"/>
  <c r="AA359"/>
  <c r="P325"/>
  <c r="Z325" s="1"/>
  <c r="AA325"/>
  <c r="O322"/>
  <c r="AA337"/>
  <c r="AA321"/>
  <c r="AA305"/>
  <c r="N297"/>
  <c r="O293"/>
  <c r="P290"/>
  <c r="Z290" s="1"/>
  <c r="H283"/>
  <c r="K275"/>
  <c r="O265"/>
  <c r="K199"/>
  <c r="AA306"/>
  <c r="P306"/>
  <c r="Z306" s="1"/>
  <c r="AA298"/>
  <c r="P298"/>
  <c r="Z298" s="1"/>
  <c r="P276"/>
  <c r="Z276" s="1"/>
  <c r="AA276"/>
  <c r="AA275"/>
  <c r="P275"/>
  <c r="Z275" s="1"/>
  <c r="K274"/>
  <c r="P272"/>
  <c r="Z272" s="1"/>
  <c r="AA272"/>
  <c r="AA271"/>
  <c r="P271"/>
  <c r="Z271" s="1"/>
  <c r="O269"/>
  <c r="N262"/>
  <c r="H233"/>
  <c r="AA309"/>
  <c r="AA301"/>
  <c r="P294"/>
  <c r="Z294" s="1"/>
  <c r="P291"/>
  <c r="Z291" s="1"/>
  <c r="P280"/>
  <c r="Z280" s="1"/>
  <c r="K266"/>
  <c r="H181"/>
  <c r="AA334"/>
  <c r="P334"/>
  <c r="Z334" s="1"/>
  <c r="AA326"/>
  <c r="P326"/>
  <c r="Z326" s="1"/>
  <c r="AA318"/>
  <c r="P318"/>
  <c r="Z318" s="1"/>
  <c r="AA310"/>
  <c r="P310"/>
  <c r="Z310" s="1"/>
  <c r="AA302"/>
  <c r="P302"/>
  <c r="Z302" s="1"/>
  <c r="O273"/>
  <c r="O263"/>
  <c r="K258"/>
  <c r="H209"/>
  <c r="P255"/>
  <c r="Z255" s="1"/>
  <c r="P251"/>
  <c r="Z251" s="1"/>
  <c r="AA244"/>
  <c r="P244"/>
  <c r="Z244" s="1"/>
  <c r="H244"/>
  <c r="AA240"/>
  <c r="P240"/>
  <c r="Z240" s="1"/>
  <c r="N239"/>
  <c r="N235"/>
  <c r="H234"/>
  <c r="H222"/>
  <c r="P215"/>
  <c r="Z215" s="1"/>
  <c r="P184"/>
  <c r="Z184" s="1"/>
  <c r="AA184"/>
  <c r="AA183"/>
  <c r="P183"/>
  <c r="Z183" s="1"/>
  <c r="O155"/>
  <c r="O21"/>
  <c r="H10"/>
  <c r="P267"/>
  <c r="Z267" s="1"/>
  <c r="AA258"/>
  <c r="AA250"/>
  <c r="AA247"/>
  <c r="P247"/>
  <c r="Z247" s="1"/>
  <c r="N242"/>
  <c r="AA238"/>
  <c r="AA231"/>
  <c r="P231"/>
  <c r="Z231" s="1"/>
  <c r="N230"/>
  <c r="N218"/>
  <c r="P213"/>
  <c r="Z213" s="1"/>
  <c r="H207"/>
  <c r="H205"/>
  <c r="K203"/>
  <c r="K202"/>
  <c r="K200"/>
  <c r="K194"/>
  <c r="O176"/>
  <c r="AA148"/>
  <c r="P281"/>
  <c r="Z281" s="1"/>
  <c r="P277"/>
  <c r="Z277" s="1"/>
  <c r="N268"/>
  <c r="N252"/>
  <c r="P237"/>
  <c r="Z237" s="1"/>
  <c r="AA227"/>
  <c r="P227"/>
  <c r="Z227" s="1"/>
  <c r="H226"/>
  <c r="H216"/>
  <c r="AA211"/>
  <c r="P211"/>
  <c r="Z211" s="1"/>
  <c r="O189"/>
  <c r="O188"/>
  <c r="O180"/>
  <c r="AA173"/>
  <c r="P173"/>
  <c r="Z173" s="1"/>
  <c r="AA163"/>
  <c r="P163"/>
  <c r="Z163" s="1"/>
  <c r="P140"/>
  <c r="Z140" s="1"/>
  <c r="AA140"/>
  <c r="K287"/>
  <c r="K286"/>
  <c r="AA259"/>
  <c r="P259"/>
  <c r="Z259" s="1"/>
  <c r="P257"/>
  <c r="Z257" s="1"/>
  <c r="P253"/>
  <c r="Z253" s="1"/>
  <c r="N243"/>
  <c r="H238"/>
  <c r="P233"/>
  <c r="Z233" s="1"/>
  <c r="H212"/>
  <c r="P209"/>
  <c r="Z209" s="1"/>
  <c r="P199"/>
  <c r="Z199" s="1"/>
  <c r="K195"/>
  <c r="O193"/>
  <c r="H174"/>
  <c r="P164"/>
  <c r="Z164" s="1"/>
  <c r="H125"/>
  <c r="H153"/>
  <c r="K175"/>
  <c r="H131"/>
  <c r="K193"/>
  <c r="K201"/>
  <c r="H154"/>
  <c r="H185"/>
  <c r="K223"/>
  <c r="K267"/>
  <c r="H105"/>
  <c r="H178"/>
  <c r="H182"/>
  <c r="N261"/>
  <c r="K264"/>
  <c r="H76"/>
  <c r="K192"/>
  <c r="K196"/>
  <c r="K249"/>
  <c r="K265"/>
  <c r="K273"/>
  <c r="P110"/>
  <c r="AA110"/>
  <c r="H109"/>
  <c r="O208"/>
  <c r="P205"/>
  <c r="Z205" s="1"/>
  <c r="O204"/>
  <c r="O200"/>
  <c r="H180"/>
  <c r="O179"/>
  <c r="H179"/>
  <c r="H176"/>
  <c r="O175"/>
  <c r="H159"/>
  <c r="O157"/>
  <c r="O156"/>
  <c r="AA151"/>
  <c r="P151"/>
  <c r="Z151" s="1"/>
  <c r="P132"/>
  <c r="Z132" s="1"/>
  <c r="AA132"/>
  <c r="P118"/>
  <c r="Z118" s="1"/>
  <c r="AA118"/>
  <c r="H100"/>
  <c r="H121"/>
  <c r="P81"/>
  <c r="Z81" s="1"/>
  <c r="H67"/>
  <c r="AA52"/>
  <c r="P52"/>
  <c r="Z52" s="1"/>
  <c r="H184"/>
  <c r="P171"/>
  <c r="Z171" s="1"/>
  <c r="H162"/>
  <c r="P160"/>
  <c r="Z160" s="1"/>
  <c r="AA159"/>
  <c r="P159"/>
  <c r="Z159" s="1"/>
  <c r="H139"/>
  <c r="P136"/>
  <c r="Z136" s="1"/>
  <c r="AA136"/>
  <c r="AA135"/>
  <c r="P135"/>
  <c r="Z135" s="1"/>
  <c r="O127"/>
  <c r="O115"/>
  <c r="O111"/>
  <c r="P98"/>
  <c r="Z98" s="1"/>
  <c r="O96"/>
  <c r="H208"/>
  <c r="AA192"/>
  <c r="AA172"/>
  <c r="P172"/>
  <c r="Z172" s="1"/>
  <c r="H172"/>
  <c r="AA147"/>
  <c r="P147"/>
  <c r="Z147" s="1"/>
  <c r="P165"/>
  <c r="Z165" s="1"/>
  <c r="P131"/>
  <c r="Z131" s="1"/>
  <c r="P123"/>
  <c r="Z123" s="1"/>
  <c r="H118"/>
  <c r="H106"/>
  <c r="O76"/>
  <c r="H53"/>
  <c r="H49"/>
  <c r="H58"/>
  <c r="H66"/>
  <c r="H52"/>
  <c r="H74"/>
  <c r="H92"/>
  <c r="H96"/>
  <c r="H103"/>
  <c r="H107"/>
  <c r="H111"/>
  <c r="H152"/>
  <c r="H148"/>
  <c r="P137"/>
  <c r="Z137" s="1"/>
  <c r="P133"/>
  <c r="P125"/>
  <c r="Z125" s="1"/>
  <c r="P103"/>
  <c r="Z103" s="1"/>
  <c r="H94"/>
  <c r="O91"/>
  <c r="P87"/>
  <c r="Z87" s="1"/>
  <c r="AA87"/>
  <c r="P69"/>
  <c r="Z69" s="1"/>
  <c r="AA69"/>
  <c r="O54"/>
  <c r="AA49"/>
  <c r="P49"/>
  <c r="Z49" s="1"/>
  <c r="H134"/>
  <c r="H120"/>
  <c r="AA99"/>
  <c r="P99"/>
  <c r="Z99" s="1"/>
  <c r="H98"/>
  <c r="O95"/>
  <c r="O92"/>
  <c r="P61"/>
  <c r="Z61" s="1"/>
  <c r="AA61"/>
  <c r="H50"/>
  <c r="H95"/>
  <c r="P84"/>
  <c r="Z84" s="1"/>
  <c r="O83"/>
  <c r="P80"/>
  <c r="Z80" s="1"/>
  <c r="P74"/>
  <c r="Z74" s="1"/>
  <c r="H51"/>
  <c r="O33"/>
  <c r="O13"/>
  <c r="H75"/>
  <c r="H65"/>
  <c r="AA58"/>
  <c r="P58"/>
  <c r="Z58" s="1"/>
  <c r="P42"/>
  <c r="Z42" s="1"/>
  <c r="H11"/>
  <c r="P8"/>
  <c r="Z8" s="1"/>
  <c r="AA8"/>
  <c r="H83"/>
  <c r="AA77"/>
  <c r="AA70"/>
  <c r="P70"/>
  <c r="Z70" s="1"/>
  <c r="H69"/>
  <c r="AA66"/>
  <c r="P66"/>
  <c r="Z66" s="1"/>
  <c r="AA62"/>
  <c r="P62"/>
  <c r="Z62" s="1"/>
  <c r="AA57"/>
  <c r="AA48"/>
  <c r="O45"/>
  <c r="P12"/>
  <c r="Z12" s="1"/>
  <c r="AA12"/>
  <c r="P41"/>
  <c r="Z41" s="1"/>
  <c r="H34"/>
  <c r="H13"/>
  <c r="H17"/>
  <c r="H25"/>
  <c r="P37"/>
  <c r="Z37" s="1"/>
  <c r="H32"/>
  <c r="AA25"/>
  <c r="P25"/>
  <c r="Z25" s="1"/>
  <c r="AA17"/>
  <c r="P17"/>
  <c r="Z17" s="1"/>
  <c r="AA5"/>
  <c r="P5"/>
  <c r="Z5" s="1"/>
  <c r="H43"/>
  <c r="H35"/>
  <c r="H33"/>
  <c r="AA29"/>
  <c r="P29"/>
  <c r="Z29" s="1"/>
  <c r="H18"/>
  <c r="AA16"/>
  <c r="H12"/>
  <c r="AA9"/>
  <c r="P9"/>
  <c r="Z9" s="1"/>
  <c r="G2"/>
  <c r="AB3"/>
  <c r="F112" i="5"/>
  <c r="J1"/>
  <c r="L1" s="1"/>
  <c r="Y11" i="4"/>
  <c r="K1" i="5"/>
  <c r="F6"/>
  <c r="G3"/>
  <c r="F218"/>
  <c r="F324"/>
  <c r="F2" i="6" l="1"/>
  <c r="E1" s="1"/>
  <c r="P264" i="4"/>
  <c r="Z264" s="1"/>
  <c r="P63"/>
  <c r="Z63" s="1"/>
  <c r="AA170"/>
  <c r="P144"/>
  <c r="Z144" s="1"/>
  <c r="AA222"/>
  <c r="P203"/>
  <c r="Z203" s="1"/>
  <c r="P152"/>
  <c r="Z152" s="1"/>
  <c r="AA167"/>
  <c r="P18"/>
  <c r="Z18" s="1"/>
  <c r="AA24"/>
  <c r="P122"/>
  <c r="Z122" s="1"/>
  <c r="P31"/>
  <c r="Z31" s="1"/>
  <c r="AA332"/>
  <c r="AA93"/>
  <c r="AA46"/>
  <c r="P319"/>
  <c r="Z319" s="1"/>
  <c r="AA65"/>
  <c r="P38"/>
  <c r="Z38" s="1"/>
  <c r="P221"/>
  <c r="Z221" s="1"/>
  <c r="AA138"/>
  <c r="AA196"/>
  <c r="P295"/>
  <c r="Z295" s="1"/>
  <c r="P51"/>
  <c r="Z51" s="1"/>
  <c r="P101"/>
  <c r="Z101" s="1"/>
  <c r="AA223"/>
  <c r="AA320"/>
  <c r="AA214"/>
  <c r="AA36"/>
  <c r="AA287"/>
  <c r="AA378"/>
  <c r="P182"/>
  <c r="Z182" s="1"/>
  <c r="P19"/>
  <c r="Z19" s="1"/>
  <c r="P28"/>
  <c r="Z28" s="1"/>
  <c r="P161"/>
  <c r="Z161" s="1"/>
  <c r="P124"/>
  <c r="Z124" s="1"/>
  <c r="AA71"/>
  <c r="P90"/>
  <c r="Z90" s="1"/>
  <c r="P143"/>
  <c r="Z143" s="1"/>
  <c r="AA207"/>
  <c r="AA328"/>
  <c r="AA14"/>
  <c r="AA79"/>
  <c r="AA108"/>
  <c r="AA154"/>
  <c r="P187"/>
  <c r="Z187" s="1"/>
  <c r="AA162"/>
  <c r="AA216"/>
  <c r="AA142"/>
  <c r="P178"/>
  <c r="Z178" s="1"/>
  <c r="AA55"/>
  <c r="P219"/>
  <c r="Z219" s="1"/>
  <c r="AA313"/>
  <c r="AA186"/>
  <c r="AA286"/>
  <c r="AA35"/>
  <c r="P168"/>
  <c r="Z168" s="1"/>
  <c r="AA139"/>
  <c r="P107"/>
  <c r="P141"/>
  <c r="Z141" s="1"/>
  <c r="AA278"/>
  <c r="AA50"/>
  <c r="P64"/>
  <c r="Z64" s="1"/>
  <c r="P224"/>
  <c r="Z224" s="1"/>
  <c r="AA236"/>
  <c r="AA206"/>
  <c r="AA324"/>
  <c r="AA390"/>
  <c r="AA220"/>
  <c r="AA385"/>
  <c r="P266"/>
  <c r="Z266" s="1"/>
  <c r="P190"/>
  <c r="Z190" s="1"/>
  <c r="P44"/>
  <c r="Z44" s="1"/>
  <c r="AA201"/>
  <c r="P201"/>
  <c r="Z201" s="1"/>
  <c r="AA134"/>
  <c r="AA381"/>
  <c r="P274"/>
  <c r="Z274" s="1"/>
  <c r="AA43"/>
  <c r="P43"/>
  <c r="Z43" s="1"/>
  <c r="AA197"/>
  <c r="P197"/>
  <c r="Z197" s="1"/>
  <c r="L273"/>
  <c r="AA345"/>
  <c r="AA146"/>
  <c r="AA88"/>
  <c r="P88"/>
  <c r="Z88" s="1"/>
  <c r="AA323"/>
  <c r="P323"/>
  <c r="Z323" s="1"/>
  <c r="AA109"/>
  <c r="P109"/>
  <c r="AA371"/>
  <c r="AA308"/>
  <c r="AA78"/>
  <c r="P78"/>
  <c r="Z78" s="1"/>
  <c r="P292"/>
  <c r="Z292" s="1"/>
  <c r="AA292"/>
  <c r="AA311"/>
  <c r="P311"/>
  <c r="Z311" s="1"/>
  <c r="AA329"/>
  <c r="AA194"/>
  <c r="P97"/>
  <c r="Z97" s="1"/>
  <c r="AA97"/>
  <c r="P85"/>
  <c r="Z85" s="1"/>
  <c r="AA7"/>
  <c r="P7"/>
  <c r="Z7" s="1"/>
  <c r="AA307"/>
  <c r="P307"/>
  <c r="Z307" s="1"/>
  <c r="AA113"/>
  <c r="P113"/>
  <c r="Z113" s="1"/>
  <c r="P121"/>
  <c r="Z121" s="1"/>
  <c r="I12"/>
  <c r="P22"/>
  <c r="Z22" s="1"/>
  <c r="AA22"/>
  <c r="P59"/>
  <c r="Z59" s="1"/>
  <c r="AA59"/>
  <c r="P174"/>
  <c r="Z174" s="1"/>
  <c r="AA174"/>
  <c r="P210"/>
  <c r="Z210" s="1"/>
  <c r="AA210"/>
  <c r="P226"/>
  <c r="Z226" s="1"/>
  <c r="AA226"/>
  <c r="AA241"/>
  <c r="P241"/>
  <c r="Z241" s="1"/>
  <c r="P169"/>
  <c r="Z169" s="1"/>
  <c r="AA169"/>
  <c r="P53"/>
  <c r="Z53" s="1"/>
  <c r="AA53"/>
  <c r="P6"/>
  <c r="Z6" s="1"/>
  <c r="AA6"/>
  <c r="P40"/>
  <c r="Z40" s="1"/>
  <c r="AA40"/>
  <c r="P86"/>
  <c r="Z86" s="1"/>
  <c r="AA86"/>
  <c r="P34"/>
  <c r="Z34" s="1"/>
  <c r="AA34"/>
  <c r="P106"/>
  <c r="AA106"/>
  <c r="AA119"/>
  <c r="P119"/>
  <c r="Z119" s="1"/>
  <c r="P191"/>
  <c r="Z191" s="1"/>
  <c r="AA191"/>
  <c r="P195"/>
  <c r="Z195" s="1"/>
  <c r="AA195"/>
  <c r="AA39"/>
  <c r="P39"/>
  <c r="Z39" s="1"/>
  <c r="P387"/>
  <c r="Z387" s="1"/>
  <c r="AA387"/>
  <c r="P403"/>
  <c r="Z403" s="1"/>
  <c r="AA403"/>
  <c r="P126"/>
  <c r="Z126" s="1"/>
  <c r="AA126"/>
  <c r="AA177"/>
  <c r="P177"/>
  <c r="Z177" s="1"/>
  <c r="P130"/>
  <c r="Z130" s="1"/>
  <c r="P166"/>
  <c r="Z166" s="1"/>
  <c r="AA166"/>
  <c r="P198"/>
  <c r="Z198" s="1"/>
  <c r="AA198"/>
  <c r="AA56"/>
  <c r="P56"/>
  <c r="Z56" s="1"/>
  <c r="AA185"/>
  <c r="P185"/>
  <c r="Z185" s="1"/>
  <c r="P260"/>
  <c r="Z260" s="1"/>
  <c r="AA260"/>
  <c r="P246"/>
  <c r="Z246" s="1"/>
  <c r="AA246"/>
  <c r="P10"/>
  <c r="Z10" s="1"/>
  <c r="AA10"/>
  <c r="P30"/>
  <c r="Z30" s="1"/>
  <c r="AA30"/>
  <c r="P104"/>
  <c r="AA104"/>
  <c r="P89"/>
  <c r="Z89" s="1"/>
  <c r="AA89"/>
  <c r="P32"/>
  <c r="Z32" s="1"/>
  <c r="AA32"/>
  <c r="P94"/>
  <c r="Z94" s="1"/>
  <c r="AA94"/>
  <c r="AA117"/>
  <c r="P117"/>
  <c r="Z117" s="1"/>
  <c r="P232"/>
  <c r="Z232" s="1"/>
  <c r="AA232"/>
  <c r="P228"/>
  <c r="Z228" s="1"/>
  <c r="AA228"/>
  <c r="P112"/>
  <c r="AA112"/>
  <c r="P355"/>
  <c r="Z355" s="1"/>
  <c r="AA355"/>
  <c r="P379"/>
  <c r="Z379" s="1"/>
  <c r="AA379"/>
  <c r="P395"/>
  <c r="Z395" s="1"/>
  <c r="AA395"/>
  <c r="P128"/>
  <c r="Z128" s="1"/>
  <c r="AA181"/>
  <c r="P181"/>
  <c r="Z181" s="1"/>
  <c r="I34"/>
  <c r="I18"/>
  <c r="I33"/>
  <c r="I32"/>
  <c r="I17"/>
  <c r="I69"/>
  <c r="I65"/>
  <c r="I51"/>
  <c r="P95"/>
  <c r="Z95" s="1"/>
  <c r="P91"/>
  <c r="Z91" s="1"/>
  <c r="I96"/>
  <c r="I66"/>
  <c r="I139"/>
  <c r="I121"/>
  <c r="AA157"/>
  <c r="P157"/>
  <c r="Z157" s="1"/>
  <c r="I179"/>
  <c r="P204"/>
  <c r="Z204" s="1"/>
  <c r="AA204"/>
  <c r="L249"/>
  <c r="L264"/>
  <c r="I105"/>
  <c r="L223"/>
  <c r="L193"/>
  <c r="I125"/>
  <c r="L195"/>
  <c r="I212"/>
  <c r="I238"/>
  <c r="L287"/>
  <c r="L202"/>
  <c r="I10"/>
  <c r="O235"/>
  <c r="I244"/>
  <c r="L266"/>
  <c r="L274"/>
  <c r="L275"/>
  <c r="O297"/>
  <c r="AA322"/>
  <c r="P322"/>
  <c r="Z322" s="1"/>
  <c r="AA338"/>
  <c r="P338"/>
  <c r="Z338" s="1"/>
  <c r="I35"/>
  <c r="I13"/>
  <c r="AA45"/>
  <c r="P45"/>
  <c r="Z45" s="1"/>
  <c r="I75"/>
  <c r="I95"/>
  <c r="I98"/>
  <c r="I120"/>
  <c r="I94"/>
  <c r="I111"/>
  <c r="I92"/>
  <c r="I58"/>
  <c r="P76"/>
  <c r="Z76" s="1"/>
  <c r="I106"/>
  <c r="I208"/>
  <c r="AA115"/>
  <c r="P115"/>
  <c r="Z115" s="1"/>
  <c r="I162"/>
  <c r="I67"/>
  <c r="I100"/>
  <c r="I159"/>
  <c r="P179"/>
  <c r="Z179" s="1"/>
  <c r="AA179"/>
  <c r="L196"/>
  <c r="O261"/>
  <c r="L267"/>
  <c r="I185"/>
  <c r="I131"/>
  <c r="I174"/>
  <c r="O243"/>
  <c r="P188"/>
  <c r="Z188" s="1"/>
  <c r="AA188"/>
  <c r="I226"/>
  <c r="O252"/>
  <c r="L203"/>
  <c r="I222"/>
  <c r="O239"/>
  <c r="AA263"/>
  <c r="P263"/>
  <c r="Z263" s="1"/>
  <c r="L199"/>
  <c r="P293"/>
  <c r="Z293" s="1"/>
  <c r="AA293"/>
  <c r="AA314"/>
  <c r="P314"/>
  <c r="Z314" s="1"/>
  <c r="AA351"/>
  <c r="P351"/>
  <c r="Z351" s="1"/>
  <c r="I50"/>
  <c r="AA92"/>
  <c r="P92"/>
  <c r="Z92" s="1"/>
  <c r="I134"/>
  <c r="AA54"/>
  <c r="P54"/>
  <c r="Z54" s="1"/>
  <c r="I148"/>
  <c r="I107"/>
  <c r="I74"/>
  <c r="I49"/>
  <c r="I118"/>
  <c r="I184"/>
  <c r="P156"/>
  <c r="Z156" s="1"/>
  <c r="AA156"/>
  <c r="P175"/>
  <c r="Z175" s="1"/>
  <c r="AA175"/>
  <c r="I180"/>
  <c r="P208"/>
  <c r="Z208" s="1"/>
  <c r="AA208"/>
  <c r="L192"/>
  <c r="I182"/>
  <c r="I154"/>
  <c r="L175"/>
  <c r="AA180"/>
  <c r="P180"/>
  <c r="Z180" s="1"/>
  <c r="I216"/>
  <c r="O268"/>
  <c r="L194"/>
  <c r="I205"/>
  <c r="O230"/>
  <c r="O242"/>
  <c r="AA21"/>
  <c r="P21"/>
  <c r="Z21" s="1"/>
  <c r="AA155"/>
  <c r="P155"/>
  <c r="Z155" s="1"/>
  <c r="I209"/>
  <c r="I233"/>
  <c r="I283"/>
  <c r="AA330"/>
  <c r="P330"/>
  <c r="Z330" s="1"/>
  <c r="I43"/>
  <c r="I25"/>
  <c r="I83"/>
  <c r="I11"/>
  <c r="AA13"/>
  <c r="P13"/>
  <c r="Z13" s="1"/>
  <c r="AA33"/>
  <c r="P33"/>
  <c r="Z33" s="1"/>
  <c r="P83"/>
  <c r="Z83" s="1"/>
  <c r="AA83"/>
  <c r="I152"/>
  <c r="I103"/>
  <c r="I52"/>
  <c r="I53"/>
  <c r="I172"/>
  <c r="P96"/>
  <c r="Z96" s="1"/>
  <c r="AA111"/>
  <c r="P111"/>
  <c r="Z111" s="1"/>
  <c r="P127"/>
  <c r="Z127" s="1"/>
  <c r="I176"/>
  <c r="P200"/>
  <c r="Z200" s="1"/>
  <c r="AA200"/>
  <c r="I109"/>
  <c r="L265"/>
  <c r="I76"/>
  <c r="I178"/>
  <c r="L201"/>
  <c r="I153"/>
  <c r="AA193"/>
  <c r="P193"/>
  <c r="Z193" s="1"/>
  <c r="L286"/>
  <c r="AA189"/>
  <c r="P189"/>
  <c r="Z189" s="1"/>
  <c r="AA176"/>
  <c r="P176"/>
  <c r="Z176" s="1"/>
  <c r="L200"/>
  <c r="I207"/>
  <c r="O218"/>
  <c r="I234"/>
  <c r="L258"/>
  <c r="AA273"/>
  <c r="P273"/>
  <c r="Z273" s="1"/>
  <c r="I181"/>
  <c r="O262"/>
  <c r="AA269"/>
  <c r="P269"/>
  <c r="Z269" s="1"/>
  <c r="AA265"/>
  <c r="P265"/>
  <c r="Z265" s="1"/>
  <c r="P350"/>
  <c r="Z350" s="1"/>
  <c r="AA350"/>
  <c r="N2"/>
  <c r="K2"/>
  <c r="H2"/>
  <c r="E6" i="5"/>
  <c r="E112"/>
  <c r="E218"/>
  <c r="E324"/>
  <c r="AK324"/>
  <c r="AK112"/>
  <c r="AK6"/>
  <c r="AK218"/>
  <c r="Q2" i="4"/>
  <c r="AA2" s="1"/>
  <c r="Z105"/>
  <c r="G6" i="5"/>
  <c r="G112"/>
  <c r="G218"/>
  <c r="G324"/>
  <c r="H3"/>
  <c r="J181" i="4" l="1"/>
  <c r="X181" s="1"/>
  <c r="J234"/>
  <c r="M200"/>
  <c r="Y200" s="1"/>
  <c r="M258"/>
  <c r="Y258" s="1"/>
  <c r="J207"/>
  <c r="J76"/>
  <c r="J172"/>
  <c r="X172" s="1"/>
  <c r="J152"/>
  <c r="X152" s="1"/>
  <c r="J83"/>
  <c r="X83" s="1"/>
  <c r="J209"/>
  <c r="M175"/>
  <c r="M273"/>
  <c r="J184"/>
  <c r="J107"/>
  <c r="J134"/>
  <c r="M203"/>
  <c r="Y203" s="1"/>
  <c r="J174"/>
  <c r="X174" s="1"/>
  <c r="AA261"/>
  <c r="P261"/>
  <c r="Z261" s="1"/>
  <c r="J162"/>
  <c r="X162" s="1"/>
  <c r="J106"/>
  <c r="J92"/>
  <c r="J98"/>
  <c r="X98" s="1"/>
  <c r="P297"/>
  <c r="Z297" s="1"/>
  <c r="AA297"/>
  <c r="J244"/>
  <c r="M202"/>
  <c r="Y202" s="1"/>
  <c r="M195"/>
  <c r="Y195" s="1"/>
  <c r="J105"/>
  <c r="J121"/>
  <c r="J51"/>
  <c r="X51" s="1"/>
  <c r="J32"/>
  <c r="X32" s="1"/>
  <c r="J153"/>
  <c r="M265"/>
  <c r="J176"/>
  <c r="X176" s="1"/>
  <c r="J53"/>
  <c r="X53" s="1"/>
  <c r="J25"/>
  <c r="P242"/>
  <c r="AA242"/>
  <c r="J205"/>
  <c r="X205" s="1"/>
  <c r="J216"/>
  <c r="X216" s="1"/>
  <c r="J154"/>
  <c r="J118"/>
  <c r="X118" s="1"/>
  <c r="J148"/>
  <c r="X148" s="1"/>
  <c r="AA252"/>
  <c r="P252"/>
  <c r="Z252" s="1"/>
  <c r="J131"/>
  <c r="X131" s="1"/>
  <c r="J159"/>
  <c r="X159" s="1"/>
  <c r="J111"/>
  <c r="J95"/>
  <c r="J13"/>
  <c r="X13" s="1"/>
  <c r="M275"/>
  <c r="Y275" s="1"/>
  <c r="M287"/>
  <c r="J125"/>
  <c r="X125" s="1"/>
  <c r="M264"/>
  <c r="Y264" s="1"/>
  <c r="J179"/>
  <c r="X179" s="1"/>
  <c r="J139"/>
  <c r="X139" s="1"/>
  <c r="J65"/>
  <c r="J33"/>
  <c r="X33" s="1"/>
  <c r="P218"/>
  <c r="Z218" s="1"/>
  <c r="AA218"/>
  <c r="M286"/>
  <c r="Y286" s="1"/>
  <c r="M201"/>
  <c r="Y201" s="1"/>
  <c r="J109"/>
  <c r="X109" s="1"/>
  <c r="J52"/>
  <c r="X52" s="1"/>
  <c r="J43"/>
  <c r="J283"/>
  <c r="X283" s="1"/>
  <c r="M194"/>
  <c r="Y194" s="1"/>
  <c r="J182"/>
  <c r="X182" s="1"/>
  <c r="J49"/>
  <c r="M199"/>
  <c r="Y199" s="1"/>
  <c r="AA239"/>
  <c r="P239"/>
  <c r="Z239" s="1"/>
  <c r="J185"/>
  <c r="M196"/>
  <c r="Y196" s="1"/>
  <c r="J100"/>
  <c r="X100" s="1"/>
  <c r="J94"/>
  <c r="J75"/>
  <c r="X75" s="1"/>
  <c r="J35"/>
  <c r="X35" s="1"/>
  <c r="M274"/>
  <c r="Y274" s="1"/>
  <c r="AA235"/>
  <c r="P235"/>
  <c r="Z235" s="1"/>
  <c r="J238"/>
  <c r="X238" s="1"/>
  <c r="M193"/>
  <c r="Y193" s="1"/>
  <c r="M249"/>
  <c r="Y249" s="1"/>
  <c r="J66"/>
  <c r="X66" s="1"/>
  <c r="J69"/>
  <c r="X69" s="1"/>
  <c r="J18"/>
  <c r="X18" s="1"/>
  <c r="P262"/>
  <c r="Z262" s="1"/>
  <c r="AA262"/>
  <c r="J178"/>
  <c r="X178" s="1"/>
  <c r="J103"/>
  <c r="X103" s="1"/>
  <c r="J11"/>
  <c r="X11" s="1"/>
  <c r="J12"/>
  <c r="X12" s="1"/>
  <c r="J233"/>
  <c r="X233" s="1"/>
  <c r="P230"/>
  <c r="Z230" s="1"/>
  <c r="AA230"/>
  <c r="P268"/>
  <c r="Z268" s="1"/>
  <c r="AA268"/>
  <c r="M192"/>
  <c r="Y192" s="1"/>
  <c r="J180"/>
  <c r="X180" s="1"/>
  <c r="J74"/>
  <c r="X74" s="1"/>
  <c r="J50"/>
  <c r="X50" s="1"/>
  <c r="J222"/>
  <c r="X222" s="1"/>
  <c r="J226"/>
  <c r="X226" s="1"/>
  <c r="AA243"/>
  <c r="P243"/>
  <c r="Z243" s="1"/>
  <c r="M267"/>
  <c r="Y267" s="1"/>
  <c r="J67"/>
  <c r="X67" s="1"/>
  <c r="J208"/>
  <c r="X208" s="1"/>
  <c r="J58"/>
  <c r="X58" s="1"/>
  <c r="J120"/>
  <c r="X120" s="1"/>
  <c r="M266"/>
  <c r="Y266" s="1"/>
  <c r="J10"/>
  <c r="J212"/>
  <c r="X212" s="1"/>
  <c r="M223"/>
  <c r="Y223" s="1"/>
  <c r="J96"/>
  <c r="X96" s="1"/>
  <c r="J17"/>
  <c r="X17" s="1"/>
  <c r="J34"/>
  <c r="X34" s="1"/>
  <c r="Z108"/>
  <c r="X111"/>
  <c r="X76"/>
  <c r="Y175"/>
  <c r="AA288"/>
  <c r="AA248"/>
  <c r="X121"/>
  <c r="AA279"/>
  <c r="X106"/>
  <c r="X184"/>
  <c r="X107"/>
  <c r="AA296"/>
  <c r="Y273"/>
  <c r="AA280"/>
  <c r="X185"/>
  <c r="X92"/>
  <c r="X95"/>
  <c r="X134"/>
  <c r="AA290"/>
  <c r="AA254"/>
  <c r="X209"/>
  <c r="AA295"/>
  <c r="AA257"/>
  <c r="Y265"/>
  <c r="X153"/>
  <c r="AA215"/>
  <c r="AA291"/>
  <c r="AA255"/>
  <c r="X94"/>
  <c r="AA282"/>
  <c r="AA224"/>
  <c r="AA289"/>
  <c r="AA251"/>
  <c r="X207"/>
  <c r="AA294"/>
  <c r="AA256"/>
  <c r="Z242"/>
  <c r="X105"/>
  <c r="AA284"/>
  <c r="AA225"/>
  <c r="X234"/>
  <c r="X244"/>
  <c r="X154"/>
  <c r="AA281"/>
  <c r="Y287"/>
  <c r="Z109"/>
  <c r="Z107"/>
  <c r="AA121"/>
  <c r="X136"/>
  <c r="Z110"/>
  <c r="Z112"/>
  <c r="Z134"/>
  <c r="AA101"/>
  <c r="Y92"/>
  <c r="Z104"/>
  <c r="Z133"/>
  <c r="AA90"/>
  <c r="X45"/>
  <c r="Z106"/>
  <c r="Y123"/>
  <c r="Y102"/>
  <c r="Y79"/>
  <c r="Y120"/>
  <c r="Y72"/>
  <c r="Y125"/>
  <c r="AA98"/>
  <c r="AA85"/>
  <c r="X6"/>
  <c r="X23"/>
  <c r="X57"/>
  <c r="X61"/>
  <c r="X9"/>
  <c r="X115"/>
  <c r="X8"/>
  <c r="Y78"/>
  <c r="Y71"/>
  <c r="Y100"/>
  <c r="AA84"/>
  <c r="AA96"/>
  <c r="AA122"/>
  <c r="X140"/>
  <c r="X137"/>
  <c r="X5"/>
  <c r="X59"/>
  <c r="X41"/>
  <c r="X49"/>
  <c r="X55"/>
  <c r="X7"/>
  <c r="Y99"/>
  <c r="Y119"/>
  <c r="Y97"/>
  <c r="AA81"/>
  <c r="AA91"/>
  <c r="X141"/>
  <c r="X44"/>
  <c r="X135"/>
  <c r="X56"/>
  <c r="X40"/>
  <c r="X48"/>
  <c r="X54"/>
  <c r="X65"/>
  <c r="AA76"/>
  <c r="X124"/>
  <c r="X63"/>
  <c r="X31"/>
  <c r="X39"/>
  <c r="X47"/>
  <c r="X142"/>
  <c r="X46"/>
  <c r="Y89"/>
  <c r="Y86"/>
  <c r="Y93"/>
  <c r="X132"/>
  <c r="AA127"/>
  <c r="X36"/>
  <c r="X43"/>
  <c r="X25"/>
  <c r="X62"/>
  <c r="X14"/>
  <c r="X126"/>
  <c r="X30"/>
  <c r="X38"/>
  <c r="X37"/>
  <c r="X117"/>
  <c r="Y88"/>
  <c r="Y83"/>
  <c r="Y114"/>
  <c r="AA130"/>
  <c r="X42"/>
  <c r="X24"/>
  <c r="X22"/>
  <c r="X21"/>
  <c r="X29"/>
  <c r="X28"/>
  <c r="AA75"/>
  <c r="Y113"/>
  <c r="Y77"/>
  <c r="Y69"/>
  <c r="X129"/>
  <c r="AA128"/>
  <c r="AA103"/>
  <c r="X15"/>
  <c r="X60"/>
  <c r="X20"/>
  <c r="X27"/>
  <c r="AA82"/>
  <c r="Y94"/>
  <c r="Y87"/>
  <c r="AA116"/>
  <c r="AA95"/>
  <c r="AA80"/>
  <c r="X16"/>
  <c r="X64"/>
  <c r="X138"/>
  <c r="X70"/>
  <c r="X19"/>
  <c r="X26"/>
  <c r="H218" i="5"/>
  <c r="H112"/>
  <c r="I3"/>
  <c r="H6"/>
  <c r="H324"/>
  <c r="Q3" i="4" l="1"/>
  <c r="X10"/>
  <c r="H3"/>
  <c r="N3"/>
  <c r="X4"/>
  <c r="AA73"/>
  <c r="D227" i="5"/>
  <c r="D313"/>
  <c r="D252"/>
  <c r="D246"/>
  <c r="D264"/>
  <c r="D249"/>
  <c r="D302"/>
  <c r="D255"/>
  <c r="D283"/>
  <c r="D229"/>
  <c r="D299"/>
  <c r="D309"/>
  <c r="D245"/>
  <c r="D316"/>
  <c r="D235"/>
  <c r="D259"/>
  <c r="D292"/>
  <c r="D222"/>
  <c r="D307"/>
  <c r="D272"/>
  <c r="D265"/>
  <c r="D244"/>
  <c r="D281"/>
  <c r="D226"/>
  <c r="D280"/>
  <c r="D287"/>
  <c r="D262"/>
  <c r="D267"/>
  <c r="D273"/>
  <c r="D295"/>
  <c r="D304"/>
  <c r="D240"/>
  <c r="D223"/>
  <c r="D263"/>
  <c r="D247"/>
  <c r="D221"/>
  <c r="D225"/>
  <c r="D266"/>
  <c r="D256"/>
  <c r="D277"/>
  <c r="D279"/>
  <c r="D278"/>
  <c r="D250"/>
  <c r="D239"/>
  <c r="D296"/>
  <c r="D289"/>
  <c r="D258"/>
  <c r="D242"/>
  <c r="D305"/>
  <c r="D232"/>
  <c r="D276"/>
  <c r="D220"/>
  <c r="D288"/>
  <c r="D268"/>
  <c r="D303"/>
  <c r="D314"/>
  <c r="D298"/>
  <c r="D254"/>
  <c r="D231"/>
  <c r="D257"/>
  <c r="D291"/>
  <c r="D317"/>
  <c r="D243"/>
  <c r="D241"/>
  <c r="D219"/>
  <c r="D312"/>
  <c r="D318"/>
  <c r="D234"/>
  <c r="D274"/>
  <c r="Z2" i="4"/>
  <c r="D260" i="5"/>
  <c r="D269"/>
  <c r="D297"/>
  <c r="D294"/>
  <c r="D310"/>
  <c r="D284"/>
  <c r="D315"/>
  <c r="D308"/>
  <c r="D270"/>
  <c r="Z3" i="4"/>
  <c r="A218" i="5" s="1"/>
  <c r="D233"/>
  <c r="D275"/>
  <c r="D224"/>
  <c r="D285"/>
  <c r="D286"/>
  <c r="D228"/>
  <c r="D238"/>
  <c r="D306"/>
  <c r="D261"/>
  <c r="D253"/>
  <c r="D237"/>
  <c r="D290"/>
  <c r="D251"/>
  <c r="D282"/>
  <c r="D300"/>
  <c r="D236"/>
  <c r="D311"/>
  <c r="D230"/>
  <c r="D248"/>
  <c r="D293"/>
  <c r="D271"/>
  <c r="D301"/>
  <c r="Y68" i="4"/>
  <c r="K3"/>
  <c r="J3" i="5"/>
  <c r="I218"/>
  <c r="I6"/>
  <c r="I112"/>
  <c r="I324"/>
  <c r="E310" l="1"/>
  <c r="AF310"/>
  <c r="X310"/>
  <c r="P310"/>
  <c r="H310"/>
  <c r="AG310"/>
  <c r="Y310"/>
  <c r="Q310"/>
  <c r="I310"/>
  <c r="AH310"/>
  <c r="Z310"/>
  <c r="R310"/>
  <c r="J310"/>
  <c r="AI310"/>
  <c r="AA310"/>
  <c r="S310"/>
  <c r="K310"/>
  <c r="AJ310"/>
  <c r="AB310"/>
  <c r="T310"/>
  <c r="L310"/>
  <c r="AC310"/>
  <c r="U310"/>
  <c r="M310"/>
  <c r="AD310"/>
  <c r="V310"/>
  <c r="N310"/>
  <c r="F310"/>
  <c r="G310"/>
  <c r="O310"/>
  <c r="W310"/>
  <c r="AE310"/>
  <c r="E307"/>
  <c r="AC307"/>
  <c r="U307"/>
  <c r="M307"/>
  <c r="AD307"/>
  <c r="V307"/>
  <c r="N307"/>
  <c r="F307"/>
  <c r="AE307"/>
  <c r="W307"/>
  <c r="O307"/>
  <c r="G307"/>
  <c r="AF307"/>
  <c r="X307"/>
  <c r="P307"/>
  <c r="H307"/>
  <c r="AG307"/>
  <c r="Y307"/>
  <c r="Q307"/>
  <c r="I307"/>
  <c r="AH307"/>
  <c r="Z307"/>
  <c r="R307"/>
  <c r="J307"/>
  <c r="AI307"/>
  <c r="AA307"/>
  <c r="S307"/>
  <c r="K307"/>
  <c r="T307"/>
  <c r="AB307"/>
  <c r="AJ307"/>
  <c r="L307"/>
  <c r="E252"/>
  <c r="AD252"/>
  <c r="V252"/>
  <c r="N252"/>
  <c r="F252"/>
  <c r="AE252"/>
  <c r="W252"/>
  <c r="O252"/>
  <c r="G252"/>
  <c r="AF252"/>
  <c r="X252"/>
  <c r="P252"/>
  <c r="H252"/>
  <c r="AG252"/>
  <c r="Y252"/>
  <c r="Q252"/>
  <c r="I252"/>
  <c r="AH252"/>
  <c r="Z252"/>
  <c r="R252"/>
  <c r="J252"/>
  <c r="AI252"/>
  <c r="AA252"/>
  <c r="S252"/>
  <c r="K252"/>
  <c r="AJ252"/>
  <c r="AB252"/>
  <c r="T252"/>
  <c r="L252"/>
  <c r="M252"/>
  <c r="U252"/>
  <c r="AC252"/>
  <c r="E293"/>
  <c r="AE293"/>
  <c r="W293"/>
  <c r="O293"/>
  <c r="G293"/>
  <c r="AF293"/>
  <c r="X293"/>
  <c r="P293"/>
  <c r="H293"/>
  <c r="AG293"/>
  <c r="Y293"/>
  <c r="Q293"/>
  <c r="I293"/>
  <c r="AH293"/>
  <c r="Z293"/>
  <c r="R293"/>
  <c r="J293"/>
  <c r="AI293"/>
  <c r="AA293"/>
  <c r="S293"/>
  <c r="K293"/>
  <c r="AJ293"/>
  <c r="AB293"/>
  <c r="T293"/>
  <c r="L293"/>
  <c r="AC293"/>
  <c r="U293"/>
  <c r="M293"/>
  <c r="F293"/>
  <c r="N293"/>
  <c r="V293"/>
  <c r="AD293"/>
  <c r="E290"/>
  <c r="AJ290"/>
  <c r="AB290"/>
  <c r="T290"/>
  <c r="L290"/>
  <c r="AC290"/>
  <c r="U290"/>
  <c r="M290"/>
  <c r="AD290"/>
  <c r="V290"/>
  <c r="N290"/>
  <c r="F290"/>
  <c r="AE290"/>
  <c r="W290"/>
  <c r="O290"/>
  <c r="G290"/>
  <c r="AF290"/>
  <c r="X290"/>
  <c r="P290"/>
  <c r="H290"/>
  <c r="AG290"/>
  <c r="Y290"/>
  <c r="Q290"/>
  <c r="I290"/>
  <c r="AH290"/>
  <c r="Z290"/>
  <c r="R290"/>
  <c r="J290"/>
  <c r="AI290"/>
  <c r="K290"/>
  <c r="S290"/>
  <c r="AA290"/>
  <c r="E285"/>
  <c r="AE285"/>
  <c r="W285"/>
  <c r="O285"/>
  <c r="G285"/>
  <c r="AF285"/>
  <c r="X285"/>
  <c r="P285"/>
  <c r="H285"/>
  <c r="AG285"/>
  <c r="Y285"/>
  <c r="Q285"/>
  <c r="I285"/>
  <c r="AH285"/>
  <c r="Z285"/>
  <c r="R285"/>
  <c r="J285"/>
  <c r="AI285"/>
  <c r="AA285"/>
  <c r="S285"/>
  <c r="K285"/>
  <c r="AJ285"/>
  <c r="AB285"/>
  <c r="T285"/>
  <c r="L285"/>
  <c r="AC285"/>
  <c r="U285"/>
  <c r="M285"/>
  <c r="F285"/>
  <c r="N285"/>
  <c r="V285"/>
  <c r="AD285"/>
  <c r="E284"/>
  <c r="AD284"/>
  <c r="V284"/>
  <c r="N284"/>
  <c r="F284"/>
  <c r="AE284"/>
  <c r="W284"/>
  <c r="O284"/>
  <c r="G284"/>
  <c r="AF284"/>
  <c r="X284"/>
  <c r="P284"/>
  <c r="H284"/>
  <c r="AG284"/>
  <c r="Y284"/>
  <c r="Q284"/>
  <c r="I284"/>
  <c r="AH284"/>
  <c r="Z284"/>
  <c r="R284"/>
  <c r="J284"/>
  <c r="AI284"/>
  <c r="AA284"/>
  <c r="S284"/>
  <c r="K284"/>
  <c r="AJ284"/>
  <c r="AB284"/>
  <c r="T284"/>
  <c r="L284"/>
  <c r="AC284"/>
  <c r="U284"/>
  <c r="M284"/>
  <c r="E234"/>
  <c r="AJ234"/>
  <c r="AB234"/>
  <c r="T234"/>
  <c r="L234"/>
  <c r="AC234"/>
  <c r="U234"/>
  <c r="M234"/>
  <c r="AD234"/>
  <c r="V234"/>
  <c r="N234"/>
  <c r="F234"/>
  <c r="AE234"/>
  <c r="W234"/>
  <c r="O234"/>
  <c r="G234"/>
  <c r="AF234"/>
  <c r="X234"/>
  <c r="P234"/>
  <c r="H234"/>
  <c r="AG234"/>
  <c r="Y234"/>
  <c r="Q234"/>
  <c r="I234"/>
  <c r="AH234"/>
  <c r="Z234"/>
  <c r="R234"/>
  <c r="J234"/>
  <c r="K234"/>
  <c r="AI234"/>
  <c r="S234"/>
  <c r="AA234"/>
  <c r="E257"/>
  <c r="AI257"/>
  <c r="AA257"/>
  <c r="S257"/>
  <c r="K257"/>
  <c r="AJ257"/>
  <c r="AB257"/>
  <c r="T257"/>
  <c r="L257"/>
  <c r="AC257"/>
  <c r="U257"/>
  <c r="M257"/>
  <c r="AD257"/>
  <c r="V257"/>
  <c r="N257"/>
  <c r="F257"/>
  <c r="AE257"/>
  <c r="W257"/>
  <c r="O257"/>
  <c r="G257"/>
  <c r="AF257"/>
  <c r="X257"/>
  <c r="P257"/>
  <c r="H257"/>
  <c r="AG257"/>
  <c r="Y257"/>
  <c r="Q257"/>
  <c r="I257"/>
  <c r="AH257"/>
  <c r="Z257"/>
  <c r="J257"/>
  <c r="R257"/>
  <c r="E220"/>
  <c r="E239"/>
  <c r="AG239"/>
  <c r="Y239"/>
  <c r="Q239"/>
  <c r="I239"/>
  <c r="AH239"/>
  <c r="Z239"/>
  <c r="R239"/>
  <c r="J239"/>
  <c r="AI239"/>
  <c r="AA239"/>
  <c r="S239"/>
  <c r="K239"/>
  <c r="AJ239"/>
  <c r="AB239"/>
  <c r="T239"/>
  <c r="L239"/>
  <c r="AC239"/>
  <c r="U239"/>
  <c r="M239"/>
  <c r="AD239"/>
  <c r="V239"/>
  <c r="N239"/>
  <c r="F239"/>
  <c r="AE239"/>
  <c r="W239"/>
  <c r="O239"/>
  <c r="G239"/>
  <c r="P239"/>
  <c r="H239"/>
  <c r="X239"/>
  <c r="AF239"/>
  <c r="E221"/>
  <c r="E267"/>
  <c r="AC267"/>
  <c r="U267"/>
  <c r="M267"/>
  <c r="AD267"/>
  <c r="V267"/>
  <c r="N267"/>
  <c r="F267"/>
  <c r="AE267"/>
  <c r="W267"/>
  <c r="O267"/>
  <c r="G267"/>
  <c r="AF267"/>
  <c r="X267"/>
  <c r="P267"/>
  <c r="H267"/>
  <c r="AG267"/>
  <c r="Y267"/>
  <c r="Q267"/>
  <c r="I267"/>
  <c r="AH267"/>
  <c r="Z267"/>
  <c r="R267"/>
  <c r="J267"/>
  <c r="AI267"/>
  <c r="AA267"/>
  <c r="S267"/>
  <c r="K267"/>
  <c r="AJ267"/>
  <c r="L267"/>
  <c r="T267"/>
  <c r="AB267"/>
  <c r="E272"/>
  <c r="AH272"/>
  <c r="Z272"/>
  <c r="R272"/>
  <c r="J272"/>
  <c r="AI272"/>
  <c r="AA272"/>
  <c r="S272"/>
  <c r="K272"/>
  <c r="AJ272"/>
  <c r="AB272"/>
  <c r="T272"/>
  <c r="L272"/>
  <c r="AC272"/>
  <c r="U272"/>
  <c r="M272"/>
  <c r="AD272"/>
  <c r="V272"/>
  <c r="N272"/>
  <c r="F272"/>
  <c r="AE272"/>
  <c r="W272"/>
  <c r="O272"/>
  <c r="G272"/>
  <c r="AF272"/>
  <c r="X272"/>
  <c r="P272"/>
  <c r="H272"/>
  <c r="Q272"/>
  <c r="Y272"/>
  <c r="I272"/>
  <c r="AG272"/>
  <c r="E309"/>
  <c r="AE309"/>
  <c r="W309"/>
  <c r="O309"/>
  <c r="G309"/>
  <c r="AF309"/>
  <c r="X309"/>
  <c r="P309"/>
  <c r="H309"/>
  <c r="AG309"/>
  <c r="Y309"/>
  <c r="Q309"/>
  <c r="I309"/>
  <c r="AH309"/>
  <c r="Z309"/>
  <c r="R309"/>
  <c r="J309"/>
  <c r="AI309"/>
  <c r="AA309"/>
  <c r="S309"/>
  <c r="K309"/>
  <c r="AJ309"/>
  <c r="AB309"/>
  <c r="T309"/>
  <c r="L309"/>
  <c r="AC309"/>
  <c r="U309"/>
  <c r="M309"/>
  <c r="V309"/>
  <c r="N309"/>
  <c r="AD309"/>
  <c r="F309"/>
  <c r="E246"/>
  <c r="AF246"/>
  <c r="X246"/>
  <c r="P246"/>
  <c r="H246"/>
  <c r="AG246"/>
  <c r="Y246"/>
  <c r="Q246"/>
  <c r="I246"/>
  <c r="AH246"/>
  <c r="Z246"/>
  <c r="R246"/>
  <c r="J246"/>
  <c r="AI246"/>
  <c r="AA246"/>
  <c r="S246"/>
  <c r="K246"/>
  <c r="AJ246"/>
  <c r="AB246"/>
  <c r="T246"/>
  <c r="L246"/>
  <c r="AC246"/>
  <c r="U246"/>
  <c r="M246"/>
  <c r="AD246"/>
  <c r="V246"/>
  <c r="N246"/>
  <c r="F246"/>
  <c r="G246"/>
  <c r="O246"/>
  <c r="W246"/>
  <c r="AE246"/>
  <c r="E224"/>
  <c r="E262"/>
  <c r="AF262"/>
  <c r="X262"/>
  <c r="P262"/>
  <c r="H262"/>
  <c r="AG262"/>
  <c r="Y262"/>
  <c r="Q262"/>
  <c r="I262"/>
  <c r="AH262"/>
  <c r="Z262"/>
  <c r="R262"/>
  <c r="J262"/>
  <c r="AI262"/>
  <c r="AA262"/>
  <c r="S262"/>
  <c r="K262"/>
  <c r="AJ262"/>
  <c r="AB262"/>
  <c r="T262"/>
  <c r="L262"/>
  <c r="AC262"/>
  <c r="U262"/>
  <c r="M262"/>
  <c r="AD262"/>
  <c r="V262"/>
  <c r="N262"/>
  <c r="F262"/>
  <c r="G262"/>
  <c r="O262"/>
  <c r="W262"/>
  <c r="AE262"/>
  <c r="E299"/>
  <c r="AC299"/>
  <c r="U299"/>
  <c r="M299"/>
  <c r="AD299"/>
  <c r="V299"/>
  <c r="N299"/>
  <c r="F299"/>
  <c r="AE299"/>
  <c r="W299"/>
  <c r="O299"/>
  <c r="G299"/>
  <c r="AF299"/>
  <c r="X299"/>
  <c r="P299"/>
  <c r="H299"/>
  <c r="AG299"/>
  <c r="Y299"/>
  <c r="Q299"/>
  <c r="I299"/>
  <c r="AH299"/>
  <c r="Z299"/>
  <c r="R299"/>
  <c r="J299"/>
  <c r="AI299"/>
  <c r="AA299"/>
  <c r="S299"/>
  <c r="K299"/>
  <c r="L299"/>
  <c r="T299"/>
  <c r="AB299"/>
  <c r="AJ299"/>
  <c r="E271"/>
  <c r="AG271"/>
  <c r="Y271"/>
  <c r="Q271"/>
  <c r="I271"/>
  <c r="AH271"/>
  <c r="Z271"/>
  <c r="R271"/>
  <c r="J271"/>
  <c r="AI271"/>
  <c r="AA271"/>
  <c r="S271"/>
  <c r="K271"/>
  <c r="AJ271"/>
  <c r="AB271"/>
  <c r="T271"/>
  <c r="L271"/>
  <c r="AC271"/>
  <c r="U271"/>
  <c r="M271"/>
  <c r="AD271"/>
  <c r="V271"/>
  <c r="N271"/>
  <c r="F271"/>
  <c r="AE271"/>
  <c r="W271"/>
  <c r="O271"/>
  <c r="G271"/>
  <c r="H271"/>
  <c r="P271"/>
  <c r="X271"/>
  <c r="AF271"/>
  <c r="E251"/>
  <c r="AC251"/>
  <c r="U251"/>
  <c r="M251"/>
  <c r="AD251"/>
  <c r="V251"/>
  <c r="N251"/>
  <c r="F251"/>
  <c r="AE251"/>
  <c r="W251"/>
  <c r="O251"/>
  <c r="G251"/>
  <c r="AF251"/>
  <c r="X251"/>
  <c r="P251"/>
  <c r="H251"/>
  <c r="AG251"/>
  <c r="Y251"/>
  <c r="Q251"/>
  <c r="I251"/>
  <c r="AH251"/>
  <c r="Z251"/>
  <c r="R251"/>
  <c r="J251"/>
  <c r="AI251"/>
  <c r="AA251"/>
  <c r="S251"/>
  <c r="K251"/>
  <c r="AB251"/>
  <c r="AJ251"/>
  <c r="T251"/>
  <c r="L251"/>
  <c r="E286"/>
  <c r="AF286"/>
  <c r="X286"/>
  <c r="P286"/>
  <c r="H286"/>
  <c r="AG286"/>
  <c r="Y286"/>
  <c r="Q286"/>
  <c r="I286"/>
  <c r="AH286"/>
  <c r="Z286"/>
  <c r="R286"/>
  <c r="J286"/>
  <c r="AI286"/>
  <c r="AA286"/>
  <c r="S286"/>
  <c r="K286"/>
  <c r="AJ286"/>
  <c r="AB286"/>
  <c r="T286"/>
  <c r="L286"/>
  <c r="AC286"/>
  <c r="U286"/>
  <c r="M286"/>
  <c r="AD286"/>
  <c r="V286"/>
  <c r="N286"/>
  <c r="F286"/>
  <c r="AE286"/>
  <c r="W286"/>
  <c r="G286"/>
  <c r="O286"/>
  <c r="E315"/>
  <c r="AC315"/>
  <c r="U315"/>
  <c r="M315"/>
  <c r="AD315"/>
  <c r="V315"/>
  <c r="N315"/>
  <c r="F315"/>
  <c r="AE315"/>
  <c r="W315"/>
  <c r="O315"/>
  <c r="G315"/>
  <c r="AF315"/>
  <c r="X315"/>
  <c r="P315"/>
  <c r="H315"/>
  <c r="AG315"/>
  <c r="Y315"/>
  <c r="Q315"/>
  <c r="I315"/>
  <c r="AH315"/>
  <c r="Z315"/>
  <c r="R315"/>
  <c r="J315"/>
  <c r="AI315"/>
  <c r="AA315"/>
  <c r="S315"/>
  <c r="K315"/>
  <c r="AB315"/>
  <c r="AJ315"/>
  <c r="T315"/>
  <c r="L315"/>
  <c r="E274"/>
  <c r="AJ274"/>
  <c r="AB274"/>
  <c r="T274"/>
  <c r="L274"/>
  <c r="AC274"/>
  <c r="U274"/>
  <c r="M274"/>
  <c r="AD274"/>
  <c r="V274"/>
  <c r="N274"/>
  <c r="F274"/>
  <c r="AE274"/>
  <c r="W274"/>
  <c r="O274"/>
  <c r="G274"/>
  <c r="AF274"/>
  <c r="X274"/>
  <c r="P274"/>
  <c r="H274"/>
  <c r="AG274"/>
  <c r="Y274"/>
  <c r="Q274"/>
  <c r="I274"/>
  <c r="AH274"/>
  <c r="Z274"/>
  <c r="R274"/>
  <c r="J274"/>
  <c r="S274"/>
  <c r="AA274"/>
  <c r="AI274"/>
  <c r="K274"/>
  <c r="E291"/>
  <c r="AC291"/>
  <c r="U291"/>
  <c r="M291"/>
  <c r="AD291"/>
  <c r="V291"/>
  <c r="N291"/>
  <c r="F291"/>
  <c r="AE291"/>
  <c r="W291"/>
  <c r="O291"/>
  <c r="G291"/>
  <c r="AF291"/>
  <c r="X291"/>
  <c r="P291"/>
  <c r="H291"/>
  <c r="AG291"/>
  <c r="Y291"/>
  <c r="Q291"/>
  <c r="I291"/>
  <c r="AH291"/>
  <c r="Z291"/>
  <c r="R291"/>
  <c r="J291"/>
  <c r="AI291"/>
  <c r="AA291"/>
  <c r="S291"/>
  <c r="K291"/>
  <c r="L291"/>
  <c r="T291"/>
  <c r="AB291"/>
  <c r="AJ291"/>
  <c r="E288"/>
  <c r="AH288"/>
  <c r="Z288"/>
  <c r="R288"/>
  <c r="J288"/>
  <c r="AI288"/>
  <c r="AA288"/>
  <c r="S288"/>
  <c r="K288"/>
  <c r="AJ288"/>
  <c r="AB288"/>
  <c r="T288"/>
  <c r="L288"/>
  <c r="AC288"/>
  <c r="U288"/>
  <c r="M288"/>
  <c r="AD288"/>
  <c r="V288"/>
  <c r="N288"/>
  <c r="F288"/>
  <c r="AE288"/>
  <c r="W288"/>
  <c r="O288"/>
  <c r="G288"/>
  <c r="AF288"/>
  <c r="X288"/>
  <c r="P288"/>
  <c r="H288"/>
  <c r="AG288"/>
  <c r="Y288"/>
  <c r="I288"/>
  <c r="Q288"/>
  <c r="E296"/>
  <c r="AH296"/>
  <c r="Z296"/>
  <c r="R296"/>
  <c r="J296"/>
  <c r="AI296"/>
  <c r="AA296"/>
  <c r="S296"/>
  <c r="K296"/>
  <c r="AJ296"/>
  <c r="AB296"/>
  <c r="T296"/>
  <c r="L296"/>
  <c r="AC296"/>
  <c r="U296"/>
  <c r="M296"/>
  <c r="AD296"/>
  <c r="V296"/>
  <c r="N296"/>
  <c r="F296"/>
  <c r="AE296"/>
  <c r="W296"/>
  <c r="O296"/>
  <c r="G296"/>
  <c r="AF296"/>
  <c r="X296"/>
  <c r="P296"/>
  <c r="H296"/>
  <c r="AG296"/>
  <c r="I296"/>
  <c r="Q296"/>
  <c r="Y296"/>
  <c r="E225"/>
  <c r="E273"/>
  <c r="AI273"/>
  <c r="AA273"/>
  <c r="S273"/>
  <c r="K273"/>
  <c r="AJ273"/>
  <c r="AB273"/>
  <c r="T273"/>
  <c r="L273"/>
  <c r="AC273"/>
  <c r="U273"/>
  <c r="M273"/>
  <c r="AD273"/>
  <c r="V273"/>
  <c r="N273"/>
  <c r="F273"/>
  <c r="AE273"/>
  <c r="W273"/>
  <c r="O273"/>
  <c r="G273"/>
  <c r="AF273"/>
  <c r="X273"/>
  <c r="P273"/>
  <c r="H273"/>
  <c r="AG273"/>
  <c r="Y273"/>
  <c r="Q273"/>
  <c r="I273"/>
  <c r="J273"/>
  <c r="R273"/>
  <c r="Z273"/>
  <c r="AH273"/>
  <c r="E265"/>
  <c r="AI265"/>
  <c r="AA265"/>
  <c r="S265"/>
  <c r="K265"/>
  <c r="AJ265"/>
  <c r="AB265"/>
  <c r="T265"/>
  <c r="L265"/>
  <c r="AC265"/>
  <c r="U265"/>
  <c r="M265"/>
  <c r="AD265"/>
  <c r="V265"/>
  <c r="N265"/>
  <c r="F265"/>
  <c r="AE265"/>
  <c r="W265"/>
  <c r="O265"/>
  <c r="G265"/>
  <c r="AF265"/>
  <c r="X265"/>
  <c r="P265"/>
  <c r="H265"/>
  <c r="AG265"/>
  <c r="Y265"/>
  <c r="Q265"/>
  <c r="I265"/>
  <c r="J265"/>
  <c r="R265"/>
  <c r="AH265"/>
  <c r="Z265"/>
  <c r="E245"/>
  <c r="AE245"/>
  <c r="W245"/>
  <c r="O245"/>
  <c r="G245"/>
  <c r="AF245"/>
  <c r="X245"/>
  <c r="P245"/>
  <c r="H245"/>
  <c r="AG245"/>
  <c r="Y245"/>
  <c r="Q245"/>
  <c r="I245"/>
  <c r="AH245"/>
  <c r="Z245"/>
  <c r="R245"/>
  <c r="J245"/>
  <c r="AI245"/>
  <c r="AA245"/>
  <c r="S245"/>
  <c r="K245"/>
  <c r="AJ245"/>
  <c r="AB245"/>
  <c r="T245"/>
  <c r="L245"/>
  <c r="AC245"/>
  <c r="U245"/>
  <c r="M245"/>
  <c r="V245"/>
  <c r="AD245"/>
  <c r="N245"/>
  <c r="F245"/>
  <c r="E264"/>
  <c r="AH264"/>
  <c r="Z264"/>
  <c r="R264"/>
  <c r="J264"/>
  <c r="AI264"/>
  <c r="AA264"/>
  <c r="S264"/>
  <c r="K264"/>
  <c r="AJ264"/>
  <c r="AB264"/>
  <c r="T264"/>
  <c r="L264"/>
  <c r="AC264"/>
  <c r="U264"/>
  <c r="M264"/>
  <c r="AD264"/>
  <c r="V264"/>
  <c r="N264"/>
  <c r="F264"/>
  <c r="AE264"/>
  <c r="W264"/>
  <c r="O264"/>
  <c r="G264"/>
  <c r="AF264"/>
  <c r="X264"/>
  <c r="P264"/>
  <c r="H264"/>
  <c r="I264"/>
  <c r="Q264"/>
  <c r="Y264"/>
  <c r="AG264"/>
  <c r="E318"/>
  <c r="AF318"/>
  <c r="X318"/>
  <c r="P318"/>
  <c r="H318"/>
  <c r="AG318"/>
  <c r="Y318"/>
  <c r="Q318"/>
  <c r="I318"/>
  <c r="AH318"/>
  <c r="Z318"/>
  <c r="R318"/>
  <c r="J318"/>
  <c r="AI318"/>
  <c r="AA318"/>
  <c r="S318"/>
  <c r="K318"/>
  <c r="AJ318"/>
  <c r="AB318"/>
  <c r="T318"/>
  <c r="L318"/>
  <c r="AC318"/>
  <c r="U318"/>
  <c r="M318"/>
  <c r="AD318"/>
  <c r="V318"/>
  <c r="N318"/>
  <c r="F318"/>
  <c r="G318"/>
  <c r="O318"/>
  <c r="W318"/>
  <c r="AE318"/>
  <c r="E282"/>
  <c r="AJ282"/>
  <c r="AB282"/>
  <c r="T282"/>
  <c r="L282"/>
  <c r="AC282"/>
  <c r="U282"/>
  <c r="M282"/>
  <c r="AD282"/>
  <c r="V282"/>
  <c r="N282"/>
  <c r="F282"/>
  <c r="AE282"/>
  <c r="W282"/>
  <c r="O282"/>
  <c r="G282"/>
  <c r="AF282"/>
  <c r="X282"/>
  <c r="P282"/>
  <c r="H282"/>
  <c r="AG282"/>
  <c r="Y282"/>
  <c r="Q282"/>
  <c r="I282"/>
  <c r="AH282"/>
  <c r="Z282"/>
  <c r="R282"/>
  <c r="J282"/>
  <c r="AA282"/>
  <c r="S282"/>
  <c r="AI282"/>
  <c r="K282"/>
  <c r="E317"/>
  <c r="AE317"/>
  <c r="W317"/>
  <c r="O317"/>
  <c r="G317"/>
  <c r="AF317"/>
  <c r="X317"/>
  <c r="P317"/>
  <c r="H317"/>
  <c r="AG317"/>
  <c r="Y317"/>
  <c r="Q317"/>
  <c r="I317"/>
  <c r="AH317"/>
  <c r="Z317"/>
  <c r="R317"/>
  <c r="J317"/>
  <c r="AI317"/>
  <c r="AA317"/>
  <c r="S317"/>
  <c r="K317"/>
  <c r="AJ317"/>
  <c r="AB317"/>
  <c r="T317"/>
  <c r="L317"/>
  <c r="AC317"/>
  <c r="U317"/>
  <c r="M317"/>
  <c r="AD317"/>
  <c r="F317"/>
  <c r="N317"/>
  <c r="V317"/>
  <c r="E268"/>
  <c r="AD268"/>
  <c r="V268"/>
  <c r="N268"/>
  <c r="F268"/>
  <c r="AE268"/>
  <c r="W268"/>
  <c r="O268"/>
  <c r="G268"/>
  <c r="AF268"/>
  <c r="X268"/>
  <c r="P268"/>
  <c r="H268"/>
  <c r="AG268"/>
  <c r="Y268"/>
  <c r="Q268"/>
  <c r="I268"/>
  <c r="AH268"/>
  <c r="Z268"/>
  <c r="R268"/>
  <c r="J268"/>
  <c r="AI268"/>
  <c r="AA268"/>
  <c r="S268"/>
  <c r="K268"/>
  <c r="AJ268"/>
  <c r="AB268"/>
  <c r="T268"/>
  <c r="L268"/>
  <c r="M268"/>
  <c r="U268"/>
  <c r="AC268"/>
  <c r="E289"/>
  <c r="AI289"/>
  <c r="AA289"/>
  <c r="S289"/>
  <c r="K289"/>
  <c r="AJ289"/>
  <c r="AB289"/>
  <c r="T289"/>
  <c r="L289"/>
  <c r="AC289"/>
  <c r="U289"/>
  <c r="M289"/>
  <c r="AD289"/>
  <c r="V289"/>
  <c r="N289"/>
  <c r="F289"/>
  <c r="AE289"/>
  <c r="W289"/>
  <c r="O289"/>
  <c r="G289"/>
  <c r="AF289"/>
  <c r="X289"/>
  <c r="P289"/>
  <c r="H289"/>
  <c r="AG289"/>
  <c r="Y289"/>
  <c r="Q289"/>
  <c r="I289"/>
  <c r="J289"/>
  <c r="R289"/>
  <c r="Z289"/>
  <c r="AH289"/>
  <c r="E266"/>
  <c r="AJ266"/>
  <c r="AB266"/>
  <c r="T266"/>
  <c r="L266"/>
  <c r="AC266"/>
  <c r="U266"/>
  <c r="M266"/>
  <c r="AD266"/>
  <c r="V266"/>
  <c r="N266"/>
  <c r="F266"/>
  <c r="AE266"/>
  <c r="W266"/>
  <c r="O266"/>
  <c r="G266"/>
  <c r="AF266"/>
  <c r="X266"/>
  <c r="P266"/>
  <c r="H266"/>
  <c r="AG266"/>
  <c r="Y266"/>
  <c r="Q266"/>
  <c r="I266"/>
  <c r="AH266"/>
  <c r="Z266"/>
  <c r="R266"/>
  <c r="J266"/>
  <c r="K266"/>
  <c r="S266"/>
  <c r="AA266"/>
  <c r="AI266"/>
  <c r="E295"/>
  <c r="AG295"/>
  <c r="Y295"/>
  <c r="Q295"/>
  <c r="I295"/>
  <c r="AH295"/>
  <c r="Z295"/>
  <c r="R295"/>
  <c r="J295"/>
  <c r="AI295"/>
  <c r="AA295"/>
  <c r="S295"/>
  <c r="K295"/>
  <c r="AJ295"/>
  <c r="AB295"/>
  <c r="T295"/>
  <c r="L295"/>
  <c r="AC295"/>
  <c r="U295"/>
  <c r="M295"/>
  <c r="AD295"/>
  <c r="V295"/>
  <c r="N295"/>
  <c r="F295"/>
  <c r="AE295"/>
  <c r="W295"/>
  <c r="O295"/>
  <c r="G295"/>
  <c r="H295"/>
  <c r="P295"/>
  <c r="X295"/>
  <c r="AF295"/>
  <c r="E244"/>
  <c r="AD244"/>
  <c r="V244"/>
  <c r="N244"/>
  <c r="F244"/>
  <c r="AE244"/>
  <c r="W244"/>
  <c r="O244"/>
  <c r="G244"/>
  <c r="AF244"/>
  <c r="X244"/>
  <c r="P244"/>
  <c r="H244"/>
  <c r="AG244"/>
  <c r="Y244"/>
  <c r="Q244"/>
  <c r="I244"/>
  <c r="AH244"/>
  <c r="Z244"/>
  <c r="R244"/>
  <c r="J244"/>
  <c r="AI244"/>
  <c r="AA244"/>
  <c r="S244"/>
  <c r="K244"/>
  <c r="AJ244"/>
  <c r="AB244"/>
  <c r="T244"/>
  <c r="L244"/>
  <c r="M244"/>
  <c r="U244"/>
  <c r="AC244"/>
  <c r="E316"/>
  <c r="AD316"/>
  <c r="V316"/>
  <c r="N316"/>
  <c r="F316"/>
  <c r="AE316"/>
  <c r="W316"/>
  <c r="O316"/>
  <c r="G316"/>
  <c r="AF316"/>
  <c r="X316"/>
  <c r="P316"/>
  <c r="H316"/>
  <c r="AG316"/>
  <c r="Y316"/>
  <c r="Q316"/>
  <c r="I316"/>
  <c r="AH316"/>
  <c r="Z316"/>
  <c r="R316"/>
  <c r="J316"/>
  <c r="AI316"/>
  <c r="AA316"/>
  <c r="S316"/>
  <c r="K316"/>
  <c r="AJ316"/>
  <c r="AB316"/>
  <c r="T316"/>
  <c r="L316"/>
  <c r="M316"/>
  <c r="U316"/>
  <c r="AC316"/>
  <c r="E249"/>
  <c r="AI249"/>
  <c r="AA249"/>
  <c r="S249"/>
  <c r="K249"/>
  <c r="AJ249"/>
  <c r="AB249"/>
  <c r="T249"/>
  <c r="L249"/>
  <c r="AC249"/>
  <c r="U249"/>
  <c r="M249"/>
  <c r="AD249"/>
  <c r="V249"/>
  <c r="N249"/>
  <c r="F249"/>
  <c r="AE249"/>
  <c r="W249"/>
  <c r="O249"/>
  <c r="G249"/>
  <c r="AF249"/>
  <c r="X249"/>
  <c r="P249"/>
  <c r="H249"/>
  <c r="AG249"/>
  <c r="Y249"/>
  <c r="Q249"/>
  <c r="I249"/>
  <c r="Z249"/>
  <c r="AH249"/>
  <c r="R249"/>
  <c r="J249"/>
  <c r="E248"/>
  <c r="AH248"/>
  <c r="Z248"/>
  <c r="R248"/>
  <c r="J248"/>
  <c r="AI248"/>
  <c r="AA248"/>
  <c r="S248"/>
  <c r="K248"/>
  <c r="AJ248"/>
  <c r="AB248"/>
  <c r="T248"/>
  <c r="L248"/>
  <c r="AC248"/>
  <c r="U248"/>
  <c r="M248"/>
  <c r="AD248"/>
  <c r="V248"/>
  <c r="N248"/>
  <c r="F248"/>
  <c r="AE248"/>
  <c r="W248"/>
  <c r="O248"/>
  <c r="G248"/>
  <c r="AF248"/>
  <c r="X248"/>
  <c r="P248"/>
  <c r="H248"/>
  <c r="I248"/>
  <c r="Q248"/>
  <c r="Y248"/>
  <c r="AG248"/>
  <c r="E250"/>
  <c r="AJ250"/>
  <c r="AB250"/>
  <c r="T250"/>
  <c r="L250"/>
  <c r="AC250"/>
  <c r="U250"/>
  <c r="M250"/>
  <c r="AD250"/>
  <c r="V250"/>
  <c r="N250"/>
  <c r="F250"/>
  <c r="AE250"/>
  <c r="W250"/>
  <c r="O250"/>
  <c r="G250"/>
  <c r="AF250"/>
  <c r="X250"/>
  <c r="P250"/>
  <c r="H250"/>
  <c r="AG250"/>
  <c r="Y250"/>
  <c r="Q250"/>
  <c r="I250"/>
  <c r="AH250"/>
  <c r="Z250"/>
  <c r="R250"/>
  <c r="J250"/>
  <c r="K250"/>
  <c r="S250"/>
  <c r="AA250"/>
  <c r="AI250"/>
  <c r="E308"/>
  <c r="AD308"/>
  <c r="V308"/>
  <c r="N308"/>
  <c r="F308"/>
  <c r="AE308"/>
  <c r="W308"/>
  <c r="O308"/>
  <c r="G308"/>
  <c r="AF308"/>
  <c r="X308"/>
  <c r="P308"/>
  <c r="H308"/>
  <c r="AG308"/>
  <c r="Y308"/>
  <c r="Q308"/>
  <c r="I308"/>
  <c r="AH308"/>
  <c r="Z308"/>
  <c r="R308"/>
  <c r="J308"/>
  <c r="AI308"/>
  <c r="AA308"/>
  <c r="S308"/>
  <c r="K308"/>
  <c r="AJ308"/>
  <c r="AB308"/>
  <c r="T308"/>
  <c r="L308"/>
  <c r="M308"/>
  <c r="U308"/>
  <c r="AC308"/>
  <c r="E300"/>
  <c r="AD300"/>
  <c r="V300"/>
  <c r="N300"/>
  <c r="F300"/>
  <c r="AE300"/>
  <c r="W300"/>
  <c r="O300"/>
  <c r="G300"/>
  <c r="AF300"/>
  <c r="X300"/>
  <c r="P300"/>
  <c r="H300"/>
  <c r="AG300"/>
  <c r="Y300"/>
  <c r="Q300"/>
  <c r="I300"/>
  <c r="AH300"/>
  <c r="Z300"/>
  <c r="R300"/>
  <c r="J300"/>
  <c r="AI300"/>
  <c r="AA300"/>
  <c r="S300"/>
  <c r="K300"/>
  <c r="AJ300"/>
  <c r="AB300"/>
  <c r="T300"/>
  <c r="L300"/>
  <c r="M300"/>
  <c r="U300"/>
  <c r="AC300"/>
  <c r="E238"/>
  <c r="AF238"/>
  <c r="X238"/>
  <c r="P238"/>
  <c r="H238"/>
  <c r="AG238"/>
  <c r="Y238"/>
  <c r="Q238"/>
  <c r="I238"/>
  <c r="AH238"/>
  <c r="Z238"/>
  <c r="R238"/>
  <c r="J238"/>
  <c r="AI238"/>
  <c r="AA238"/>
  <c r="S238"/>
  <c r="K238"/>
  <c r="AJ238"/>
  <c r="AB238"/>
  <c r="T238"/>
  <c r="L238"/>
  <c r="AC238"/>
  <c r="U238"/>
  <c r="M238"/>
  <c r="AD238"/>
  <c r="V238"/>
  <c r="N238"/>
  <c r="F238"/>
  <c r="G238"/>
  <c r="O238"/>
  <c r="W238"/>
  <c r="AE238"/>
  <c r="E270"/>
  <c r="AF270"/>
  <c r="X270"/>
  <c r="P270"/>
  <c r="H270"/>
  <c r="AG270"/>
  <c r="Y270"/>
  <c r="Q270"/>
  <c r="I270"/>
  <c r="AH270"/>
  <c r="Z270"/>
  <c r="R270"/>
  <c r="J270"/>
  <c r="AI270"/>
  <c r="AA270"/>
  <c r="S270"/>
  <c r="K270"/>
  <c r="AJ270"/>
  <c r="AB270"/>
  <c r="T270"/>
  <c r="L270"/>
  <c r="AC270"/>
  <c r="U270"/>
  <c r="M270"/>
  <c r="AD270"/>
  <c r="V270"/>
  <c r="N270"/>
  <c r="F270"/>
  <c r="O270"/>
  <c r="W270"/>
  <c r="AE270"/>
  <c r="G270"/>
  <c r="E260"/>
  <c r="AD260"/>
  <c r="V260"/>
  <c r="N260"/>
  <c r="F260"/>
  <c r="AE260"/>
  <c r="W260"/>
  <c r="O260"/>
  <c r="G260"/>
  <c r="AF260"/>
  <c r="X260"/>
  <c r="P260"/>
  <c r="H260"/>
  <c r="AG260"/>
  <c r="Y260"/>
  <c r="Q260"/>
  <c r="I260"/>
  <c r="AH260"/>
  <c r="Z260"/>
  <c r="R260"/>
  <c r="J260"/>
  <c r="AI260"/>
  <c r="AA260"/>
  <c r="S260"/>
  <c r="K260"/>
  <c r="AJ260"/>
  <c r="AB260"/>
  <c r="T260"/>
  <c r="L260"/>
  <c r="M260"/>
  <c r="U260"/>
  <c r="AC260"/>
  <c r="E243"/>
  <c r="AC243"/>
  <c r="U243"/>
  <c r="M243"/>
  <c r="AD243"/>
  <c r="V243"/>
  <c r="N243"/>
  <c r="F243"/>
  <c r="AE243"/>
  <c r="W243"/>
  <c r="O243"/>
  <c r="G243"/>
  <c r="AF243"/>
  <c r="X243"/>
  <c r="P243"/>
  <c r="H243"/>
  <c r="AG243"/>
  <c r="Y243"/>
  <c r="Q243"/>
  <c r="I243"/>
  <c r="AH243"/>
  <c r="Z243"/>
  <c r="R243"/>
  <c r="J243"/>
  <c r="AI243"/>
  <c r="AA243"/>
  <c r="S243"/>
  <c r="K243"/>
  <c r="T243"/>
  <c r="AB243"/>
  <c r="L243"/>
  <c r="AJ243"/>
  <c r="E303"/>
  <c r="AG303"/>
  <c r="Y303"/>
  <c r="Q303"/>
  <c r="I303"/>
  <c r="AH303"/>
  <c r="Z303"/>
  <c r="R303"/>
  <c r="J303"/>
  <c r="AI303"/>
  <c r="AA303"/>
  <c r="S303"/>
  <c r="K303"/>
  <c r="AJ303"/>
  <c r="AB303"/>
  <c r="T303"/>
  <c r="L303"/>
  <c r="AC303"/>
  <c r="U303"/>
  <c r="M303"/>
  <c r="AD303"/>
  <c r="V303"/>
  <c r="N303"/>
  <c r="F303"/>
  <c r="AE303"/>
  <c r="W303"/>
  <c r="O303"/>
  <c r="G303"/>
  <c r="P303"/>
  <c r="X303"/>
  <c r="AF303"/>
  <c r="H303"/>
  <c r="E258"/>
  <c r="AJ258"/>
  <c r="AB258"/>
  <c r="T258"/>
  <c r="L258"/>
  <c r="AC258"/>
  <c r="U258"/>
  <c r="M258"/>
  <c r="AD258"/>
  <c r="V258"/>
  <c r="N258"/>
  <c r="F258"/>
  <c r="AE258"/>
  <c r="W258"/>
  <c r="O258"/>
  <c r="G258"/>
  <c r="AF258"/>
  <c r="X258"/>
  <c r="P258"/>
  <c r="H258"/>
  <c r="AG258"/>
  <c r="Y258"/>
  <c r="Q258"/>
  <c r="I258"/>
  <c r="AH258"/>
  <c r="Z258"/>
  <c r="R258"/>
  <c r="J258"/>
  <c r="K258"/>
  <c r="S258"/>
  <c r="AA258"/>
  <c r="AI258"/>
  <c r="E256"/>
  <c r="AH256"/>
  <c r="Z256"/>
  <c r="R256"/>
  <c r="J256"/>
  <c r="AI256"/>
  <c r="AA256"/>
  <c r="S256"/>
  <c r="K256"/>
  <c r="AJ256"/>
  <c r="AB256"/>
  <c r="T256"/>
  <c r="L256"/>
  <c r="AC256"/>
  <c r="U256"/>
  <c r="M256"/>
  <c r="AD256"/>
  <c r="V256"/>
  <c r="N256"/>
  <c r="F256"/>
  <c r="AE256"/>
  <c r="W256"/>
  <c r="O256"/>
  <c r="G256"/>
  <c r="AF256"/>
  <c r="X256"/>
  <c r="P256"/>
  <c r="H256"/>
  <c r="I256"/>
  <c r="Q256"/>
  <c r="Y256"/>
  <c r="AG256"/>
  <c r="E304"/>
  <c r="AH304"/>
  <c r="Z304"/>
  <c r="R304"/>
  <c r="J304"/>
  <c r="AI304"/>
  <c r="AA304"/>
  <c r="S304"/>
  <c r="K304"/>
  <c r="AJ304"/>
  <c r="AB304"/>
  <c r="T304"/>
  <c r="L304"/>
  <c r="AC304"/>
  <c r="U304"/>
  <c r="M304"/>
  <c r="AD304"/>
  <c r="V304"/>
  <c r="N304"/>
  <c r="F304"/>
  <c r="AE304"/>
  <c r="W304"/>
  <c r="O304"/>
  <c r="G304"/>
  <c r="AF304"/>
  <c r="X304"/>
  <c r="P304"/>
  <c r="H304"/>
  <c r="I304"/>
  <c r="Q304"/>
  <c r="Y304"/>
  <c r="AG304"/>
  <c r="E281"/>
  <c r="AI281"/>
  <c r="AA281"/>
  <c r="S281"/>
  <c r="K281"/>
  <c r="AJ281"/>
  <c r="AB281"/>
  <c r="T281"/>
  <c r="L281"/>
  <c r="AC281"/>
  <c r="U281"/>
  <c r="M281"/>
  <c r="AD281"/>
  <c r="V281"/>
  <c r="N281"/>
  <c r="F281"/>
  <c r="AE281"/>
  <c r="W281"/>
  <c r="O281"/>
  <c r="G281"/>
  <c r="AF281"/>
  <c r="X281"/>
  <c r="P281"/>
  <c r="H281"/>
  <c r="AG281"/>
  <c r="Y281"/>
  <c r="Q281"/>
  <c r="I281"/>
  <c r="J281"/>
  <c r="R281"/>
  <c r="Z281"/>
  <c r="AH281"/>
  <c r="E235"/>
  <c r="AC235"/>
  <c r="U235"/>
  <c r="M235"/>
  <c r="AD235"/>
  <c r="V235"/>
  <c r="N235"/>
  <c r="F235"/>
  <c r="AE235"/>
  <c r="W235"/>
  <c r="O235"/>
  <c r="G235"/>
  <c r="AF235"/>
  <c r="X235"/>
  <c r="P235"/>
  <c r="H235"/>
  <c r="AG235"/>
  <c r="Y235"/>
  <c r="Q235"/>
  <c r="I235"/>
  <c r="AH235"/>
  <c r="Z235"/>
  <c r="R235"/>
  <c r="J235"/>
  <c r="AI235"/>
  <c r="AA235"/>
  <c r="S235"/>
  <c r="K235"/>
  <c r="L235"/>
  <c r="T235"/>
  <c r="AB235"/>
  <c r="AJ235"/>
  <c r="E302"/>
  <c r="AF302"/>
  <c r="X302"/>
  <c r="P302"/>
  <c r="H302"/>
  <c r="AG302"/>
  <c r="Y302"/>
  <c r="Q302"/>
  <c r="I302"/>
  <c r="AH302"/>
  <c r="Z302"/>
  <c r="R302"/>
  <c r="J302"/>
  <c r="AI302"/>
  <c r="AA302"/>
  <c r="S302"/>
  <c r="K302"/>
  <c r="AJ302"/>
  <c r="AB302"/>
  <c r="T302"/>
  <c r="L302"/>
  <c r="AC302"/>
  <c r="U302"/>
  <c r="M302"/>
  <c r="AD302"/>
  <c r="V302"/>
  <c r="N302"/>
  <c r="F302"/>
  <c r="G302"/>
  <c r="O302"/>
  <c r="W302"/>
  <c r="AE302"/>
  <c r="E276"/>
  <c r="AD276"/>
  <c r="V276"/>
  <c r="N276"/>
  <c r="F276"/>
  <c r="AE276"/>
  <c r="W276"/>
  <c r="O276"/>
  <c r="G276"/>
  <c r="AF276"/>
  <c r="X276"/>
  <c r="P276"/>
  <c r="H276"/>
  <c r="AG276"/>
  <c r="Y276"/>
  <c r="Q276"/>
  <c r="I276"/>
  <c r="AH276"/>
  <c r="Z276"/>
  <c r="R276"/>
  <c r="J276"/>
  <c r="AI276"/>
  <c r="AA276"/>
  <c r="S276"/>
  <c r="K276"/>
  <c r="AJ276"/>
  <c r="AB276"/>
  <c r="T276"/>
  <c r="L276"/>
  <c r="U276"/>
  <c r="AC276"/>
  <c r="M276"/>
  <c r="E228"/>
  <c r="E269"/>
  <c r="AE269"/>
  <c r="W269"/>
  <c r="O269"/>
  <c r="G269"/>
  <c r="AF269"/>
  <c r="X269"/>
  <c r="P269"/>
  <c r="H269"/>
  <c r="AG269"/>
  <c r="Y269"/>
  <c r="Q269"/>
  <c r="I269"/>
  <c r="AH269"/>
  <c r="Z269"/>
  <c r="R269"/>
  <c r="J269"/>
  <c r="AI269"/>
  <c r="AA269"/>
  <c r="S269"/>
  <c r="K269"/>
  <c r="AJ269"/>
  <c r="AB269"/>
  <c r="T269"/>
  <c r="L269"/>
  <c r="AC269"/>
  <c r="U269"/>
  <c r="M269"/>
  <c r="F269"/>
  <c r="N269"/>
  <c r="V269"/>
  <c r="AD269"/>
  <c r="E241"/>
  <c r="AI241"/>
  <c r="AA241"/>
  <c r="S241"/>
  <c r="K241"/>
  <c r="AJ241"/>
  <c r="AB241"/>
  <c r="T241"/>
  <c r="L241"/>
  <c r="AC241"/>
  <c r="U241"/>
  <c r="M241"/>
  <c r="AD241"/>
  <c r="V241"/>
  <c r="N241"/>
  <c r="F241"/>
  <c r="AE241"/>
  <c r="W241"/>
  <c r="O241"/>
  <c r="G241"/>
  <c r="AF241"/>
  <c r="X241"/>
  <c r="P241"/>
  <c r="H241"/>
  <c r="AG241"/>
  <c r="Y241"/>
  <c r="Q241"/>
  <c r="I241"/>
  <c r="R241"/>
  <c r="Z241"/>
  <c r="AH241"/>
  <c r="J241"/>
  <c r="E314"/>
  <c r="AJ314"/>
  <c r="AB314"/>
  <c r="T314"/>
  <c r="L314"/>
  <c r="AC314"/>
  <c r="U314"/>
  <c r="M314"/>
  <c r="AD314"/>
  <c r="V314"/>
  <c r="N314"/>
  <c r="F314"/>
  <c r="AE314"/>
  <c r="W314"/>
  <c r="O314"/>
  <c r="G314"/>
  <c r="AF314"/>
  <c r="X314"/>
  <c r="P314"/>
  <c r="H314"/>
  <c r="AG314"/>
  <c r="Y314"/>
  <c r="Q314"/>
  <c r="I314"/>
  <c r="AH314"/>
  <c r="Z314"/>
  <c r="R314"/>
  <c r="J314"/>
  <c r="K314"/>
  <c r="S314"/>
  <c r="AA314"/>
  <c r="AI314"/>
  <c r="E242"/>
  <c r="AJ242"/>
  <c r="AB242"/>
  <c r="T242"/>
  <c r="L242"/>
  <c r="AC242"/>
  <c r="U242"/>
  <c r="M242"/>
  <c r="AD242"/>
  <c r="V242"/>
  <c r="N242"/>
  <c r="F242"/>
  <c r="AE242"/>
  <c r="W242"/>
  <c r="O242"/>
  <c r="G242"/>
  <c r="AF242"/>
  <c r="X242"/>
  <c r="P242"/>
  <c r="H242"/>
  <c r="AG242"/>
  <c r="Y242"/>
  <c r="Q242"/>
  <c r="I242"/>
  <c r="AH242"/>
  <c r="Z242"/>
  <c r="R242"/>
  <c r="J242"/>
  <c r="K242"/>
  <c r="S242"/>
  <c r="AA242"/>
  <c r="AI242"/>
  <c r="E277"/>
  <c r="AE277"/>
  <c r="W277"/>
  <c r="O277"/>
  <c r="G277"/>
  <c r="AF277"/>
  <c r="X277"/>
  <c r="P277"/>
  <c r="H277"/>
  <c r="AG277"/>
  <c r="Y277"/>
  <c r="Q277"/>
  <c r="I277"/>
  <c r="AH277"/>
  <c r="Z277"/>
  <c r="R277"/>
  <c r="J277"/>
  <c r="AI277"/>
  <c r="AA277"/>
  <c r="S277"/>
  <c r="K277"/>
  <c r="AJ277"/>
  <c r="AB277"/>
  <c r="T277"/>
  <c r="L277"/>
  <c r="AC277"/>
  <c r="U277"/>
  <c r="M277"/>
  <c r="F277"/>
  <c r="N277"/>
  <c r="V277"/>
  <c r="AD277"/>
  <c r="E240"/>
  <c r="AH240"/>
  <c r="Z240"/>
  <c r="R240"/>
  <c r="J240"/>
  <c r="AI240"/>
  <c r="AA240"/>
  <c r="S240"/>
  <c r="K240"/>
  <c r="AJ240"/>
  <c r="AB240"/>
  <c r="T240"/>
  <c r="L240"/>
  <c r="AC240"/>
  <c r="U240"/>
  <c r="M240"/>
  <c r="AD240"/>
  <c r="V240"/>
  <c r="N240"/>
  <c r="F240"/>
  <c r="AE240"/>
  <c r="W240"/>
  <c r="O240"/>
  <c r="G240"/>
  <c r="AF240"/>
  <c r="X240"/>
  <c r="P240"/>
  <c r="H240"/>
  <c r="I240"/>
  <c r="Q240"/>
  <c r="Y240"/>
  <c r="AG240"/>
  <c r="E226"/>
  <c r="E259"/>
  <c r="AC259"/>
  <c r="U259"/>
  <c r="M259"/>
  <c r="AD259"/>
  <c r="V259"/>
  <c r="N259"/>
  <c r="F259"/>
  <c r="AE259"/>
  <c r="W259"/>
  <c r="O259"/>
  <c r="G259"/>
  <c r="AF259"/>
  <c r="X259"/>
  <c r="P259"/>
  <c r="H259"/>
  <c r="AG259"/>
  <c r="Y259"/>
  <c r="Q259"/>
  <c r="I259"/>
  <c r="AH259"/>
  <c r="Z259"/>
  <c r="R259"/>
  <c r="J259"/>
  <c r="AI259"/>
  <c r="AA259"/>
  <c r="S259"/>
  <c r="K259"/>
  <c r="AJ259"/>
  <c r="AB259"/>
  <c r="L259"/>
  <c r="T259"/>
  <c r="E255"/>
  <c r="AG255"/>
  <c r="Y255"/>
  <c r="Q255"/>
  <c r="I255"/>
  <c r="AH255"/>
  <c r="Z255"/>
  <c r="R255"/>
  <c r="J255"/>
  <c r="AI255"/>
  <c r="AA255"/>
  <c r="S255"/>
  <c r="K255"/>
  <c r="AJ255"/>
  <c r="AB255"/>
  <c r="T255"/>
  <c r="L255"/>
  <c r="AC255"/>
  <c r="U255"/>
  <c r="M255"/>
  <c r="AD255"/>
  <c r="V255"/>
  <c r="N255"/>
  <c r="F255"/>
  <c r="AE255"/>
  <c r="W255"/>
  <c r="O255"/>
  <c r="G255"/>
  <c r="AF255"/>
  <c r="X255"/>
  <c r="H255"/>
  <c r="P255"/>
  <c r="E231"/>
  <c r="AG231"/>
  <c r="Y231"/>
  <c r="Q231"/>
  <c r="I231"/>
  <c r="AH231"/>
  <c r="Z231"/>
  <c r="R231"/>
  <c r="J231"/>
  <c r="AI231"/>
  <c r="AA231"/>
  <c r="S231"/>
  <c r="K231"/>
  <c r="AJ231"/>
  <c r="AB231"/>
  <c r="T231"/>
  <c r="L231"/>
  <c r="AC231"/>
  <c r="U231"/>
  <c r="M231"/>
  <c r="AD231"/>
  <c r="V231"/>
  <c r="N231"/>
  <c r="F231"/>
  <c r="AE231"/>
  <c r="W231"/>
  <c r="O231"/>
  <c r="G231"/>
  <c r="H231"/>
  <c r="P231"/>
  <c r="X231"/>
  <c r="AF231"/>
  <c r="E301"/>
  <c r="AE301"/>
  <c r="W301"/>
  <c r="O301"/>
  <c r="G301"/>
  <c r="AF301"/>
  <c r="X301"/>
  <c r="P301"/>
  <c r="H301"/>
  <c r="AG301"/>
  <c r="Y301"/>
  <c r="Q301"/>
  <c r="I301"/>
  <c r="AH301"/>
  <c r="Z301"/>
  <c r="R301"/>
  <c r="J301"/>
  <c r="AI301"/>
  <c r="AA301"/>
  <c r="S301"/>
  <c r="K301"/>
  <c r="AJ301"/>
  <c r="AB301"/>
  <c r="T301"/>
  <c r="L301"/>
  <c r="AC301"/>
  <c r="U301"/>
  <c r="M301"/>
  <c r="N301"/>
  <c r="V301"/>
  <c r="F301"/>
  <c r="AD301"/>
  <c r="E306"/>
  <c r="AJ306"/>
  <c r="AB306"/>
  <c r="T306"/>
  <c r="L306"/>
  <c r="AC306"/>
  <c r="U306"/>
  <c r="M306"/>
  <c r="AD306"/>
  <c r="V306"/>
  <c r="N306"/>
  <c r="F306"/>
  <c r="AE306"/>
  <c r="W306"/>
  <c r="O306"/>
  <c r="G306"/>
  <c r="AF306"/>
  <c r="X306"/>
  <c r="P306"/>
  <c r="H306"/>
  <c r="AG306"/>
  <c r="Y306"/>
  <c r="Q306"/>
  <c r="I306"/>
  <c r="AH306"/>
  <c r="Z306"/>
  <c r="R306"/>
  <c r="J306"/>
  <c r="K306"/>
  <c r="S306"/>
  <c r="AA306"/>
  <c r="AI306"/>
  <c r="E311"/>
  <c r="AG311"/>
  <c r="Y311"/>
  <c r="Q311"/>
  <c r="I311"/>
  <c r="AH311"/>
  <c r="Z311"/>
  <c r="R311"/>
  <c r="J311"/>
  <c r="AI311"/>
  <c r="AA311"/>
  <c r="S311"/>
  <c r="K311"/>
  <c r="AJ311"/>
  <c r="AB311"/>
  <c r="T311"/>
  <c r="L311"/>
  <c r="AC311"/>
  <c r="U311"/>
  <c r="M311"/>
  <c r="AD311"/>
  <c r="V311"/>
  <c r="N311"/>
  <c r="F311"/>
  <c r="AE311"/>
  <c r="W311"/>
  <c r="O311"/>
  <c r="G311"/>
  <c r="X311"/>
  <c r="AF311"/>
  <c r="P311"/>
  <c r="H311"/>
  <c r="E261"/>
  <c r="AE261"/>
  <c r="W261"/>
  <c r="O261"/>
  <c r="G261"/>
  <c r="AF261"/>
  <c r="X261"/>
  <c r="P261"/>
  <c r="H261"/>
  <c r="AG261"/>
  <c r="Y261"/>
  <c r="Q261"/>
  <c r="I261"/>
  <c r="AH261"/>
  <c r="Z261"/>
  <c r="R261"/>
  <c r="J261"/>
  <c r="AI261"/>
  <c r="AA261"/>
  <c r="S261"/>
  <c r="K261"/>
  <c r="AJ261"/>
  <c r="AB261"/>
  <c r="T261"/>
  <c r="L261"/>
  <c r="AC261"/>
  <c r="U261"/>
  <c r="M261"/>
  <c r="F261"/>
  <c r="N261"/>
  <c r="V261"/>
  <c r="AD261"/>
  <c r="E233"/>
  <c r="AI233"/>
  <c r="AA233"/>
  <c r="S233"/>
  <c r="K233"/>
  <c r="AJ233"/>
  <c r="AB233"/>
  <c r="T233"/>
  <c r="L233"/>
  <c r="AC233"/>
  <c r="U233"/>
  <c r="M233"/>
  <c r="AD233"/>
  <c r="V233"/>
  <c r="N233"/>
  <c r="F233"/>
  <c r="AE233"/>
  <c r="W233"/>
  <c r="O233"/>
  <c r="G233"/>
  <c r="AF233"/>
  <c r="X233"/>
  <c r="P233"/>
  <c r="H233"/>
  <c r="AG233"/>
  <c r="Y233"/>
  <c r="Q233"/>
  <c r="I233"/>
  <c r="J233"/>
  <c r="R233"/>
  <c r="Z233"/>
  <c r="AH233"/>
  <c r="E297"/>
  <c r="AI297"/>
  <c r="AA297"/>
  <c r="S297"/>
  <c r="K297"/>
  <c r="AJ297"/>
  <c r="AB297"/>
  <c r="T297"/>
  <c r="L297"/>
  <c r="AC297"/>
  <c r="U297"/>
  <c r="M297"/>
  <c r="AD297"/>
  <c r="V297"/>
  <c r="N297"/>
  <c r="F297"/>
  <c r="AE297"/>
  <c r="W297"/>
  <c r="O297"/>
  <c r="G297"/>
  <c r="AF297"/>
  <c r="X297"/>
  <c r="P297"/>
  <c r="H297"/>
  <c r="AG297"/>
  <c r="Y297"/>
  <c r="Q297"/>
  <c r="I297"/>
  <c r="J297"/>
  <c r="R297"/>
  <c r="Z297"/>
  <c r="AH297"/>
  <c r="E219"/>
  <c r="E298"/>
  <c r="AJ298"/>
  <c r="AB298"/>
  <c r="T298"/>
  <c r="L298"/>
  <c r="AC298"/>
  <c r="U298"/>
  <c r="M298"/>
  <c r="AD298"/>
  <c r="V298"/>
  <c r="N298"/>
  <c r="F298"/>
  <c r="AE298"/>
  <c r="W298"/>
  <c r="O298"/>
  <c r="G298"/>
  <c r="AF298"/>
  <c r="X298"/>
  <c r="P298"/>
  <c r="H298"/>
  <c r="AG298"/>
  <c r="Y298"/>
  <c r="Q298"/>
  <c r="I298"/>
  <c r="AH298"/>
  <c r="Z298"/>
  <c r="R298"/>
  <c r="J298"/>
  <c r="AI298"/>
  <c r="K298"/>
  <c r="S298"/>
  <c r="AA298"/>
  <c r="E305"/>
  <c r="AI305"/>
  <c r="AA305"/>
  <c r="S305"/>
  <c r="K305"/>
  <c r="AJ305"/>
  <c r="AB305"/>
  <c r="T305"/>
  <c r="L305"/>
  <c r="AC305"/>
  <c r="U305"/>
  <c r="M305"/>
  <c r="AD305"/>
  <c r="V305"/>
  <c r="N305"/>
  <c r="F305"/>
  <c r="AE305"/>
  <c r="W305"/>
  <c r="O305"/>
  <c r="G305"/>
  <c r="AF305"/>
  <c r="X305"/>
  <c r="P305"/>
  <c r="H305"/>
  <c r="AG305"/>
  <c r="Y305"/>
  <c r="Q305"/>
  <c r="I305"/>
  <c r="R305"/>
  <c r="Z305"/>
  <c r="AH305"/>
  <c r="J305"/>
  <c r="E279"/>
  <c r="AG279"/>
  <c r="Y279"/>
  <c r="Q279"/>
  <c r="I279"/>
  <c r="AH279"/>
  <c r="Z279"/>
  <c r="R279"/>
  <c r="J279"/>
  <c r="AI279"/>
  <c r="AA279"/>
  <c r="S279"/>
  <c r="K279"/>
  <c r="AJ279"/>
  <c r="AB279"/>
  <c r="T279"/>
  <c r="L279"/>
  <c r="AC279"/>
  <c r="U279"/>
  <c r="M279"/>
  <c r="AD279"/>
  <c r="V279"/>
  <c r="N279"/>
  <c r="F279"/>
  <c r="AE279"/>
  <c r="W279"/>
  <c r="O279"/>
  <c r="G279"/>
  <c r="H279"/>
  <c r="P279"/>
  <c r="X279"/>
  <c r="AF279"/>
  <c r="E223"/>
  <c r="E280"/>
  <c r="AH280"/>
  <c r="Z280"/>
  <c r="R280"/>
  <c r="J280"/>
  <c r="AI280"/>
  <c r="AA280"/>
  <c r="S280"/>
  <c r="K280"/>
  <c r="AJ280"/>
  <c r="AB280"/>
  <c r="T280"/>
  <c r="L280"/>
  <c r="AC280"/>
  <c r="U280"/>
  <c r="M280"/>
  <c r="AD280"/>
  <c r="V280"/>
  <c r="N280"/>
  <c r="F280"/>
  <c r="AE280"/>
  <c r="W280"/>
  <c r="O280"/>
  <c r="G280"/>
  <c r="AF280"/>
  <c r="X280"/>
  <c r="P280"/>
  <c r="H280"/>
  <c r="Y280"/>
  <c r="AG280"/>
  <c r="Q280"/>
  <c r="I280"/>
  <c r="E292"/>
  <c r="AD292"/>
  <c r="V292"/>
  <c r="N292"/>
  <c r="F292"/>
  <c r="AE292"/>
  <c r="W292"/>
  <c r="O292"/>
  <c r="G292"/>
  <c r="AF292"/>
  <c r="X292"/>
  <c r="P292"/>
  <c r="H292"/>
  <c r="AG292"/>
  <c r="Y292"/>
  <c r="Q292"/>
  <c r="I292"/>
  <c r="AH292"/>
  <c r="Z292"/>
  <c r="R292"/>
  <c r="J292"/>
  <c r="AI292"/>
  <c r="AA292"/>
  <c r="S292"/>
  <c r="K292"/>
  <c r="AJ292"/>
  <c r="AB292"/>
  <c r="T292"/>
  <c r="L292"/>
  <c r="AC292"/>
  <c r="M292"/>
  <c r="U292"/>
  <c r="E283"/>
  <c r="AC283"/>
  <c r="U283"/>
  <c r="M283"/>
  <c r="AD283"/>
  <c r="V283"/>
  <c r="N283"/>
  <c r="F283"/>
  <c r="AE283"/>
  <c r="W283"/>
  <c r="O283"/>
  <c r="G283"/>
  <c r="AF283"/>
  <c r="X283"/>
  <c r="P283"/>
  <c r="H283"/>
  <c r="AG283"/>
  <c r="Y283"/>
  <c r="Q283"/>
  <c r="I283"/>
  <c r="AH283"/>
  <c r="Z283"/>
  <c r="R283"/>
  <c r="J283"/>
  <c r="AI283"/>
  <c r="AA283"/>
  <c r="S283"/>
  <c r="K283"/>
  <c r="L283"/>
  <c r="T283"/>
  <c r="AB283"/>
  <c r="AJ283"/>
  <c r="E227"/>
  <c r="E237"/>
  <c r="AE237"/>
  <c r="W237"/>
  <c r="O237"/>
  <c r="G237"/>
  <c r="AF237"/>
  <c r="X237"/>
  <c r="P237"/>
  <c r="H237"/>
  <c r="AG237"/>
  <c r="Y237"/>
  <c r="Q237"/>
  <c r="I237"/>
  <c r="AH237"/>
  <c r="Z237"/>
  <c r="R237"/>
  <c r="J237"/>
  <c r="AI237"/>
  <c r="AA237"/>
  <c r="S237"/>
  <c r="K237"/>
  <c r="AJ237"/>
  <c r="AB237"/>
  <c r="T237"/>
  <c r="L237"/>
  <c r="AC237"/>
  <c r="U237"/>
  <c r="M237"/>
  <c r="N237"/>
  <c r="V237"/>
  <c r="AD237"/>
  <c r="F237"/>
  <c r="E247"/>
  <c r="AG247"/>
  <c r="Y247"/>
  <c r="Q247"/>
  <c r="I247"/>
  <c r="AH247"/>
  <c r="Z247"/>
  <c r="R247"/>
  <c r="J247"/>
  <c r="AI247"/>
  <c r="AA247"/>
  <c r="S247"/>
  <c r="K247"/>
  <c r="AJ247"/>
  <c r="AB247"/>
  <c r="T247"/>
  <c r="L247"/>
  <c r="AC247"/>
  <c r="U247"/>
  <c r="M247"/>
  <c r="AD247"/>
  <c r="V247"/>
  <c r="N247"/>
  <c r="F247"/>
  <c r="AE247"/>
  <c r="W247"/>
  <c r="O247"/>
  <c r="G247"/>
  <c r="X247"/>
  <c r="AF247"/>
  <c r="H247"/>
  <c r="P247"/>
  <c r="E236"/>
  <c r="AD236"/>
  <c r="V236"/>
  <c r="N236"/>
  <c r="F236"/>
  <c r="AE236"/>
  <c r="W236"/>
  <c r="O236"/>
  <c r="G236"/>
  <c r="AF236"/>
  <c r="X236"/>
  <c r="P236"/>
  <c r="H236"/>
  <c r="AG236"/>
  <c r="Y236"/>
  <c r="Q236"/>
  <c r="I236"/>
  <c r="AH236"/>
  <c r="Z236"/>
  <c r="R236"/>
  <c r="J236"/>
  <c r="AI236"/>
  <c r="AA236"/>
  <c r="S236"/>
  <c r="K236"/>
  <c r="AJ236"/>
  <c r="AB236"/>
  <c r="T236"/>
  <c r="L236"/>
  <c r="M236"/>
  <c r="U236"/>
  <c r="AC236"/>
  <c r="E230"/>
  <c r="AF230"/>
  <c r="X230"/>
  <c r="P230"/>
  <c r="H230"/>
  <c r="AG230"/>
  <c r="Y230"/>
  <c r="Q230"/>
  <c r="I230"/>
  <c r="AH230"/>
  <c r="Z230"/>
  <c r="R230"/>
  <c r="J230"/>
  <c r="AI230"/>
  <c r="AA230"/>
  <c r="S230"/>
  <c r="K230"/>
  <c r="AJ230"/>
  <c r="AB230"/>
  <c r="T230"/>
  <c r="L230"/>
  <c r="AC230"/>
  <c r="U230"/>
  <c r="M230"/>
  <c r="AD230"/>
  <c r="V230"/>
  <c r="N230"/>
  <c r="F230"/>
  <c r="AE230"/>
  <c r="G230"/>
  <c r="O230"/>
  <c r="W230"/>
  <c r="E253"/>
  <c r="AE253"/>
  <c r="W253"/>
  <c r="O253"/>
  <c r="G253"/>
  <c r="AF253"/>
  <c r="X253"/>
  <c r="P253"/>
  <c r="H253"/>
  <c r="AG253"/>
  <c r="Y253"/>
  <c r="Q253"/>
  <c r="I253"/>
  <c r="AH253"/>
  <c r="Z253"/>
  <c r="R253"/>
  <c r="J253"/>
  <c r="AI253"/>
  <c r="AA253"/>
  <c r="S253"/>
  <c r="K253"/>
  <c r="AJ253"/>
  <c r="AB253"/>
  <c r="T253"/>
  <c r="L253"/>
  <c r="AC253"/>
  <c r="U253"/>
  <c r="M253"/>
  <c r="AD253"/>
  <c r="V253"/>
  <c r="F253"/>
  <c r="N253"/>
  <c r="E275"/>
  <c r="AC275"/>
  <c r="U275"/>
  <c r="M275"/>
  <c r="AD275"/>
  <c r="V275"/>
  <c r="N275"/>
  <c r="F275"/>
  <c r="AE275"/>
  <c r="W275"/>
  <c r="O275"/>
  <c r="G275"/>
  <c r="AF275"/>
  <c r="X275"/>
  <c r="P275"/>
  <c r="H275"/>
  <c r="AG275"/>
  <c r="Y275"/>
  <c r="Q275"/>
  <c r="I275"/>
  <c r="AH275"/>
  <c r="Z275"/>
  <c r="R275"/>
  <c r="J275"/>
  <c r="AI275"/>
  <c r="AA275"/>
  <c r="S275"/>
  <c r="K275"/>
  <c r="L275"/>
  <c r="T275"/>
  <c r="AB275"/>
  <c r="AJ275"/>
  <c r="E294"/>
  <c r="AF294"/>
  <c r="X294"/>
  <c r="P294"/>
  <c r="H294"/>
  <c r="AG294"/>
  <c r="Y294"/>
  <c r="Q294"/>
  <c r="I294"/>
  <c r="AH294"/>
  <c r="Z294"/>
  <c r="R294"/>
  <c r="J294"/>
  <c r="AI294"/>
  <c r="AA294"/>
  <c r="S294"/>
  <c r="K294"/>
  <c r="AJ294"/>
  <c r="AB294"/>
  <c r="T294"/>
  <c r="L294"/>
  <c r="AC294"/>
  <c r="U294"/>
  <c r="M294"/>
  <c r="AD294"/>
  <c r="V294"/>
  <c r="N294"/>
  <c r="F294"/>
  <c r="G294"/>
  <c r="O294"/>
  <c r="AE294"/>
  <c r="W294"/>
  <c r="E312"/>
  <c r="AH312"/>
  <c r="Z312"/>
  <c r="R312"/>
  <c r="J312"/>
  <c r="AI312"/>
  <c r="AA312"/>
  <c r="S312"/>
  <c r="K312"/>
  <c r="AJ312"/>
  <c r="AB312"/>
  <c r="T312"/>
  <c r="L312"/>
  <c r="AC312"/>
  <c r="U312"/>
  <c r="M312"/>
  <c r="AD312"/>
  <c r="V312"/>
  <c r="N312"/>
  <c r="F312"/>
  <c r="AE312"/>
  <c r="W312"/>
  <c r="O312"/>
  <c r="G312"/>
  <c r="AF312"/>
  <c r="X312"/>
  <c r="P312"/>
  <c r="H312"/>
  <c r="I312"/>
  <c r="Q312"/>
  <c r="Y312"/>
  <c r="AG312"/>
  <c r="E254"/>
  <c r="AF254"/>
  <c r="X254"/>
  <c r="P254"/>
  <c r="H254"/>
  <c r="AG254"/>
  <c r="Y254"/>
  <c r="Q254"/>
  <c r="I254"/>
  <c r="AH254"/>
  <c r="Z254"/>
  <c r="R254"/>
  <c r="J254"/>
  <c r="AI254"/>
  <c r="AA254"/>
  <c r="S254"/>
  <c r="K254"/>
  <c r="AJ254"/>
  <c r="AB254"/>
  <c r="T254"/>
  <c r="L254"/>
  <c r="AC254"/>
  <c r="U254"/>
  <c r="M254"/>
  <c r="AD254"/>
  <c r="V254"/>
  <c r="N254"/>
  <c r="F254"/>
  <c r="G254"/>
  <c r="O254"/>
  <c r="W254"/>
  <c r="AE254"/>
  <c r="E232"/>
  <c r="AH232"/>
  <c r="Z232"/>
  <c r="R232"/>
  <c r="J232"/>
  <c r="AI232"/>
  <c r="AA232"/>
  <c r="S232"/>
  <c r="K232"/>
  <c r="AJ232"/>
  <c r="AB232"/>
  <c r="T232"/>
  <c r="L232"/>
  <c r="AC232"/>
  <c r="U232"/>
  <c r="M232"/>
  <c r="AD232"/>
  <c r="V232"/>
  <c r="N232"/>
  <c r="F232"/>
  <c r="AE232"/>
  <c r="W232"/>
  <c r="O232"/>
  <c r="G232"/>
  <c r="AF232"/>
  <c r="X232"/>
  <c r="P232"/>
  <c r="H232"/>
  <c r="I232"/>
  <c r="Q232"/>
  <c r="Y232"/>
  <c r="AG232"/>
  <c r="E278"/>
  <c r="AF278"/>
  <c r="X278"/>
  <c r="P278"/>
  <c r="H278"/>
  <c r="AG278"/>
  <c r="Y278"/>
  <c r="Q278"/>
  <c r="I278"/>
  <c r="AH278"/>
  <c r="Z278"/>
  <c r="R278"/>
  <c r="J278"/>
  <c r="AI278"/>
  <c r="AA278"/>
  <c r="S278"/>
  <c r="K278"/>
  <c r="AJ278"/>
  <c r="AB278"/>
  <c r="T278"/>
  <c r="L278"/>
  <c r="AC278"/>
  <c r="U278"/>
  <c r="M278"/>
  <c r="AD278"/>
  <c r="V278"/>
  <c r="N278"/>
  <c r="F278"/>
  <c r="W278"/>
  <c r="AE278"/>
  <c r="O278"/>
  <c r="G278"/>
  <c r="E263"/>
  <c r="AG263"/>
  <c r="Y263"/>
  <c r="Q263"/>
  <c r="I263"/>
  <c r="AH263"/>
  <c r="Z263"/>
  <c r="R263"/>
  <c r="J263"/>
  <c r="AI263"/>
  <c r="AA263"/>
  <c r="S263"/>
  <c r="K263"/>
  <c r="AJ263"/>
  <c r="AB263"/>
  <c r="T263"/>
  <c r="L263"/>
  <c r="AC263"/>
  <c r="U263"/>
  <c r="M263"/>
  <c r="AD263"/>
  <c r="V263"/>
  <c r="N263"/>
  <c r="F263"/>
  <c r="AE263"/>
  <c r="W263"/>
  <c r="O263"/>
  <c r="G263"/>
  <c r="H263"/>
  <c r="AF263"/>
  <c r="P263"/>
  <c r="X263"/>
  <c r="E287"/>
  <c r="AG287"/>
  <c r="Y287"/>
  <c r="Q287"/>
  <c r="I287"/>
  <c r="AH287"/>
  <c r="Z287"/>
  <c r="R287"/>
  <c r="J287"/>
  <c r="AI287"/>
  <c r="AA287"/>
  <c r="S287"/>
  <c r="K287"/>
  <c r="AJ287"/>
  <c r="AB287"/>
  <c r="T287"/>
  <c r="L287"/>
  <c r="AC287"/>
  <c r="U287"/>
  <c r="M287"/>
  <c r="AD287"/>
  <c r="V287"/>
  <c r="N287"/>
  <c r="F287"/>
  <c r="AE287"/>
  <c r="W287"/>
  <c r="O287"/>
  <c r="G287"/>
  <c r="H287"/>
  <c r="P287"/>
  <c r="X287"/>
  <c r="AF287"/>
  <c r="E222"/>
  <c r="AI222"/>
  <c r="E229"/>
  <c r="AG229"/>
  <c r="Z229"/>
  <c r="AI229"/>
  <c r="E313"/>
  <c r="AI313"/>
  <c r="AA313"/>
  <c r="S313"/>
  <c r="K313"/>
  <c r="AJ313"/>
  <c r="AB313"/>
  <c r="T313"/>
  <c r="L313"/>
  <c r="AC313"/>
  <c r="U313"/>
  <c r="M313"/>
  <c r="AD313"/>
  <c r="V313"/>
  <c r="N313"/>
  <c r="F313"/>
  <c r="AE313"/>
  <c r="W313"/>
  <c r="O313"/>
  <c r="G313"/>
  <c r="AF313"/>
  <c r="X313"/>
  <c r="P313"/>
  <c r="H313"/>
  <c r="AG313"/>
  <c r="Y313"/>
  <c r="Q313"/>
  <c r="I313"/>
  <c r="Z313"/>
  <c r="AH313"/>
  <c r="R313"/>
  <c r="J313"/>
  <c r="C225"/>
  <c r="AB225" s="1"/>
  <c r="C228"/>
  <c r="W228" s="1"/>
  <c r="C226"/>
  <c r="U226" s="1"/>
  <c r="C219"/>
  <c r="F219" s="1"/>
  <c r="C223"/>
  <c r="Z223" s="1"/>
  <c r="C227"/>
  <c r="F227" s="1"/>
  <c r="C222"/>
  <c r="Y222" s="1"/>
  <c r="C229"/>
  <c r="H229" s="1"/>
  <c r="C224"/>
  <c r="S224" s="1"/>
  <c r="C220"/>
  <c r="W220" s="1"/>
  <c r="C221"/>
  <c r="P221" s="1"/>
  <c r="C284"/>
  <c r="C269"/>
  <c r="C234"/>
  <c r="C241"/>
  <c r="C257"/>
  <c r="C314"/>
  <c r="C242"/>
  <c r="C239"/>
  <c r="C277"/>
  <c r="C240"/>
  <c r="C267"/>
  <c r="C272"/>
  <c r="C259"/>
  <c r="C309"/>
  <c r="C255"/>
  <c r="C246"/>
  <c r="C293"/>
  <c r="C236"/>
  <c r="C290"/>
  <c r="C306"/>
  <c r="C285"/>
  <c r="C248"/>
  <c r="C300"/>
  <c r="C237"/>
  <c r="C238"/>
  <c r="C270"/>
  <c r="C310"/>
  <c r="C260"/>
  <c r="C318"/>
  <c r="C243"/>
  <c r="C231"/>
  <c r="C303"/>
  <c r="C276"/>
  <c r="C258"/>
  <c r="C250"/>
  <c r="C256"/>
  <c r="C247"/>
  <c r="C304"/>
  <c r="C262"/>
  <c r="C281"/>
  <c r="C307"/>
  <c r="C235"/>
  <c r="C299"/>
  <c r="C302"/>
  <c r="C252"/>
  <c r="C230"/>
  <c r="C282"/>
  <c r="C253"/>
  <c r="C275"/>
  <c r="C308"/>
  <c r="C294"/>
  <c r="C312"/>
  <c r="C317"/>
  <c r="C254"/>
  <c r="C268"/>
  <c r="C232"/>
  <c r="C289"/>
  <c r="C278"/>
  <c r="C266"/>
  <c r="C263"/>
  <c r="C295"/>
  <c r="C287"/>
  <c r="C244"/>
  <c r="C316"/>
  <c r="C249"/>
  <c r="C313"/>
  <c r="C301"/>
  <c r="C271"/>
  <c r="C311"/>
  <c r="C251"/>
  <c r="C261"/>
  <c r="C286"/>
  <c r="C233"/>
  <c r="C315"/>
  <c r="C297"/>
  <c r="C274"/>
  <c r="C291"/>
  <c r="C298"/>
  <c r="C288"/>
  <c r="C305"/>
  <c r="C296"/>
  <c r="C279"/>
  <c r="C273"/>
  <c r="C280"/>
  <c r="C265"/>
  <c r="C292"/>
  <c r="C245"/>
  <c r="C283"/>
  <c r="C264"/>
  <c r="AK271"/>
  <c r="AL271"/>
  <c r="AL251"/>
  <c r="AK251"/>
  <c r="AK286"/>
  <c r="AL286"/>
  <c r="AL315"/>
  <c r="AK315"/>
  <c r="AK274"/>
  <c r="AL274"/>
  <c r="AK291"/>
  <c r="AL291"/>
  <c r="AL288"/>
  <c r="AK288"/>
  <c r="AL296"/>
  <c r="AK296"/>
  <c r="AL225"/>
  <c r="AL273"/>
  <c r="AK273"/>
  <c r="AL265"/>
  <c r="AK265"/>
  <c r="AL245"/>
  <c r="AK245"/>
  <c r="AK264"/>
  <c r="AL264"/>
  <c r="AL308"/>
  <c r="AK308"/>
  <c r="AK317"/>
  <c r="AL317"/>
  <c r="AL268"/>
  <c r="AK268"/>
  <c r="AL289"/>
  <c r="AK289"/>
  <c r="AL266"/>
  <c r="AK266"/>
  <c r="AL295"/>
  <c r="AK295"/>
  <c r="AL244"/>
  <c r="AK244"/>
  <c r="AK316"/>
  <c r="AL316"/>
  <c r="AL249"/>
  <c r="AK249"/>
  <c r="D8"/>
  <c r="D36"/>
  <c r="D86"/>
  <c r="D103"/>
  <c r="D45"/>
  <c r="D60"/>
  <c r="D7"/>
  <c r="D20"/>
  <c r="D16"/>
  <c r="D25"/>
  <c r="D82"/>
  <c r="D26"/>
  <c r="D19"/>
  <c r="D59"/>
  <c r="D50"/>
  <c r="D94"/>
  <c r="D17"/>
  <c r="D34"/>
  <c r="D40"/>
  <c r="D21"/>
  <c r="D39"/>
  <c r="D89"/>
  <c r="D87"/>
  <c r="D85"/>
  <c r="D106"/>
  <c r="D97"/>
  <c r="D43"/>
  <c r="D35"/>
  <c r="D83"/>
  <c r="D41"/>
  <c r="D23"/>
  <c r="D12"/>
  <c r="D75"/>
  <c r="D58"/>
  <c r="D92"/>
  <c r="D27"/>
  <c r="D49"/>
  <c r="D15"/>
  <c r="D32"/>
  <c r="D74"/>
  <c r="D9"/>
  <c r="D62"/>
  <c r="D104"/>
  <c r="D52"/>
  <c r="D38"/>
  <c r="D70"/>
  <c r="D99"/>
  <c r="D105"/>
  <c r="D51"/>
  <c r="D42"/>
  <c r="D79"/>
  <c r="D11"/>
  <c r="D90"/>
  <c r="D24"/>
  <c r="D95"/>
  <c r="D44"/>
  <c r="D80"/>
  <c r="D77"/>
  <c r="D55"/>
  <c r="D46"/>
  <c r="D88"/>
  <c r="D93"/>
  <c r="D47"/>
  <c r="D84"/>
  <c r="X2" i="4"/>
  <c r="D14" i="5"/>
  <c r="D54"/>
  <c r="D28"/>
  <c r="D30"/>
  <c r="D37"/>
  <c r="D71"/>
  <c r="D64"/>
  <c r="D33"/>
  <c r="D53"/>
  <c r="D13"/>
  <c r="X3" i="4"/>
  <c r="A6" i="5" s="1"/>
  <c r="D22"/>
  <c r="D78"/>
  <c r="D57"/>
  <c r="D101"/>
  <c r="D68"/>
  <c r="D69"/>
  <c r="D96"/>
  <c r="D98"/>
  <c r="D29"/>
  <c r="D81"/>
  <c r="D63"/>
  <c r="D10"/>
  <c r="D18"/>
  <c r="D73"/>
  <c r="D102"/>
  <c r="D67"/>
  <c r="D76"/>
  <c r="D72"/>
  <c r="D48"/>
  <c r="D100"/>
  <c r="D31"/>
  <c r="D91"/>
  <c r="D65"/>
  <c r="D66"/>
  <c r="D56"/>
  <c r="D61"/>
  <c r="AK300"/>
  <c r="AL300"/>
  <c r="AL238"/>
  <c r="AK238"/>
  <c r="AL270"/>
  <c r="AK270"/>
  <c r="AL260"/>
  <c r="AK260"/>
  <c r="AK243"/>
  <c r="AL243"/>
  <c r="AL303"/>
  <c r="AK303"/>
  <c r="AK258"/>
  <c r="AL258"/>
  <c r="AK256"/>
  <c r="AL256"/>
  <c r="AK304"/>
  <c r="AL304"/>
  <c r="AL281"/>
  <c r="AK281"/>
  <c r="AK235"/>
  <c r="AL235"/>
  <c r="AL302"/>
  <c r="AK302"/>
  <c r="D372"/>
  <c r="D359"/>
  <c r="D423"/>
  <c r="D413"/>
  <c r="D346"/>
  <c r="D396"/>
  <c r="D409"/>
  <c r="D411"/>
  <c r="D352"/>
  <c r="D415"/>
  <c r="D419"/>
  <c r="D354"/>
  <c r="D373"/>
  <c r="D366"/>
  <c r="D331"/>
  <c r="D356"/>
  <c r="D347"/>
  <c r="D371"/>
  <c r="D357"/>
  <c r="D361"/>
  <c r="D362"/>
  <c r="D333"/>
  <c r="D335"/>
  <c r="D402"/>
  <c r="D390"/>
  <c r="D377"/>
  <c r="D379"/>
  <c r="D394"/>
  <c r="D399"/>
  <c r="D398"/>
  <c r="D369"/>
  <c r="D343"/>
  <c r="D360"/>
  <c r="D404"/>
  <c r="D363"/>
  <c r="D350"/>
  <c r="D395"/>
  <c r="D364"/>
  <c r="D391"/>
  <c r="D385"/>
  <c r="D405"/>
  <c r="D368"/>
  <c r="D328"/>
  <c r="D397"/>
  <c r="D365"/>
  <c r="D410"/>
  <c r="D384"/>
  <c r="D388"/>
  <c r="D407"/>
  <c r="D358"/>
  <c r="D336"/>
  <c r="D412"/>
  <c r="D342"/>
  <c r="D393"/>
  <c r="D382"/>
  <c r="D420"/>
  <c r="D351"/>
  <c r="D353"/>
  <c r="D348"/>
  <c r="D374"/>
  <c r="D355"/>
  <c r="D383"/>
  <c r="D401"/>
  <c r="D334"/>
  <c r="D403"/>
  <c r="D406"/>
  <c r="D345"/>
  <c r="D337"/>
  <c r="D332"/>
  <c r="D424"/>
  <c r="D422"/>
  <c r="D414"/>
  <c r="D417"/>
  <c r="D416"/>
  <c r="AA3" i="4"/>
  <c r="A324" i="5" s="1"/>
  <c r="D386"/>
  <c r="D329"/>
  <c r="D400"/>
  <c r="D326"/>
  <c r="D367"/>
  <c r="D344"/>
  <c r="D339"/>
  <c r="D387"/>
  <c r="D392"/>
  <c r="D370"/>
  <c r="D341"/>
  <c r="D340"/>
  <c r="D421"/>
  <c r="D376"/>
  <c r="D381"/>
  <c r="D330"/>
  <c r="D325"/>
  <c r="D380"/>
  <c r="D389"/>
  <c r="D327"/>
  <c r="D375"/>
  <c r="D408"/>
  <c r="D418"/>
  <c r="D338"/>
  <c r="D378"/>
  <c r="D349"/>
  <c r="AK301"/>
  <c r="AL301"/>
  <c r="AK306"/>
  <c r="AL306"/>
  <c r="AK269"/>
  <c r="AL269"/>
  <c r="AL241"/>
  <c r="AK241"/>
  <c r="AK314"/>
  <c r="AL314"/>
  <c r="AK242"/>
  <c r="AL242"/>
  <c r="AL277"/>
  <c r="AK277"/>
  <c r="AL240"/>
  <c r="AK240"/>
  <c r="AL226"/>
  <c r="AL259"/>
  <c r="AK259"/>
  <c r="AL255"/>
  <c r="AK255"/>
  <c r="AL282"/>
  <c r="AK282"/>
  <c r="AK236"/>
  <c r="AL236"/>
  <c r="AK311"/>
  <c r="AL311"/>
  <c r="AK261"/>
  <c r="AL261"/>
  <c r="AL233"/>
  <c r="AK233"/>
  <c r="AK297"/>
  <c r="AL297"/>
  <c r="AL219"/>
  <c r="AK298"/>
  <c r="AL298"/>
  <c r="AK305"/>
  <c r="AL305"/>
  <c r="AL279"/>
  <c r="AK279"/>
  <c r="AL223"/>
  <c r="AK280"/>
  <c r="AL280"/>
  <c r="AL292"/>
  <c r="AK292"/>
  <c r="AK283"/>
  <c r="AL283"/>
  <c r="AL227"/>
  <c r="AL230"/>
  <c r="AK230"/>
  <c r="AL253"/>
  <c r="AK253"/>
  <c r="AK275"/>
  <c r="AL275"/>
  <c r="AK294"/>
  <c r="AL294"/>
  <c r="AL312"/>
  <c r="AK312"/>
  <c r="AL254"/>
  <c r="AK254"/>
  <c r="AK232"/>
  <c r="AL232"/>
  <c r="AL278"/>
  <c r="AK278"/>
  <c r="AL263"/>
  <c r="AK263"/>
  <c r="AL287"/>
  <c r="AK287"/>
  <c r="AL222"/>
  <c r="AL229"/>
  <c r="AK313"/>
  <c r="AL313"/>
  <c r="AL248"/>
  <c r="AK248"/>
  <c r="AL237"/>
  <c r="AK237"/>
  <c r="AL224"/>
  <c r="AK310"/>
  <c r="AL310"/>
  <c r="AL318"/>
  <c r="AK318"/>
  <c r="AK231"/>
  <c r="AL231"/>
  <c r="AL276"/>
  <c r="AK276"/>
  <c r="AK250"/>
  <c r="AL250"/>
  <c r="AK247"/>
  <c r="AL247"/>
  <c r="AK262"/>
  <c r="AL262"/>
  <c r="AK307"/>
  <c r="AL307"/>
  <c r="AK299"/>
  <c r="AL299"/>
  <c r="AL252"/>
  <c r="AK252"/>
  <c r="AL228"/>
  <c r="D205"/>
  <c r="D169"/>
  <c r="D145"/>
  <c r="D159"/>
  <c r="D167"/>
  <c r="D156"/>
  <c r="D124"/>
  <c r="D130"/>
  <c r="D209"/>
  <c r="D192"/>
  <c r="D198"/>
  <c r="D164"/>
  <c r="D149"/>
  <c r="D158"/>
  <c r="D193"/>
  <c r="D197"/>
  <c r="D194"/>
  <c r="D161"/>
  <c r="D187"/>
  <c r="D177"/>
  <c r="D179"/>
  <c r="D120"/>
  <c r="D200"/>
  <c r="D208"/>
  <c r="D174"/>
  <c r="D136"/>
  <c r="D115"/>
  <c r="D151"/>
  <c r="D172"/>
  <c r="D190"/>
  <c r="D162"/>
  <c r="D154"/>
  <c r="D114"/>
  <c r="D146"/>
  <c r="D152"/>
  <c r="D204"/>
  <c r="D165"/>
  <c r="D155"/>
  <c r="D180"/>
  <c r="D199"/>
  <c r="D210"/>
  <c r="D117"/>
  <c r="D183"/>
  <c r="D147"/>
  <c r="D148"/>
  <c r="D178"/>
  <c r="D166"/>
  <c r="D182"/>
  <c r="D203"/>
  <c r="D160"/>
  <c r="D150"/>
  <c r="D123"/>
  <c r="D119"/>
  <c r="D195"/>
  <c r="D173"/>
  <c r="D122"/>
  <c r="D125"/>
  <c r="D138"/>
  <c r="D188"/>
  <c r="D137"/>
  <c r="D176"/>
  <c r="D191"/>
  <c r="D153"/>
  <c r="D202"/>
  <c r="D139"/>
  <c r="D168"/>
  <c r="D211"/>
  <c r="D133"/>
  <c r="D189"/>
  <c r="D163"/>
  <c r="Y3" i="4"/>
  <c r="A112" i="5" s="1"/>
  <c r="D201"/>
  <c r="D142"/>
  <c r="D143"/>
  <c r="D157"/>
  <c r="D144"/>
  <c r="D212"/>
  <c r="D185"/>
  <c r="D186"/>
  <c r="D171"/>
  <c r="D135"/>
  <c r="D131"/>
  <c r="D207"/>
  <c r="D127"/>
  <c r="D134"/>
  <c r="D126"/>
  <c r="D196"/>
  <c r="D140"/>
  <c r="D113"/>
  <c r="D181"/>
  <c r="D116"/>
  <c r="D206"/>
  <c r="D121"/>
  <c r="D118"/>
  <c r="D175"/>
  <c r="D141"/>
  <c r="D170"/>
  <c r="D128"/>
  <c r="Y2" i="4"/>
  <c r="D132" i="5"/>
  <c r="D129"/>
  <c r="D184"/>
  <c r="AL293"/>
  <c r="AK293"/>
  <c r="AL290"/>
  <c r="AK290"/>
  <c r="AK285"/>
  <c r="AL285"/>
  <c r="AK284"/>
  <c r="AL284"/>
  <c r="AK234"/>
  <c r="AL234"/>
  <c r="AL257"/>
  <c r="AK257"/>
  <c r="AL220"/>
  <c r="AK239"/>
  <c r="AL239"/>
  <c r="AL221"/>
  <c r="AK267"/>
  <c r="AL267"/>
  <c r="AL272"/>
  <c r="AK272"/>
  <c r="AL309"/>
  <c r="AK309"/>
  <c r="AK246"/>
  <c r="AL246"/>
  <c r="J324"/>
  <c r="J218"/>
  <c r="J6"/>
  <c r="J112"/>
  <c r="K3"/>
  <c r="Q222" l="1"/>
  <c r="AB223"/>
  <c r="G226"/>
  <c r="R222"/>
  <c r="V223"/>
  <c r="Y226"/>
  <c r="O220"/>
  <c r="Y220"/>
  <c r="AB229"/>
  <c r="AB222"/>
  <c r="L227"/>
  <c r="L219"/>
  <c r="O228"/>
  <c r="AA220"/>
  <c r="AC229"/>
  <c r="AC222"/>
  <c r="P227"/>
  <c r="P219"/>
  <c r="Q228"/>
  <c r="F229"/>
  <c r="N222"/>
  <c r="Z227"/>
  <c r="Z219"/>
  <c r="AA228"/>
  <c r="H221"/>
  <c r="R221"/>
  <c r="X229"/>
  <c r="G222"/>
  <c r="R223"/>
  <c r="M226"/>
  <c r="AB221"/>
  <c r="E129"/>
  <c r="E134"/>
  <c r="E176"/>
  <c r="AF176"/>
  <c r="X176"/>
  <c r="P176"/>
  <c r="H176"/>
  <c r="AG176"/>
  <c r="Y176"/>
  <c r="Q176"/>
  <c r="I176"/>
  <c r="W176"/>
  <c r="AH176"/>
  <c r="Z176"/>
  <c r="R176"/>
  <c r="J176"/>
  <c r="AE176"/>
  <c r="AI176"/>
  <c r="AA176"/>
  <c r="S176"/>
  <c r="K176"/>
  <c r="O176"/>
  <c r="AJ176"/>
  <c r="AB176"/>
  <c r="T176"/>
  <c r="L176"/>
  <c r="AC176"/>
  <c r="U176"/>
  <c r="M176"/>
  <c r="G176"/>
  <c r="AD176"/>
  <c r="V176"/>
  <c r="N176"/>
  <c r="F176"/>
  <c r="E172"/>
  <c r="AJ172"/>
  <c r="AB172"/>
  <c r="T172"/>
  <c r="L172"/>
  <c r="AC172"/>
  <c r="U172"/>
  <c r="M172"/>
  <c r="AI172"/>
  <c r="AD172"/>
  <c r="V172"/>
  <c r="N172"/>
  <c r="F172"/>
  <c r="AE172"/>
  <c r="W172"/>
  <c r="O172"/>
  <c r="G172"/>
  <c r="AA172"/>
  <c r="AF172"/>
  <c r="X172"/>
  <c r="P172"/>
  <c r="H172"/>
  <c r="K172"/>
  <c r="AG172"/>
  <c r="Y172"/>
  <c r="Q172"/>
  <c r="I172"/>
  <c r="S172"/>
  <c r="AH172"/>
  <c r="Z172"/>
  <c r="R172"/>
  <c r="J172"/>
  <c r="E179"/>
  <c r="AI179"/>
  <c r="AA179"/>
  <c r="S179"/>
  <c r="K179"/>
  <c r="J179"/>
  <c r="AJ179"/>
  <c r="AB179"/>
  <c r="T179"/>
  <c r="L179"/>
  <c r="AC179"/>
  <c r="U179"/>
  <c r="M179"/>
  <c r="AD179"/>
  <c r="V179"/>
  <c r="N179"/>
  <c r="F179"/>
  <c r="AH179"/>
  <c r="AE179"/>
  <c r="W179"/>
  <c r="O179"/>
  <c r="G179"/>
  <c r="R179"/>
  <c r="AF179"/>
  <c r="X179"/>
  <c r="P179"/>
  <c r="H179"/>
  <c r="Z179"/>
  <c r="AG179"/>
  <c r="Y179"/>
  <c r="Q179"/>
  <c r="I179"/>
  <c r="E378"/>
  <c r="AD378"/>
  <c r="V378"/>
  <c r="N378"/>
  <c r="F378"/>
  <c r="AE378"/>
  <c r="W378"/>
  <c r="O378"/>
  <c r="G378"/>
  <c r="AF378"/>
  <c r="X378"/>
  <c r="P378"/>
  <c r="H378"/>
  <c r="AG378"/>
  <c r="Y378"/>
  <c r="Q378"/>
  <c r="I378"/>
  <c r="AH378"/>
  <c r="Z378"/>
  <c r="R378"/>
  <c r="J378"/>
  <c r="AI378"/>
  <c r="AA378"/>
  <c r="S378"/>
  <c r="K378"/>
  <c r="AJ378"/>
  <c r="AB378"/>
  <c r="T378"/>
  <c r="L378"/>
  <c r="M378"/>
  <c r="U378"/>
  <c r="AC378"/>
  <c r="E392"/>
  <c r="AJ392"/>
  <c r="AB392"/>
  <c r="T392"/>
  <c r="L392"/>
  <c r="AC392"/>
  <c r="U392"/>
  <c r="M392"/>
  <c r="AD392"/>
  <c r="V392"/>
  <c r="N392"/>
  <c r="F392"/>
  <c r="AE392"/>
  <c r="W392"/>
  <c r="O392"/>
  <c r="G392"/>
  <c r="AF392"/>
  <c r="X392"/>
  <c r="P392"/>
  <c r="H392"/>
  <c r="AG392"/>
  <c r="Y392"/>
  <c r="Q392"/>
  <c r="I392"/>
  <c r="AH392"/>
  <c r="Z392"/>
  <c r="R392"/>
  <c r="J392"/>
  <c r="K392"/>
  <c r="S392"/>
  <c r="AA392"/>
  <c r="AI392"/>
  <c r="E374"/>
  <c r="AH374"/>
  <c r="Z374"/>
  <c r="R374"/>
  <c r="J374"/>
  <c r="AI374"/>
  <c r="AA374"/>
  <c r="S374"/>
  <c r="K374"/>
  <c r="AJ374"/>
  <c r="AB374"/>
  <c r="T374"/>
  <c r="L374"/>
  <c r="AC374"/>
  <c r="U374"/>
  <c r="M374"/>
  <c r="AD374"/>
  <c r="V374"/>
  <c r="N374"/>
  <c r="F374"/>
  <c r="AE374"/>
  <c r="W374"/>
  <c r="O374"/>
  <c r="G374"/>
  <c r="AF374"/>
  <c r="X374"/>
  <c r="P374"/>
  <c r="H374"/>
  <c r="I374"/>
  <c r="Q374"/>
  <c r="Y374"/>
  <c r="AG374"/>
  <c r="E397"/>
  <c r="AG397"/>
  <c r="Y397"/>
  <c r="Q397"/>
  <c r="I397"/>
  <c r="AH397"/>
  <c r="Z397"/>
  <c r="R397"/>
  <c r="J397"/>
  <c r="AI397"/>
  <c r="AA397"/>
  <c r="S397"/>
  <c r="K397"/>
  <c r="AJ397"/>
  <c r="AB397"/>
  <c r="T397"/>
  <c r="L397"/>
  <c r="AC397"/>
  <c r="U397"/>
  <c r="M397"/>
  <c r="AD397"/>
  <c r="V397"/>
  <c r="N397"/>
  <c r="F397"/>
  <c r="AE397"/>
  <c r="W397"/>
  <c r="O397"/>
  <c r="G397"/>
  <c r="H397"/>
  <c r="P397"/>
  <c r="X397"/>
  <c r="AF397"/>
  <c r="E350"/>
  <c r="AH350"/>
  <c r="Z350"/>
  <c r="R350"/>
  <c r="J350"/>
  <c r="AI350"/>
  <c r="AA350"/>
  <c r="S350"/>
  <c r="K350"/>
  <c r="AJ350"/>
  <c r="AB350"/>
  <c r="T350"/>
  <c r="L350"/>
  <c r="AC350"/>
  <c r="U350"/>
  <c r="M350"/>
  <c r="AD350"/>
  <c r="V350"/>
  <c r="N350"/>
  <c r="F350"/>
  <c r="AE350"/>
  <c r="W350"/>
  <c r="O350"/>
  <c r="G350"/>
  <c r="AF350"/>
  <c r="X350"/>
  <c r="P350"/>
  <c r="H350"/>
  <c r="Y350"/>
  <c r="AG350"/>
  <c r="Q350"/>
  <c r="I350"/>
  <c r="E361"/>
  <c r="AC361"/>
  <c r="U361"/>
  <c r="M361"/>
  <c r="AD361"/>
  <c r="V361"/>
  <c r="N361"/>
  <c r="F361"/>
  <c r="AE361"/>
  <c r="W361"/>
  <c r="O361"/>
  <c r="G361"/>
  <c r="AF361"/>
  <c r="X361"/>
  <c r="P361"/>
  <c r="H361"/>
  <c r="AG361"/>
  <c r="Y361"/>
  <c r="Q361"/>
  <c r="I361"/>
  <c r="AH361"/>
  <c r="Z361"/>
  <c r="R361"/>
  <c r="J361"/>
  <c r="AI361"/>
  <c r="AA361"/>
  <c r="S361"/>
  <c r="K361"/>
  <c r="L361"/>
  <c r="T361"/>
  <c r="AB361"/>
  <c r="AJ361"/>
  <c r="E354"/>
  <c r="AD354"/>
  <c r="V354"/>
  <c r="N354"/>
  <c r="F354"/>
  <c r="AE354"/>
  <c r="W354"/>
  <c r="O354"/>
  <c r="G354"/>
  <c r="AF354"/>
  <c r="X354"/>
  <c r="P354"/>
  <c r="H354"/>
  <c r="AG354"/>
  <c r="Y354"/>
  <c r="Q354"/>
  <c r="I354"/>
  <c r="AH354"/>
  <c r="Z354"/>
  <c r="R354"/>
  <c r="J354"/>
  <c r="AI354"/>
  <c r="AA354"/>
  <c r="S354"/>
  <c r="K354"/>
  <c r="AJ354"/>
  <c r="AB354"/>
  <c r="T354"/>
  <c r="L354"/>
  <c r="AC354"/>
  <c r="U354"/>
  <c r="M354"/>
  <c r="E413"/>
  <c r="AG413"/>
  <c r="Y413"/>
  <c r="Q413"/>
  <c r="I413"/>
  <c r="AH413"/>
  <c r="Z413"/>
  <c r="R413"/>
  <c r="J413"/>
  <c r="AI413"/>
  <c r="AA413"/>
  <c r="S413"/>
  <c r="K413"/>
  <c r="AJ413"/>
  <c r="AB413"/>
  <c r="T413"/>
  <c r="L413"/>
  <c r="AC413"/>
  <c r="U413"/>
  <c r="M413"/>
  <c r="AD413"/>
  <c r="V413"/>
  <c r="N413"/>
  <c r="F413"/>
  <c r="AE413"/>
  <c r="W413"/>
  <c r="O413"/>
  <c r="G413"/>
  <c r="H413"/>
  <c r="P413"/>
  <c r="X413"/>
  <c r="AF413"/>
  <c r="E91"/>
  <c r="AG91"/>
  <c r="Y91"/>
  <c r="Q91"/>
  <c r="I91"/>
  <c r="AF91"/>
  <c r="AH91"/>
  <c r="Z91"/>
  <c r="R91"/>
  <c r="J91"/>
  <c r="P91"/>
  <c r="AI91"/>
  <c r="AA91"/>
  <c r="S91"/>
  <c r="K91"/>
  <c r="AJ91"/>
  <c r="AB91"/>
  <c r="T91"/>
  <c r="L91"/>
  <c r="H91"/>
  <c r="AC91"/>
  <c r="U91"/>
  <c r="M91"/>
  <c r="AD91"/>
  <c r="V91"/>
  <c r="N91"/>
  <c r="F91"/>
  <c r="AE91"/>
  <c r="W91"/>
  <c r="O91"/>
  <c r="G91"/>
  <c r="X91"/>
  <c r="E73"/>
  <c r="E69"/>
  <c r="E53"/>
  <c r="E14"/>
  <c r="E77"/>
  <c r="E42"/>
  <c r="E62"/>
  <c r="E58"/>
  <c r="E97"/>
  <c r="AE97"/>
  <c r="W97"/>
  <c r="O97"/>
  <c r="G97"/>
  <c r="N97"/>
  <c r="AF97"/>
  <c r="X97"/>
  <c r="P97"/>
  <c r="H97"/>
  <c r="AG97"/>
  <c r="Y97"/>
  <c r="Q97"/>
  <c r="I97"/>
  <c r="AH97"/>
  <c r="Z97"/>
  <c r="R97"/>
  <c r="J97"/>
  <c r="AI97"/>
  <c r="AA97"/>
  <c r="S97"/>
  <c r="K97"/>
  <c r="V97"/>
  <c r="AJ97"/>
  <c r="AB97"/>
  <c r="T97"/>
  <c r="L97"/>
  <c r="AD97"/>
  <c r="AC97"/>
  <c r="U97"/>
  <c r="M97"/>
  <c r="F97"/>
  <c r="E34"/>
  <c r="E25"/>
  <c r="E36"/>
  <c r="E163"/>
  <c r="AI163"/>
  <c r="AA163"/>
  <c r="S163"/>
  <c r="K163"/>
  <c r="AJ163"/>
  <c r="AB163"/>
  <c r="T163"/>
  <c r="L163"/>
  <c r="AH163"/>
  <c r="AC163"/>
  <c r="U163"/>
  <c r="M163"/>
  <c r="AD163"/>
  <c r="V163"/>
  <c r="N163"/>
  <c r="F163"/>
  <c r="Z163"/>
  <c r="AE163"/>
  <c r="W163"/>
  <c r="O163"/>
  <c r="G163"/>
  <c r="J163"/>
  <c r="AF163"/>
  <c r="X163"/>
  <c r="P163"/>
  <c r="H163"/>
  <c r="R163"/>
  <c r="AG163"/>
  <c r="Y163"/>
  <c r="Q163"/>
  <c r="I163"/>
  <c r="E191"/>
  <c r="AE191"/>
  <c r="W191"/>
  <c r="O191"/>
  <c r="G191"/>
  <c r="AF191"/>
  <c r="X191"/>
  <c r="P191"/>
  <c r="H191"/>
  <c r="F191"/>
  <c r="AG191"/>
  <c r="Y191"/>
  <c r="Q191"/>
  <c r="I191"/>
  <c r="N191"/>
  <c r="AH191"/>
  <c r="Z191"/>
  <c r="R191"/>
  <c r="J191"/>
  <c r="AI191"/>
  <c r="AA191"/>
  <c r="S191"/>
  <c r="K191"/>
  <c r="AD191"/>
  <c r="AJ191"/>
  <c r="AB191"/>
  <c r="T191"/>
  <c r="L191"/>
  <c r="AC191"/>
  <c r="U191"/>
  <c r="M191"/>
  <c r="V191"/>
  <c r="E195"/>
  <c r="AI195"/>
  <c r="AA195"/>
  <c r="S195"/>
  <c r="K195"/>
  <c r="AJ195"/>
  <c r="AB195"/>
  <c r="T195"/>
  <c r="L195"/>
  <c r="AH195"/>
  <c r="AC195"/>
  <c r="U195"/>
  <c r="M195"/>
  <c r="AD195"/>
  <c r="V195"/>
  <c r="N195"/>
  <c r="F195"/>
  <c r="Z195"/>
  <c r="AE195"/>
  <c r="W195"/>
  <c r="O195"/>
  <c r="G195"/>
  <c r="J195"/>
  <c r="AF195"/>
  <c r="X195"/>
  <c r="P195"/>
  <c r="H195"/>
  <c r="R195"/>
  <c r="AG195"/>
  <c r="Y195"/>
  <c r="Q195"/>
  <c r="I195"/>
  <c r="E178"/>
  <c r="AH178"/>
  <c r="Z178"/>
  <c r="R178"/>
  <c r="J178"/>
  <c r="AI178"/>
  <c r="AA178"/>
  <c r="S178"/>
  <c r="K178"/>
  <c r="Q178"/>
  <c r="AJ178"/>
  <c r="AB178"/>
  <c r="T178"/>
  <c r="L178"/>
  <c r="Y178"/>
  <c r="AC178"/>
  <c r="U178"/>
  <c r="M178"/>
  <c r="I178"/>
  <c r="AD178"/>
  <c r="V178"/>
  <c r="N178"/>
  <c r="F178"/>
  <c r="AE178"/>
  <c r="W178"/>
  <c r="O178"/>
  <c r="G178"/>
  <c r="AF178"/>
  <c r="X178"/>
  <c r="P178"/>
  <c r="H178"/>
  <c r="AG178"/>
  <c r="E155"/>
  <c r="AI155"/>
  <c r="AA155"/>
  <c r="S155"/>
  <c r="K155"/>
  <c r="Z155"/>
  <c r="AJ155"/>
  <c r="AB155"/>
  <c r="T155"/>
  <c r="L155"/>
  <c r="AC155"/>
  <c r="U155"/>
  <c r="M155"/>
  <c r="J155"/>
  <c r="AD155"/>
  <c r="V155"/>
  <c r="N155"/>
  <c r="F155"/>
  <c r="AE155"/>
  <c r="W155"/>
  <c r="O155"/>
  <c r="G155"/>
  <c r="AH155"/>
  <c r="AF155"/>
  <c r="X155"/>
  <c r="P155"/>
  <c r="H155"/>
  <c r="AG155"/>
  <c r="Y155"/>
  <c r="Q155"/>
  <c r="I155"/>
  <c r="R155"/>
  <c r="E190"/>
  <c r="AD190"/>
  <c r="V190"/>
  <c r="N190"/>
  <c r="F190"/>
  <c r="AE190"/>
  <c r="W190"/>
  <c r="O190"/>
  <c r="G190"/>
  <c r="AF190"/>
  <c r="X190"/>
  <c r="P190"/>
  <c r="H190"/>
  <c r="AG190"/>
  <c r="Y190"/>
  <c r="Q190"/>
  <c r="I190"/>
  <c r="AC190"/>
  <c r="AH190"/>
  <c r="Z190"/>
  <c r="R190"/>
  <c r="J190"/>
  <c r="M190"/>
  <c r="AI190"/>
  <c r="AA190"/>
  <c r="S190"/>
  <c r="K190"/>
  <c r="U190"/>
  <c r="AJ190"/>
  <c r="AB190"/>
  <c r="T190"/>
  <c r="L190"/>
  <c r="E120"/>
  <c r="E158"/>
  <c r="AD158"/>
  <c r="V158"/>
  <c r="N158"/>
  <c r="F158"/>
  <c r="AE158"/>
  <c r="W158"/>
  <c r="O158"/>
  <c r="G158"/>
  <c r="U158"/>
  <c r="AF158"/>
  <c r="X158"/>
  <c r="P158"/>
  <c r="H158"/>
  <c r="AC158"/>
  <c r="AG158"/>
  <c r="Y158"/>
  <c r="Q158"/>
  <c r="I158"/>
  <c r="M158"/>
  <c r="AH158"/>
  <c r="Z158"/>
  <c r="R158"/>
  <c r="J158"/>
  <c r="AI158"/>
  <c r="AA158"/>
  <c r="S158"/>
  <c r="K158"/>
  <c r="AJ158"/>
  <c r="AB158"/>
  <c r="T158"/>
  <c r="L158"/>
  <c r="E156"/>
  <c r="AJ156"/>
  <c r="AB156"/>
  <c r="T156"/>
  <c r="L156"/>
  <c r="AC156"/>
  <c r="U156"/>
  <c r="M156"/>
  <c r="AA156"/>
  <c r="AD156"/>
  <c r="V156"/>
  <c r="N156"/>
  <c r="F156"/>
  <c r="AI156"/>
  <c r="AE156"/>
  <c r="W156"/>
  <c r="O156"/>
  <c r="G156"/>
  <c r="S156"/>
  <c r="AF156"/>
  <c r="X156"/>
  <c r="P156"/>
  <c r="H156"/>
  <c r="AG156"/>
  <c r="Y156"/>
  <c r="Q156"/>
  <c r="I156"/>
  <c r="K156"/>
  <c r="AH156"/>
  <c r="Z156"/>
  <c r="R156"/>
  <c r="J156"/>
  <c r="E349"/>
  <c r="AG349"/>
  <c r="Y349"/>
  <c r="Q349"/>
  <c r="I349"/>
  <c r="AH349"/>
  <c r="Z349"/>
  <c r="R349"/>
  <c r="J349"/>
  <c r="AI349"/>
  <c r="AA349"/>
  <c r="S349"/>
  <c r="K349"/>
  <c r="AJ349"/>
  <c r="AB349"/>
  <c r="T349"/>
  <c r="L349"/>
  <c r="AC349"/>
  <c r="U349"/>
  <c r="M349"/>
  <c r="AD349"/>
  <c r="V349"/>
  <c r="N349"/>
  <c r="F349"/>
  <c r="AE349"/>
  <c r="W349"/>
  <c r="O349"/>
  <c r="G349"/>
  <c r="H349"/>
  <c r="P349"/>
  <c r="X349"/>
  <c r="AF349"/>
  <c r="E380"/>
  <c r="AF380"/>
  <c r="X380"/>
  <c r="P380"/>
  <c r="H380"/>
  <c r="AG380"/>
  <c r="Y380"/>
  <c r="Q380"/>
  <c r="I380"/>
  <c r="AH380"/>
  <c r="Z380"/>
  <c r="R380"/>
  <c r="J380"/>
  <c r="AI380"/>
  <c r="AA380"/>
  <c r="S380"/>
  <c r="K380"/>
  <c r="AJ380"/>
  <c r="AB380"/>
  <c r="T380"/>
  <c r="L380"/>
  <c r="AC380"/>
  <c r="U380"/>
  <c r="M380"/>
  <c r="AD380"/>
  <c r="V380"/>
  <c r="N380"/>
  <c r="F380"/>
  <c r="G380"/>
  <c r="O380"/>
  <c r="W380"/>
  <c r="AE380"/>
  <c r="E370"/>
  <c r="AD370"/>
  <c r="V370"/>
  <c r="N370"/>
  <c r="F370"/>
  <c r="AE370"/>
  <c r="W370"/>
  <c r="O370"/>
  <c r="G370"/>
  <c r="AF370"/>
  <c r="X370"/>
  <c r="P370"/>
  <c r="H370"/>
  <c r="AG370"/>
  <c r="Y370"/>
  <c r="Q370"/>
  <c r="I370"/>
  <c r="AH370"/>
  <c r="Z370"/>
  <c r="R370"/>
  <c r="J370"/>
  <c r="AI370"/>
  <c r="AA370"/>
  <c r="S370"/>
  <c r="K370"/>
  <c r="AJ370"/>
  <c r="AB370"/>
  <c r="T370"/>
  <c r="L370"/>
  <c r="M370"/>
  <c r="U370"/>
  <c r="AC370"/>
  <c r="E329"/>
  <c r="E332"/>
  <c r="E355"/>
  <c r="AE355"/>
  <c r="W355"/>
  <c r="O355"/>
  <c r="G355"/>
  <c r="AF355"/>
  <c r="X355"/>
  <c r="P355"/>
  <c r="H355"/>
  <c r="AG355"/>
  <c r="Y355"/>
  <c r="Q355"/>
  <c r="I355"/>
  <c r="AH355"/>
  <c r="Z355"/>
  <c r="R355"/>
  <c r="J355"/>
  <c r="AI355"/>
  <c r="AA355"/>
  <c r="S355"/>
  <c r="K355"/>
  <c r="AJ355"/>
  <c r="AB355"/>
  <c r="T355"/>
  <c r="L355"/>
  <c r="AC355"/>
  <c r="U355"/>
  <c r="M355"/>
  <c r="F355"/>
  <c r="N355"/>
  <c r="V355"/>
  <c r="AD355"/>
  <c r="E342"/>
  <c r="E365"/>
  <c r="AG365"/>
  <c r="Y365"/>
  <c r="Q365"/>
  <c r="I365"/>
  <c r="AH365"/>
  <c r="Z365"/>
  <c r="R365"/>
  <c r="J365"/>
  <c r="AI365"/>
  <c r="AA365"/>
  <c r="S365"/>
  <c r="K365"/>
  <c r="AJ365"/>
  <c r="AB365"/>
  <c r="T365"/>
  <c r="L365"/>
  <c r="AC365"/>
  <c r="U365"/>
  <c r="M365"/>
  <c r="AD365"/>
  <c r="V365"/>
  <c r="N365"/>
  <c r="F365"/>
  <c r="AE365"/>
  <c r="W365"/>
  <c r="O365"/>
  <c r="G365"/>
  <c r="H365"/>
  <c r="P365"/>
  <c r="X365"/>
  <c r="AF365"/>
  <c r="E395"/>
  <c r="AE395"/>
  <c r="W395"/>
  <c r="O395"/>
  <c r="G395"/>
  <c r="AF395"/>
  <c r="X395"/>
  <c r="P395"/>
  <c r="H395"/>
  <c r="AG395"/>
  <c r="Y395"/>
  <c r="Q395"/>
  <c r="I395"/>
  <c r="AH395"/>
  <c r="Z395"/>
  <c r="R395"/>
  <c r="J395"/>
  <c r="AI395"/>
  <c r="AA395"/>
  <c r="S395"/>
  <c r="K395"/>
  <c r="AJ395"/>
  <c r="AB395"/>
  <c r="T395"/>
  <c r="L395"/>
  <c r="AC395"/>
  <c r="U395"/>
  <c r="M395"/>
  <c r="F395"/>
  <c r="N395"/>
  <c r="V395"/>
  <c r="AD395"/>
  <c r="E399"/>
  <c r="AI399"/>
  <c r="AA399"/>
  <c r="S399"/>
  <c r="K399"/>
  <c r="AJ399"/>
  <c r="AB399"/>
  <c r="T399"/>
  <c r="L399"/>
  <c r="AC399"/>
  <c r="U399"/>
  <c r="M399"/>
  <c r="AD399"/>
  <c r="V399"/>
  <c r="N399"/>
  <c r="F399"/>
  <c r="AE399"/>
  <c r="W399"/>
  <c r="O399"/>
  <c r="G399"/>
  <c r="AF399"/>
  <c r="X399"/>
  <c r="P399"/>
  <c r="H399"/>
  <c r="AG399"/>
  <c r="Y399"/>
  <c r="Q399"/>
  <c r="I399"/>
  <c r="J399"/>
  <c r="R399"/>
  <c r="Z399"/>
  <c r="AH399"/>
  <c r="E362"/>
  <c r="AD362"/>
  <c r="V362"/>
  <c r="N362"/>
  <c r="F362"/>
  <c r="AE362"/>
  <c r="W362"/>
  <c r="O362"/>
  <c r="G362"/>
  <c r="AF362"/>
  <c r="X362"/>
  <c r="P362"/>
  <c r="H362"/>
  <c r="AG362"/>
  <c r="Y362"/>
  <c r="Q362"/>
  <c r="I362"/>
  <c r="AH362"/>
  <c r="Z362"/>
  <c r="R362"/>
  <c r="J362"/>
  <c r="AI362"/>
  <c r="AA362"/>
  <c r="S362"/>
  <c r="K362"/>
  <c r="AJ362"/>
  <c r="AB362"/>
  <c r="T362"/>
  <c r="L362"/>
  <c r="M362"/>
  <c r="U362"/>
  <c r="AC362"/>
  <c r="E373"/>
  <c r="AG373"/>
  <c r="Y373"/>
  <c r="Q373"/>
  <c r="I373"/>
  <c r="AH373"/>
  <c r="Z373"/>
  <c r="R373"/>
  <c r="J373"/>
  <c r="AI373"/>
  <c r="AA373"/>
  <c r="S373"/>
  <c r="K373"/>
  <c r="AJ373"/>
  <c r="AB373"/>
  <c r="T373"/>
  <c r="L373"/>
  <c r="AC373"/>
  <c r="U373"/>
  <c r="M373"/>
  <c r="AD373"/>
  <c r="V373"/>
  <c r="N373"/>
  <c r="F373"/>
  <c r="AE373"/>
  <c r="W373"/>
  <c r="O373"/>
  <c r="G373"/>
  <c r="P373"/>
  <c r="X373"/>
  <c r="AF373"/>
  <c r="H373"/>
  <c r="E346"/>
  <c r="AD346"/>
  <c r="V346"/>
  <c r="N346"/>
  <c r="F346"/>
  <c r="AE346"/>
  <c r="W346"/>
  <c r="O346"/>
  <c r="G346"/>
  <c r="AF346"/>
  <c r="X346"/>
  <c r="P346"/>
  <c r="H346"/>
  <c r="AG346"/>
  <c r="Y346"/>
  <c r="Q346"/>
  <c r="I346"/>
  <c r="AH346"/>
  <c r="Z346"/>
  <c r="R346"/>
  <c r="J346"/>
  <c r="AI346"/>
  <c r="AA346"/>
  <c r="S346"/>
  <c r="K346"/>
  <c r="AJ346"/>
  <c r="AB346"/>
  <c r="T346"/>
  <c r="L346"/>
  <c r="U346"/>
  <c r="AC346"/>
  <c r="M346"/>
  <c r="E65"/>
  <c r="E102"/>
  <c r="AJ102"/>
  <c r="AB102"/>
  <c r="T102"/>
  <c r="L102"/>
  <c r="AA102"/>
  <c r="AC102"/>
  <c r="U102"/>
  <c r="M102"/>
  <c r="AD102"/>
  <c r="V102"/>
  <c r="N102"/>
  <c r="F102"/>
  <c r="K102"/>
  <c r="AE102"/>
  <c r="W102"/>
  <c r="O102"/>
  <c r="G102"/>
  <c r="AF102"/>
  <c r="X102"/>
  <c r="P102"/>
  <c r="H102"/>
  <c r="AI102"/>
  <c r="AG102"/>
  <c r="Y102"/>
  <c r="Q102"/>
  <c r="I102"/>
  <c r="AH102"/>
  <c r="Z102"/>
  <c r="R102"/>
  <c r="J102"/>
  <c r="S102"/>
  <c r="E96"/>
  <c r="AD96"/>
  <c r="V96"/>
  <c r="N96"/>
  <c r="F96"/>
  <c r="AE96"/>
  <c r="W96"/>
  <c r="O96"/>
  <c r="G96"/>
  <c r="U96"/>
  <c r="AF96"/>
  <c r="X96"/>
  <c r="P96"/>
  <c r="H96"/>
  <c r="AC96"/>
  <c r="AG96"/>
  <c r="Y96"/>
  <c r="Q96"/>
  <c r="I96"/>
  <c r="M96"/>
  <c r="AH96"/>
  <c r="Z96"/>
  <c r="R96"/>
  <c r="J96"/>
  <c r="AI96"/>
  <c r="AA96"/>
  <c r="S96"/>
  <c r="K96"/>
  <c r="AJ96"/>
  <c r="AB96"/>
  <c r="T96"/>
  <c r="L96"/>
  <c r="E13"/>
  <c r="E54"/>
  <c r="E55"/>
  <c r="E79"/>
  <c r="E104"/>
  <c r="AD104"/>
  <c r="V104"/>
  <c r="N104"/>
  <c r="F104"/>
  <c r="U104"/>
  <c r="AE104"/>
  <c r="W104"/>
  <c r="O104"/>
  <c r="G104"/>
  <c r="AF104"/>
  <c r="X104"/>
  <c r="P104"/>
  <c r="H104"/>
  <c r="AG104"/>
  <c r="Y104"/>
  <c r="Q104"/>
  <c r="I104"/>
  <c r="AH104"/>
  <c r="Z104"/>
  <c r="R104"/>
  <c r="J104"/>
  <c r="AC104"/>
  <c r="AI104"/>
  <c r="AA104"/>
  <c r="S104"/>
  <c r="K104"/>
  <c r="AJ104"/>
  <c r="AB104"/>
  <c r="T104"/>
  <c r="L104"/>
  <c r="M104"/>
  <c r="E92"/>
  <c r="AH92"/>
  <c r="Z92"/>
  <c r="R92"/>
  <c r="J92"/>
  <c r="AI92"/>
  <c r="AA92"/>
  <c r="S92"/>
  <c r="K92"/>
  <c r="AG92"/>
  <c r="AJ92"/>
  <c r="AB92"/>
  <c r="T92"/>
  <c r="L92"/>
  <c r="AC92"/>
  <c r="U92"/>
  <c r="M92"/>
  <c r="Y92"/>
  <c r="AD92"/>
  <c r="V92"/>
  <c r="N92"/>
  <c r="F92"/>
  <c r="I92"/>
  <c r="AE92"/>
  <c r="W92"/>
  <c r="O92"/>
  <c r="G92"/>
  <c r="Q92"/>
  <c r="AF92"/>
  <c r="X92"/>
  <c r="P92"/>
  <c r="H92"/>
  <c r="E43"/>
  <c r="E40"/>
  <c r="E82"/>
  <c r="AF82"/>
  <c r="X82"/>
  <c r="P82"/>
  <c r="H82"/>
  <c r="AG82"/>
  <c r="Y82"/>
  <c r="Q82"/>
  <c r="I82"/>
  <c r="W82"/>
  <c r="AH82"/>
  <c r="Z82"/>
  <c r="R82"/>
  <c r="J82"/>
  <c r="AE82"/>
  <c r="AI82"/>
  <c r="AA82"/>
  <c r="S82"/>
  <c r="K82"/>
  <c r="O82"/>
  <c r="AJ82"/>
  <c r="AB82"/>
  <c r="T82"/>
  <c r="L82"/>
  <c r="AC82"/>
  <c r="U82"/>
  <c r="M82"/>
  <c r="G82"/>
  <c r="AD82"/>
  <c r="V82"/>
  <c r="N82"/>
  <c r="F82"/>
  <c r="E86"/>
  <c r="AJ86"/>
  <c r="AB86"/>
  <c r="T86"/>
  <c r="L86"/>
  <c r="AI86"/>
  <c r="AC86"/>
  <c r="U86"/>
  <c r="M86"/>
  <c r="K86"/>
  <c r="AD86"/>
  <c r="V86"/>
  <c r="N86"/>
  <c r="F86"/>
  <c r="S86"/>
  <c r="AE86"/>
  <c r="W86"/>
  <c r="O86"/>
  <c r="G86"/>
  <c r="AF86"/>
  <c r="X86"/>
  <c r="P86"/>
  <c r="H86"/>
  <c r="AG86"/>
  <c r="Y86"/>
  <c r="Q86"/>
  <c r="I86"/>
  <c r="AH86"/>
  <c r="Z86"/>
  <c r="R86"/>
  <c r="J86"/>
  <c r="AA86"/>
  <c r="U229"/>
  <c r="AA229"/>
  <c r="Y229"/>
  <c r="AE229"/>
  <c r="U222"/>
  <c r="AA222"/>
  <c r="I222"/>
  <c r="AF222"/>
  <c r="R227"/>
  <c r="H227"/>
  <c r="AE227"/>
  <c r="AC227"/>
  <c r="N223"/>
  <c r="T223"/>
  <c r="J223"/>
  <c r="AG223"/>
  <c r="R219"/>
  <c r="H219"/>
  <c r="AE219"/>
  <c r="AC219"/>
  <c r="Q226"/>
  <c r="AI226"/>
  <c r="AD226"/>
  <c r="AJ226"/>
  <c r="S228"/>
  <c r="I228"/>
  <c r="G228"/>
  <c r="AD228"/>
  <c r="P225"/>
  <c r="N225"/>
  <c r="L225"/>
  <c r="AI225"/>
  <c r="G224"/>
  <c r="AD224"/>
  <c r="AJ224"/>
  <c r="AH224"/>
  <c r="T221"/>
  <c r="J221"/>
  <c r="AG221"/>
  <c r="AE221"/>
  <c r="S220"/>
  <c r="Q220"/>
  <c r="G220"/>
  <c r="AD220"/>
  <c r="E185"/>
  <c r="AG185"/>
  <c r="Y185"/>
  <c r="Q185"/>
  <c r="I185"/>
  <c r="AH185"/>
  <c r="Z185"/>
  <c r="R185"/>
  <c r="J185"/>
  <c r="X185"/>
  <c r="AI185"/>
  <c r="AA185"/>
  <c r="S185"/>
  <c r="K185"/>
  <c r="AF185"/>
  <c r="AJ185"/>
  <c r="AB185"/>
  <c r="T185"/>
  <c r="L185"/>
  <c r="P185"/>
  <c r="AC185"/>
  <c r="U185"/>
  <c r="M185"/>
  <c r="AD185"/>
  <c r="V185"/>
  <c r="N185"/>
  <c r="F185"/>
  <c r="H185"/>
  <c r="AE185"/>
  <c r="W185"/>
  <c r="O185"/>
  <c r="G185"/>
  <c r="E196"/>
  <c r="AJ196"/>
  <c r="AB196"/>
  <c r="T196"/>
  <c r="L196"/>
  <c r="AC196"/>
  <c r="U196"/>
  <c r="M196"/>
  <c r="AD196"/>
  <c r="V196"/>
  <c r="N196"/>
  <c r="F196"/>
  <c r="K196"/>
  <c r="AE196"/>
  <c r="W196"/>
  <c r="O196"/>
  <c r="G196"/>
  <c r="AF196"/>
  <c r="X196"/>
  <c r="P196"/>
  <c r="H196"/>
  <c r="AA196"/>
  <c r="AG196"/>
  <c r="Y196"/>
  <c r="Q196"/>
  <c r="I196"/>
  <c r="AI196"/>
  <c r="AH196"/>
  <c r="Z196"/>
  <c r="R196"/>
  <c r="J196"/>
  <c r="S196"/>
  <c r="E186"/>
  <c r="AH186"/>
  <c r="Z186"/>
  <c r="R186"/>
  <c r="J186"/>
  <c r="Q186"/>
  <c r="AI186"/>
  <c r="AA186"/>
  <c r="S186"/>
  <c r="K186"/>
  <c r="AJ186"/>
  <c r="AB186"/>
  <c r="T186"/>
  <c r="L186"/>
  <c r="AC186"/>
  <c r="U186"/>
  <c r="M186"/>
  <c r="AD186"/>
  <c r="V186"/>
  <c r="N186"/>
  <c r="F186"/>
  <c r="Y186"/>
  <c r="AE186"/>
  <c r="W186"/>
  <c r="O186"/>
  <c r="G186"/>
  <c r="AG186"/>
  <c r="AF186"/>
  <c r="X186"/>
  <c r="P186"/>
  <c r="H186"/>
  <c r="I186"/>
  <c r="E153"/>
  <c r="AG153"/>
  <c r="Y153"/>
  <c r="Q153"/>
  <c r="I153"/>
  <c r="AF153"/>
  <c r="AH153"/>
  <c r="Z153"/>
  <c r="R153"/>
  <c r="J153"/>
  <c r="H153"/>
  <c r="AI153"/>
  <c r="AA153"/>
  <c r="S153"/>
  <c r="K153"/>
  <c r="P153"/>
  <c r="AJ153"/>
  <c r="AB153"/>
  <c r="T153"/>
  <c r="L153"/>
  <c r="AC153"/>
  <c r="U153"/>
  <c r="M153"/>
  <c r="AD153"/>
  <c r="V153"/>
  <c r="N153"/>
  <c r="F153"/>
  <c r="AE153"/>
  <c r="W153"/>
  <c r="O153"/>
  <c r="G153"/>
  <c r="X153"/>
  <c r="E173"/>
  <c r="AC173"/>
  <c r="U173"/>
  <c r="M173"/>
  <c r="AB173"/>
  <c r="AD173"/>
  <c r="V173"/>
  <c r="N173"/>
  <c r="F173"/>
  <c r="AE173"/>
  <c r="W173"/>
  <c r="O173"/>
  <c r="G173"/>
  <c r="L173"/>
  <c r="AF173"/>
  <c r="X173"/>
  <c r="P173"/>
  <c r="H173"/>
  <c r="AG173"/>
  <c r="Y173"/>
  <c r="Q173"/>
  <c r="I173"/>
  <c r="AJ173"/>
  <c r="AH173"/>
  <c r="Z173"/>
  <c r="R173"/>
  <c r="J173"/>
  <c r="AI173"/>
  <c r="AA173"/>
  <c r="S173"/>
  <c r="K173"/>
  <c r="T173"/>
  <c r="E166"/>
  <c r="AD166"/>
  <c r="V166"/>
  <c r="N166"/>
  <c r="F166"/>
  <c r="U166"/>
  <c r="AE166"/>
  <c r="W166"/>
  <c r="O166"/>
  <c r="G166"/>
  <c r="AF166"/>
  <c r="X166"/>
  <c r="P166"/>
  <c r="H166"/>
  <c r="AG166"/>
  <c r="Y166"/>
  <c r="Q166"/>
  <c r="I166"/>
  <c r="AH166"/>
  <c r="Z166"/>
  <c r="R166"/>
  <c r="J166"/>
  <c r="AC166"/>
  <c r="AI166"/>
  <c r="AA166"/>
  <c r="S166"/>
  <c r="K166"/>
  <c r="AJ166"/>
  <c r="AB166"/>
  <c r="T166"/>
  <c r="L166"/>
  <c r="M166"/>
  <c r="E180"/>
  <c r="AJ180"/>
  <c r="AB180"/>
  <c r="T180"/>
  <c r="L180"/>
  <c r="AI180"/>
  <c r="AC180"/>
  <c r="U180"/>
  <c r="M180"/>
  <c r="K180"/>
  <c r="AD180"/>
  <c r="V180"/>
  <c r="N180"/>
  <c r="F180"/>
  <c r="S180"/>
  <c r="AE180"/>
  <c r="W180"/>
  <c r="O180"/>
  <c r="G180"/>
  <c r="AF180"/>
  <c r="X180"/>
  <c r="P180"/>
  <c r="H180"/>
  <c r="AG180"/>
  <c r="Y180"/>
  <c r="Q180"/>
  <c r="I180"/>
  <c r="AH180"/>
  <c r="Z180"/>
  <c r="R180"/>
  <c r="J180"/>
  <c r="AA180"/>
  <c r="E162"/>
  <c r="AH162"/>
  <c r="Z162"/>
  <c r="R162"/>
  <c r="J162"/>
  <c r="AG162"/>
  <c r="AI162"/>
  <c r="AA162"/>
  <c r="S162"/>
  <c r="K162"/>
  <c r="I162"/>
  <c r="AJ162"/>
  <c r="AB162"/>
  <c r="T162"/>
  <c r="L162"/>
  <c r="Q162"/>
  <c r="AC162"/>
  <c r="U162"/>
  <c r="M162"/>
  <c r="AD162"/>
  <c r="V162"/>
  <c r="N162"/>
  <c r="F162"/>
  <c r="AE162"/>
  <c r="W162"/>
  <c r="O162"/>
  <c r="G162"/>
  <c r="AF162"/>
  <c r="X162"/>
  <c r="P162"/>
  <c r="H162"/>
  <c r="Y162"/>
  <c r="E200"/>
  <c r="AF200"/>
  <c r="X200"/>
  <c r="P200"/>
  <c r="H200"/>
  <c r="AG200"/>
  <c r="Y200"/>
  <c r="Q200"/>
  <c r="I200"/>
  <c r="W200"/>
  <c r="AH200"/>
  <c r="Z200"/>
  <c r="R200"/>
  <c r="J200"/>
  <c r="AE200"/>
  <c r="AI200"/>
  <c r="AA200"/>
  <c r="S200"/>
  <c r="K200"/>
  <c r="O200"/>
  <c r="AJ200"/>
  <c r="AB200"/>
  <c r="T200"/>
  <c r="L200"/>
  <c r="AC200"/>
  <c r="U200"/>
  <c r="M200"/>
  <c r="G200"/>
  <c r="AD200"/>
  <c r="V200"/>
  <c r="N200"/>
  <c r="F200"/>
  <c r="E193"/>
  <c r="AG193"/>
  <c r="Y193"/>
  <c r="Q193"/>
  <c r="I193"/>
  <c r="AH193"/>
  <c r="Z193"/>
  <c r="R193"/>
  <c r="J193"/>
  <c r="AI193"/>
  <c r="AA193"/>
  <c r="S193"/>
  <c r="K193"/>
  <c r="H193"/>
  <c r="AJ193"/>
  <c r="AB193"/>
  <c r="T193"/>
  <c r="L193"/>
  <c r="AC193"/>
  <c r="U193"/>
  <c r="M193"/>
  <c r="X193"/>
  <c r="AD193"/>
  <c r="V193"/>
  <c r="N193"/>
  <c r="F193"/>
  <c r="AF193"/>
  <c r="AE193"/>
  <c r="W193"/>
  <c r="O193"/>
  <c r="G193"/>
  <c r="P193"/>
  <c r="E124"/>
  <c r="E389"/>
  <c r="AG389"/>
  <c r="Y389"/>
  <c r="Q389"/>
  <c r="I389"/>
  <c r="AH389"/>
  <c r="Z389"/>
  <c r="R389"/>
  <c r="J389"/>
  <c r="AI389"/>
  <c r="AA389"/>
  <c r="S389"/>
  <c r="K389"/>
  <c r="AJ389"/>
  <c r="AB389"/>
  <c r="T389"/>
  <c r="L389"/>
  <c r="AC389"/>
  <c r="U389"/>
  <c r="M389"/>
  <c r="AD389"/>
  <c r="V389"/>
  <c r="N389"/>
  <c r="F389"/>
  <c r="AE389"/>
  <c r="W389"/>
  <c r="O389"/>
  <c r="G389"/>
  <c r="AF389"/>
  <c r="H389"/>
  <c r="P389"/>
  <c r="X389"/>
  <c r="E341"/>
  <c r="E400"/>
  <c r="AJ400"/>
  <c r="AB400"/>
  <c r="T400"/>
  <c r="L400"/>
  <c r="AC400"/>
  <c r="U400"/>
  <c r="M400"/>
  <c r="AD400"/>
  <c r="V400"/>
  <c r="N400"/>
  <c r="F400"/>
  <c r="AE400"/>
  <c r="W400"/>
  <c r="O400"/>
  <c r="G400"/>
  <c r="AF400"/>
  <c r="X400"/>
  <c r="P400"/>
  <c r="H400"/>
  <c r="AG400"/>
  <c r="Y400"/>
  <c r="Q400"/>
  <c r="I400"/>
  <c r="AH400"/>
  <c r="Z400"/>
  <c r="R400"/>
  <c r="J400"/>
  <c r="K400"/>
  <c r="S400"/>
  <c r="AA400"/>
  <c r="AI400"/>
  <c r="E424"/>
  <c r="AJ424"/>
  <c r="AB424"/>
  <c r="T424"/>
  <c r="L424"/>
  <c r="AC424"/>
  <c r="U424"/>
  <c r="M424"/>
  <c r="AD424"/>
  <c r="V424"/>
  <c r="N424"/>
  <c r="F424"/>
  <c r="AE424"/>
  <c r="W424"/>
  <c r="O424"/>
  <c r="G424"/>
  <c r="AF424"/>
  <c r="X424"/>
  <c r="P424"/>
  <c r="H424"/>
  <c r="AG424"/>
  <c r="Y424"/>
  <c r="Q424"/>
  <c r="I424"/>
  <c r="AH424"/>
  <c r="Z424"/>
  <c r="R424"/>
  <c r="J424"/>
  <c r="AI424"/>
  <c r="K424"/>
  <c r="S424"/>
  <c r="AA424"/>
  <c r="E383"/>
  <c r="AI383"/>
  <c r="AA383"/>
  <c r="S383"/>
  <c r="K383"/>
  <c r="AJ383"/>
  <c r="AB383"/>
  <c r="T383"/>
  <c r="L383"/>
  <c r="AC383"/>
  <c r="U383"/>
  <c r="M383"/>
  <c r="AD383"/>
  <c r="V383"/>
  <c r="N383"/>
  <c r="F383"/>
  <c r="AE383"/>
  <c r="W383"/>
  <c r="O383"/>
  <c r="G383"/>
  <c r="AF383"/>
  <c r="X383"/>
  <c r="P383"/>
  <c r="H383"/>
  <c r="AG383"/>
  <c r="Y383"/>
  <c r="Q383"/>
  <c r="I383"/>
  <c r="Z383"/>
  <c r="AH383"/>
  <c r="J383"/>
  <c r="R383"/>
  <c r="E393"/>
  <c r="AC393"/>
  <c r="U393"/>
  <c r="M393"/>
  <c r="AD393"/>
  <c r="V393"/>
  <c r="N393"/>
  <c r="F393"/>
  <c r="AE393"/>
  <c r="W393"/>
  <c r="O393"/>
  <c r="G393"/>
  <c r="AF393"/>
  <c r="X393"/>
  <c r="P393"/>
  <c r="H393"/>
  <c r="AG393"/>
  <c r="Y393"/>
  <c r="Q393"/>
  <c r="I393"/>
  <c r="AH393"/>
  <c r="Z393"/>
  <c r="R393"/>
  <c r="J393"/>
  <c r="AI393"/>
  <c r="AA393"/>
  <c r="S393"/>
  <c r="K393"/>
  <c r="AJ393"/>
  <c r="L393"/>
  <c r="T393"/>
  <c r="AB393"/>
  <c r="E410"/>
  <c r="AD410"/>
  <c r="V410"/>
  <c r="N410"/>
  <c r="F410"/>
  <c r="AE410"/>
  <c r="W410"/>
  <c r="O410"/>
  <c r="G410"/>
  <c r="AF410"/>
  <c r="X410"/>
  <c r="P410"/>
  <c r="H410"/>
  <c r="AG410"/>
  <c r="Y410"/>
  <c r="Q410"/>
  <c r="I410"/>
  <c r="AH410"/>
  <c r="Z410"/>
  <c r="R410"/>
  <c r="J410"/>
  <c r="AI410"/>
  <c r="AA410"/>
  <c r="S410"/>
  <c r="K410"/>
  <c r="AJ410"/>
  <c r="AB410"/>
  <c r="T410"/>
  <c r="L410"/>
  <c r="U410"/>
  <c r="AC410"/>
  <c r="M410"/>
  <c r="E364"/>
  <c r="AF364"/>
  <c r="X364"/>
  <c r="P364"/>
  <c r="H364"/>
  <c r="AG364"/>
  <c r="Y364"/>
  <c r="Q364"/>
  <c r="I364"/>
  <c r="AH364"/>
  <c r="Z364"/>
  <c r="R364"/>
  <c r="J364"/>
  <c r="AI364"/>
  <c r="AA364"/>
  <c r="S364"/>
  <c r="K364"/>
  <c r="AJ364"/>
  <c r="AB364"/>
  <c r="T364"/>
  <c r="L364"/>
  <c r="AC364"/>
  <c r="U364"/>
  <c r="M364"/>
  <c r="AD364"/>
  <c r="V364"/>
  <c r="N364"/>
  <c r="F364"/>
  <c r="G364"/>
  <c r="O364"/>
  <c r="W364"/>
  <c r="AE364"/>
  <c r="E398"/>
  <c r="AH398"/>
  <c r="Z398"/>
  <c r="R398"/>
  <c r="J398"/>
  <c r="AI398"/>
  <c r="AA398"/>
  <c r="S398"/>
  <c r="K398"/>
  <c r="AJ398"/>
  <c r="AB398"/>
  <c r="T398"/>
  <c r="L398"/>
  <c r="AC398"/>
  <c r="U398"/>
  <c r="M398"/>
  <c r="AD398"/>
  <c r="V398"/>
  <c r="N398"/>
  <c r="F398"/>
  <c r="AE398"/>
  <c r="W398"/>
  <c r="O398"/>
  <c r="G398"/>
  <c r="AF398"/>
  <c r="X398"/>
  <c r="P398"/>
  <c r="H398"/>
  <c r="I398"/>
  <c r="Q398"/>
  <c r="Y398"/>
  <c r="AG398"/>
  <c r="E333"/>
  <c r="E366"/>
  <c r="AH366"/>
  <c r="Z366"/>
  <c r="R366"/>
  <c r="J366"/>
  <c r="AI366"/>
  <c r="AA366"/>
  <c r="S366"/>
  <c r="K366"/>
  <c r="AJ366"/>
  <c r="AB366"/>
  <c r="T366"/>
  <c r="L366"/>
  <c r="AC366"/>
  <c r="U366"/>
  <c r="M366"/>
  <c r="AD366"/>
  <c r="V366"/>
  <c r="N366"/>
  <c r="F366"/>
  <c r="AE366"/>
  <c r="W366"/>
  <c r="O366"/>
  <c r="G366"/>
  <c r="AF366"/>
  <c r="X366"/>
  <c r="P366"/>
  <c r="H366"/>
  <c r="I366"/>
  <c r="Q366"/>
  <c r="Y366"/>
  <c r="AG366"/>
  <c r="E396"/>
  <c r="AF396"/>
  <c r="X396"/>
  <c r="P396"/>
  <c r="H396"/>
  <c r="AG396"/>
  <c r="Y396"/>
  <c r="Q396"/>
  <c r="I396"/>
  <c r="AH396"/>
  <c r="Z396"/>
  <c r="R396"/>
  <c r="J396"/>
  <c r="AI396"/>
  <c r="AA396"/>
  <c r="S396"/>
  <c r="K396"/>
  <c r="AJ396"/>
  <c r="AB396"/>
  <c r="T396"/>
  <c r="L396"/>
  <c r="AC396"/>
  <c r="U396"/>
  <c r="M396"/>
  <c r="AD396"/>
  <c r="V396"/>
  <c r="N396"/>
  <c r="F396"/>
  <c r="G396"/>
  <c r="O396"/>
  <c r="W396"/>
  <c r="AE396"/>
  <c r="E66"/>
  <c r="E67"/>
  <c r="E98"/>
  <c r="AF98"/>
  <c r="X98"/>
  <c r="P98"/>
  <c r="H98"/>
  <c r="AG98"/>
  <c r="Y98"/>
  <c r="Q98"/>
  <c r="I98"/>
  <c r="O98"/>
  <c r="AH98"/>
  <c r="Z98"/>
  <c r="R98"/>
  <c r="J98"/>
  <c r="W98"/>
  <c r="AI98"/>
  <c r="AA98"/>
  <c r="S98"/>
  <c r="K98"/>
  <c r="G98"/>
  <c r="AJ98"/>
  <c r="AB98"/>
  <c r="T98"/>
  <c r="L98"/>
  <c r="AC98"/>
  <c r="U98"/>
  <c r="M98"/>
  <c r="AD98"/>
  <c r="V98"/>
  <c r="N98"/>
  <c r="F98"/>
  <c r="AE98"/>
  <c r="E28"/>
  <c r="E46"/>
  <c r="E11"/>
  <c r="E52"/>
  <c r="E27"/>
  <c r="E35"/>
  <c r="E21"/>
  <c r="E26"/>
  <c r="E103"/>
  <c r="AC103"/>
  <c r="U103"/>
  <c r="M103"/>
  <c r="AD103"/>
  <c r="V103"/>
  <c r="N103"/>
  <c r="F103"/>
  <c r="AB103"/>
  <c r="AE103"/>
  <c r="W103"/>
  <c r="O103"/>
  <c r="G103"/>
  <c r="AJ103"/>
  <c r="AF103"/>
  <c r="X103"/>
  <c r="P103"/>
  <c r="H103"/>
  <c r="T103"/>
  <c r="AG103"/>
  <c r="Y103"/>
  <c r="Q103"/>
  <c r="I103"/>
  <c r="AH103"/>
  <c r="Z103"/>
  <c r="R103"/>
  <c r="J103"/>
  <c r="L103"/>
  <c r="AI103"/>
  <c r="AA103"/>
  <c r="S103"/>
  <c r="K103"/>
  <c r="M229"/>
  <c r="S229"/>
  <c r="Q229"/>
  <c r="W229"/>
  <c r="M222"/>
  <c r="S222"/>
  <c r="O222"/>
  <c r="X222"/>
  <c r="J227"/>
  <c r="AG227"/>
  <c r="W227"/>
  <c r="U227"/>
  <c r="F223"/>
  <c r="L223"/>
  <c r="AF223"/>
  <c r="Y223"/>
  <c r="J219"/>
  <c r="AG219"/>
  <c r="W219"/>
  <c r="U219"/>
  <c r="I226"/>
  <c r="AF226"/>
  <c r="V226"/>
  <c r="AB226"/>
  <c r="K228"/>
  <c r="AC228"/>
  <c r="AF228"/>
  <c r="V228"/>
  <c r="H225"/>
  <c r="F225"/>
  <c r="R225"/>
  <c r="AA225"/>
  <c r="AG224"/>
  <c r="V224"/>
  <c r="AB224"/>
  <c r="Z224"/>
  <c r="L221"/>
  <c r="AI221"/>
  <c r="Y221"/>
  <c r="W221"/>
  <c r="K220"/>
  <c r="I220"/>
  <c r="AC220"/>
  <c r="V220"/>
  <c r="E118"/>
  <c r="E126"/>
  <c r="E175"/>
  <c r="AE175"/>
  <c r="W175"/>
  <c r="O175"/>
  <c r="G175"/>
  <c r="V175"/>
  <c r="AF175"/>
  <c r="X175"/>
  <c r="P175"/>
  <c r="H175"/>
  <c r="AG175"/>
  <c r="Y175"/>
  <c r="Q175"/>
  <c r="I175"/>
  <c r="F175"/>
  <c r="AH175"/>
  <c r="Z175"/>
  <c r="R175"/>
  <c r="J175"/>
  <c r="AI175"/>
  <c r="AA175"/>
  <c r="S175"/>
  <c r="K175"/>
  <c r="AD175"/>
  <c r="AJ175"/>
  <c r="AB175"/>
  <c r="T175"/>
  <c r="L175"/>
  <c r="AC175"/>
  <c r="U175"/>
  <c r="M175"/>
  <c r="N175"/>
  <c r="E141"/>
  <c r="AC141"/>
  <c r="U141"/>
  <c r="M141"/>
  <c r="L141"/>
  <c r="AD141"/>
  <c r="V141"/>
  <c r="N141"/>
  <c r="F141"/>
  <c r="AE141"/>
  <c r="W141"/>
  <c r="O141"/>
  <c r="G141"/>
  <c r="AF141"/>
  <c r="X141"/>
  <c r="P141"/>
  <c r="H141"/>
  <c r="AJ141"/>
  <c r="AG141"/>
  <c r="Y141"/>
  <c r="Q141"/>
  <c r="I141"/>
  <c r="T141"/>
  <c r="AH141"/>
  <c r="Z141"/>
  <c r="R141"/>
  <c r="J141"/>
  <c r="AB141"/>
  <c r="AI141"/>
  <c r="AA141"/>
  <c r="S141"/>
  <c r="K141"/>
  <c r="E140"/>
  <c r="AJ140"/>
  <c r="AB140"/>
  <c r="T140"/>
  <c r="L140"/>
  <c r="AC140"/>
  <c r="U140"/>
  <c r="M140"/>
  <c r="S140"/>
  <c r="AD140"/>
  <c r="V140"/>
  <c r="N140"/>
  <c r="F140"/>
  <c r="AA140"/>
  <c r="AE140"/>
  <c r="W140"/>
  <c r="O140"/>
  <c r="G140"/>
  <c r="K140"/>
  <c r="AF140"/>
  <c r="X140"/>
  <c r="P140"/>
  <c r="H140"/>
  <c r="AG140"/>
  <c r="Y140"/>
  <c r="Q140"/>
  <c r="I140"/>
  <c r="AH140"/>
  <c r="Z140"/>
  <c r="R140"/>
  <c r="J140"/>
  <c r="AI140"/>
  <c r="E171"/>
  <c r="AI171"/>
  <c r="AA171"/>
  <c r="S171"/>
  <c r="K171"/>
  <c r="AH171"/>
  <c r="AJ171"/>
  <c r="AB171"/>
  <c r="T171"/>
  <c r="L171"/>
  <c r="J171"/>
  <c r="AC171"/>
  <c r="U171"/>
  <c r="M171"/>
  <c r="R171"/>
  <c r="AD171"/>
  <c r="V171"/>
  <c r="N171"/>
  <c r="F171"/>
  <c r="AE171"/>
  <c r="W171"/>
  <c r="O171"/>
  <c r="G171"/>
  <c r="AF171"/>
  <c r="X171"/>
  <c r="P171"/>
  <c r="H171"/>
  <c r="AG171"/>
  <c r="Y171"/>
  <c r="Q171"/>
  <c r="I171"/>
  <c r="Z171"/>
  <c r="E201"/>
  <c r="AG201"/>
  <c r="Y201"/>
  <c r="Q201"/>
  <c r="I201"/>
  <c r="AH201"/>
  <c r="Z201"/>
  <c r="R201"/>
  <c r="J201"/>
  <c r="AI201"/>
  <c r="AA201"/>
  <c r="S201"/>
  <c r="K201"/>
  <c r="AJ201"/>
  <c r="AB201"/>
  <c r="T201"/>
  <c r="L201"/>
  <c r="AF201"/>
  <c r="AC201"/>
  <c r="U201"/>
  <c r="M201"/>
  <c r="P201"/>
  <c r="AD201"/>
  <c r="V201"/>
  <c r="N201"/>
  <c r="F201"/>
  <c r="X201"/>
  <c r="AE201"/>
  <c r="W201"/>
  <c r="O201"/>
  <c r="G201"/>
  <c r="H201"/>
  <c r="E202"/>
  <c r="AH202"/>
  <c r="Z202"/>
  <c r="R202"/>
  <c r="J202"/>
  <c r="I202"/>
  <c r="AI202"/>
  <c r="AA202"/>
  <c r="S202"/>
  <c r="K202"/>
  <c r="Q202"/>
  <c r="AJ202"/>
  <c r="AB202"/>
  <c r="T202"/>
  <c r="L202"/>
  <c r="Y202"/>
  <c r="AC202"/>
  <c r="U202"/>
  <c r="M202"/>
  <c r="AD202"/>
  <c r="V202"/>
  <c r="N202"/>
  <c r="F202"/>
  <c r="AE202"/>
  <c r="W202"/>
  <c r="O202"/>
  <c r="G202"/>
  <c r="AF202"/>
  <c r="X202"/>
  <c r="P202"/>
  <c r="H202"/>
  <c r="AG202"/>
  <c r="E122"/>
  <c r="E182"/>
  <c r="AD182"/>
  <c r="V182"/>
  <c r="N182"/>
  <c r="F182"/>
  <c r="AC182"/>
  <c r="AE182"/>
  <c r="W182"/>
  <c r="O182"/>
  <c r="G182"/>
  <c r="AF182"/>
  <c r="X182"/>
  <c r="P182"/>
  <c r="H182"/>
  <c r="M182"/>
  <c r="AG182"/>
  <c r="Y182"/>
  <c r="Q182"/>
  <c r="I182"/>
  <c r="AH182"/>
  <c r="Z182"/>
  <c r="R182"/>
  <c r="J182"/>
  <c r="AI182"/>
  <c r="AA182"/>
  <c r="S182"/>
  <c r="K182"/>
  <c r="AJ182"/>
  <c r="AB182"/>
  <c r="T182"/>
  <c r="L182"/>
  <c r="U182"/>
  <c r="E199"/>
  <c r="AE199"/>
  <c r="W199"/>
  <c r="O199"/>
  <c r="G199"/>
  <c r="AF199"/>
  <c r="X199"/>
  <c r="P199"/>
  <c r="H199"/>
  <c r="F199"/>
  <c r="AG199"/>
  <c r="Y199"/>
  <c r="Q199"/>
  <c r="I199"/>
  <c r="N199"/>
  <c r="AH199"/>
  <c r="Z199"/>
  <c r="R199"/>
  <c r="J199"/>
  <c r="AI199"/>
  <c r="AA199"/>
  <c r="S199"/>
  <c r="K199"/>
  <c r="AD199"/>
  <c r="AJ199"/>
  <c r="AB199"/>
  <c r="T199"/>
  <c r="L199"/>
  <c r="AC199"/>
  <c r="U199"/>
  <c r="M199"/>
  <c r="V199"/>
  <c r="E154"/>
  <c r="AH154"/>
  <c r="Z154"/>
  <c r="R154"/>
  <c r="J154"/>
  <c r="AI154"/>
  <c r="AA154"/>
  <c r="S154"/>
  <c r="K154"/>
  <c r="AG154"/>
  <c r="AJ154"/>
  <c r="AB154"/>
  <c r="T154"/>
  <c r="L154"/>
  <c r="AC154"/>
  <c r="U154"/>
  <c r="M154"/>
  <c r="Y154"/>
  <c r="AD154"/>
  <c r="V154"/>
  <c r="N154"/>
  <c r="F154"/>
  <c r="I154"/>
  <c r="AE154"/>
  <c r="W154"/>
  <c r="O154"/>
  <c r="G154"/>
  <c r="Q154"/>
  <c r="AF154"/>
  <c r="X154"/>
  <c r="P154"/>
  <c r="H154"/>
  <c r="E208"/>
  <c r="AF208"/>
  <c r="X208"/>
  <c r="P208"/>
  <c r="H208"/>
  <c r="AG208"/>
  <c r="Y208"/>
  <c r="Q208"/>
  <c r="I208"/>
  <c r="AH208"/>
  <c r="Z208"/>
  <c r="R208"/>
  <c r="J208"/>
  <c r="G208"/>
  <c r="AI208"/>
  <c r="AA208"/>
  <c r="S208"/>
  <c r="K208"/>
  <c r="AJ208"/>
  <c r="AB208"/>
  <c r="T208"/>
  <c r="L208"/>
  <c r="W208"/>
  <c r="AC208"/>
  <c r="U208"/>
  <c r="M208"/>
  <c r="AE208"/>
  <c r="AD208"/>
  <c r="V208"/>
  <c r="N208"/>
  <c r="F208"/>
  <c r="O208"/>
  <c r="E197"/>
  <c r="AC197"/>
  <c r="U197"/>
  <c r="M197"/>
  <c r="AD197"/>
  <c r="V197"/>
  <c r="N197"/>
  <c r="F197"/>
  <c r="T197"/>
  <c r="AE197"/>
  <c r="W197"/>
  <c r="O197"/>
  <c r="G197"/>
  <c r="AB197"/>
  <c r="AF197"/>
  <c r="X197"/>
  <c r="P197"/>
  <c r="H197"/>
  <c r="L197"/>
  <c r="AG197"/>
  <c r="Y197"/>
  <c r="Q197"/>
  <c r="I197"/>
  <c r="AH197"/>
  <c r="Z197"/>
  <c r="R197"/>
  <c r="J197"/>
  <c r="AI197"/>
  <c r="AA197"/>
  <c r="S197"/>
  <c r="K197"/>
  <c r="AJ197"/>
  <c r="E130"/>
  <c r="E327"/>
  <c r="E340"/>
  <c r="E326"/>
  <c r="E422"/>
  <c r="AH422"/>
  <c r="Z422"/>
  <c r="R422"/>
  <c r="J422"/>
  <c r="AI422"/>
  <c r="AA422"/>
  <c r="S422"/>
  <c r="K422"/>
  <c r="AJ422"/>
  <c r="AB422"/>
  <c r="T422"/>
  <c r="L422"/>
  <c r="AC422"/>
  <c r="U422"/>
  <c r="M422"/>
  <c r="AD422"/>
  <c r="V422"/>
  <c r="N422"/>
  <c r="F422"/>
  <c r="AE422"/>
  <c r="W422"/>
  <c r="O422"/>
  <c r="G422"/>
  <c r="AF422"/>
  <c r="X422"/>
  <c r="P422"/>
  <c r="H422"/>
  <c r="AG422"/>
  <c r="I422"/>
  <c r="Q422"/>
  <c r="Y422"/>
  <c r="E401"/>
  <c r="AC401"/>
  <c r="U401"/>
  <c r="M401"/>
  <c r="AD401"/>
  <c r="V401"/>
  <c r="N401"/>
  <c r="F401"/>
  <c r="AE401"/>
  <c r="W401"/>
  <c r="O401"/>
  <c r="G401"/>
  <c r="AF401"/>
  <c r="X401"/>
  <c r="P401"/>
  <c r="H401"/>
  <c r="AG401"/>
  <c r="Y401"/>
  <c r="Q401"/>
  <c r="I401"/>
  <c r="AH401"/>
  <c r="Z401"/>
  <c r="R401"/>
  <c r="J401"/>
  <c r="AI401"/>
  <c r="AA401"/>
  <c r="S401"/>
  <c r="K401"/>
  <c r="L401"/>
  <c r="T401"/>
  <c r="AB401"/>
  <c r="AJ401"/>
  <c r="E382"/>
  <c r="AH382"/>
  <c r="Z382"/>
  <c r="R382"/>
  <c r="J382"/>
  <c r="AI382"/>
  <c r="AA382"/>
  <c r="S382"/>
  <c r="K382"/>
  <c r="AJ382"/>
  <c r="AB382"/>
  <c r="T382"/>
  <c r="L382"/>
  <c r="AC382"/>
  <c r="U382"/>
  <c r="M382"/>
  <c r="AD382"/>
  <c r="V382"/>
  <c r="N382"/>
  <c r="F382"/>
  <c r="AE382"/>
  <c r="W382"/>
  <c r="O382"/>
  <c r="G382"/>
  <c r="AF382"/>
  <c r="X382"/>
  <c r="P382"/>
  <c r="H382"/>
  <c r="I382"/>
  <c r="Q382"/>
  <c r="Y382"/>
  <c r="AG382"/>
  <c r="E384"/>
  <c r="AJ384"/>
  <c r="AB384"/>
  <c r="T384"/>
  <c r="L384"/>
  <c r="AC384"/>
  <c r="U384"/>
  <c r="M384"/>
  <c r="AD384"/>
  <c r="V384"/>
  <c r="N384"/>
  <c r="F384"/>
  <c r="AE384"/>
  <c r="W384"/>
  <c r="O384"/>
  <c r="G384"/>
  <c r="AF384"/>
  <c r="X384"/>
  <c r="P384"/>
  <c r="H384"/>
  <c r="AG384"/>
  <c r="Y384"/>
  <c r="Q384"/>
  <c r="I384"/>
  <c r="AH384"/>
  <c r="Z384"/>
  <c r="R384"/>
  <c r="J384"/>
  <c r="K384"/>
  <c r="S384"/>
  <c r="AA384"/>
  <c r="AI384"/>
  <c r="E391"/>
  <c r="AI391"/>
  <c r="AA391"/>
  <c r="S391"/>
  <c r="K391"/>
  <c r="AJ391"/>
  <c r="AB391"/>
  <c r="T391"/>
  <c r="L391"/>
  <c r="AC391"/>
  <c r="U391"/>
  <c r="M391"/>
  <c r="AD391"/>
  <c r="V391"/>
  <c r="N391"/>
  <c r="F391"/>
  <c r="AE391"/>
  <c r="W391"/>
  <c r="O391"/>
  <c r="G391"/>
  <c r="AF391"/>
  <c r="X391"/>
  <c r="P391"/>
  <c r="H391"/>
  <c r="AG391"/>
  <c r="Y391"/>
  <c r="Q391"/>
  <c r="I391"/>
  <c r="AH391"/>
  <c r="J391"/>
  <c r="R391"/>
  <c r="Z391"/>
  <c r="E369"/>
  <c r="AC369"/>
  <c r="U369"/>
  <c r="M369"/>
  <c r="AD369"/>
  <c r="V369"/>
  <c r="N369"/>
  <c r="F369"/>
  <c r="AE369"/>
  <c r="W369"/>
  <c r="O369"/>
  <c r="G369"/>
  <c r="AF369"/>
  <c r="X369"/>
  <c r="P369"/>
  <c r="H369"/>
  <c r="AG369"/>
  <c r="Y369"/>
  <c r="Q369"/>
  <c r="I369"/>
  <c r="AH369"/>
  <c r="Z369"/>
  <c r="R369"/>
  <c r="J369"/>
  <c r="AI369"/>
  <c r="AA369"/>
  <c r="S369"/>
  <c r="K369"/>
  <c r="L369"/>
  <c r="T369"/>
  <c r="AB369"/>
  <c r="AJ369"/>
  <c r="E335"/>
  <c r="E331"/>
  <c r="E409"/>
  <c r="AC409"/>
  <c r="U409"/>
  <c r="M409"/>
  <c r="AD409"/>
  <c r="V409"/>
  <c r="N409"/>
  <c r="F409"/>
  <c r="AE409"/>
  <c r="W409"/>
  <c r="O409"/>
  <c r="G409"/>
  <c r="AF409"/>
  <c r="X409"/>
  <c r="P409"/>
  <c r="H409"/>
  <c r="AG409"/>
  <c r="Y409"/>
  <c r="Q409"/>
  <c r="I409"/>
  <c r="AH409"/>
  <c r="Z409"/>
  <c r="R409"/>
  <c r="J409"/>
  <c r="AI409"/>
  <c r="AA409"/>
  <c r="S409"/>
  <c r="K409"/>
  <c r="L409"/>
  <c r="T409"/>
  <c r="AB409"/>
  <c r="AJ409"/>
  <c r="E56"/>
  <c r="E76"/>
  <c r="E29"/>
  <c r="E22"/>
  <c r="E30"/>
  <c r="E88"/>
  <c r="AD88"/>
  <c r="V88"/>
  <c r="N88"/>
  <c r="F88"/>
  <c r="AC88"/>
  <c r="AE88"/>
  <c r="W88"/>
  <c r="O88"/>
  <c r="G88"/>
  <c r="AF88"/>
  <c r="X88"/>
  <c r="P88"/>
  <c r="H88"/>
  <c r="M88"/>
  <c r="AG88"/>
  <c r="Y88"/>
  <c r="Q88"/>
  <c r="I88"/>
  <c r="AH88"/>
  <c r="Z88"/>
  <c r="R88"/>
  <c r="J88"/>
  <c r="AI88"/>
  <c r="AA88"/>
  <c r="S88"/>
  <c r="K88"/>
  <c r="AJ88"/>
  <c r="AB88"/>
  <c r="T88"/>
  <c r="L88"/>
  <c r="U88"/>
  <c r="E90"/>
  <c r="AF90"/>
  <c r="X90"/>
  <c r="P90"/>
  <c r="H90"/>
  <c r="O90"/>
  <c r="AG90"/>
  <c r="Y90"/>
  <c r="Q90"/>
  <c r="I90"/>
  <c r="AH90"/>
  <c r="Z90"/>
  <c r="R90"/>
  <c r="J90"/>
  <c r="AI90"/>
  <c r="AA90"/>
  <c r="S90"/>
  <c r="K90"/>
  <c r="AJ90"/>
  <c r="AB90"/>
  <c r="T90"/>
  <c r="L90"/>
  <c r="W90"/>
  <c r="AC90"/>
  <c r="U90"/>
  <c r="M90"/>
  <c r="AE90"/>
  <c r="AD90"/>
  <c r="V90"/>
  <c r="N90"/>
  <c r="F90"/>
  <c r="G90"/>
  <c r="E38"/>
  <c r="E49"/>
  <c r="E83"/>
  <c r="AG83"/>
  <c r="Y83"/>
  <c r="Q83"/>
  <c r="I83"/>
  <c r="P83"/>
  <c r="AH83"/>
  <c r="Z83"/>
  <c r="R83"/>
  <c r="J83"/>
  <c r="AI83"/>
  <c r="AA83"/>
  <c r="S83"/>
  <c r="K83"/>
  <c r="AJ83"/>
  <c r="AB83"/>
  <c r="T83"/>
  <c r="L83"/>
  <c r="AC83"/>
  <c r="U83"/>
  <c r="M83"/>
  <c r="X83"/>
  <c r="AD83"/>
  <c r="V83"/>
  <c r="N83"/>
  <c r="F83"/>
  <c r="AF83"/>
  <c r="AE83"/>
  <c r="W83"/>
  <c r="O83"/>
  <c r="G83"/>
  <c r="H83"/>
  <c r="E39"/>
  <c r="E19"/>
  <c r="E45"/>
  <c r="G229"/>
  <c r="K229"/>
  <c r="I229"/>
  <c r="O229"/>
  <c r="AD222"/>
  <c r="K222"/>
  <c r="AH222"/>
  <c r="P222"/>
  <c r="AI227"/>
  <c r="Y227"/>
  <c r="O227"/>
  <c r="M227"/>
  <c r="P223"/>
  <c r="AC223"/>
  <c r="AI223"/>
  <c r="Q223"/>
  <c r="AI219"/>
  <c r="Y219"/>
  <c r="O219"/>
  <c r="M219"/>
  <c r="S226"/>
  <c r="X226"/>
  <c r="N226"/>
  <c r="T226"/>
  <c r="M228"/>
  <c r="AH228"/>
  <c r="X228"/>
  <c r="N228"/>
  <c r="AG225"/>
  <c r="AE225"/>
  <c r="AC225"/>
  <c r="S225"/>
  <c r="AF224"/>
  <c r="N224"/>
  <c r="T224"/>
  <c r="R224"/>
  <c r="AD221"/>
  <c r="AA221"/>
  <c r="Q221"/>
  <c r="O221"/>
  <c r="M220"/>
  <c r="AH220"/>
  <c r="AF220"/>
  <c r="N220"/>
  <c r="E184"/>
  <c r="AF184"/>
  <c r="X184"/>
  <c r="P184"/>
  <c r="H184"/>
  <c r="W184"/>
  <c r="AG184"/>
  <c r="Y184"/>
  <c r="Q184"/>
  <c r="I184"/>
  <c r="AH184"/>
  <c r="Z184"/>
  <c r="R184"/>
  <c r="J184"/>
  <c r="G184"/>
  <c r="AI184"/>
  <c r="AA184"/>
  <c r="S184"/>
  <c r="K184"/>
  <c r="AJ184"/>
  <c r="AB184"/>
  <c r="T184"/>
  <c r="L184"/>
  <c r="AE184"/>
  <c r="AC184"/>
  <c r="U184"/>
  <c r="M184"/>
  <c r="AD184"/>
  <c r="V184"/>
  <c r="N184"/>
  <c r="F184"/>
  <c r="O184"/>
  <c r="E170"/>
  <c r="AH170"/>
  <c r="Z170"/>
  <c r="R170"/>
  <c r="J170"/>
  <c r="I170"/>
  <c r="AI170"/>
  <c r="AA170"/>
  <c r="S170"/>
  <c r="K170"/>
  <c r="AJ170"/>
  <c r="AB170"/>
  <c r="T170"/>
  <c r="L170"/>
  <c r="AC170"/>
  <c r="U170"/>
  <c r="M170"/>
  <c r="AG170"/>
  <c r="AD170"/>
  <c r="V170"/>
  <c r="N170"/>
  <c r="F170"/>
  <c r="Q170"/>
  <c r="AE170"/>
  <c r="W170"/>
  <c r="O170"/>
  <c r="G170"/>
  <c r="Y170"/>
  <c r="AF170"/>
  <c r="X170"/>
  <c r="P170"/>
  <c r="H170"/>
  <c r="E113"/>
  <c r="E135"/>
  <c r="E142"/>
  <c r="AD142"/>
  <c r="V142"/>
  <c r="N142"/>
  <c r="F142"/>
  <c r="AE142"/>
  <c r="W142"/>
  <c r="O142"/>
  <c r="G142"/>
  <c r="M142"/>
  <c r="AF142"/>
  <c r="X142"/>
  <c r="P142"/>
  <c r="H142"/>
  <c r="U142"/>
  <c r="AG142"/>
  <c r="Y142"/>
  <c r="Q142"/>
  <c r="I142"/>
  <c r="AH142"/>
  <c r="Z142"/>
  <c r="R142"/>
  <c r="J142"/>
  <c r="AI142"/>
  <c r="AA142"/>
  <c r="S142"/>
  <c r="K142"/>
  <c r="AJ142"/>
  <c r="AB142"/>
  <c r="T142"/>
  <c r="L142"/>
  <c r="AC142"/>
  <c r="E139"/>
  <c r="AI139"/>
  <c r="AA139"/>
  <c r="S139"/>
  <c r="K139"/>
  <c r="R139"/>
  <c r="AJ139"/>
  <c r="AB139"/>
  <c r="T139"/>
  <c r="L139"/>
  <c r="AC139"/>
  <c r="U139"/>
  <c r="M139"/>
  <c r="AD139"/>
  <c r="V139"/>
  <c r="N139"/>
  <c r="F139"/>
  <c r="AE139"/>
  <c r="W139"/>
  <c r="O139"/>
  <c r="G139"/>
  <c r="Z139"/>
  <c r="AF139"/>
  <c r="X139"/>
  <c r="P139"/>
  <c r="H139"/>
  <c r="AH139"/>
  <c r="AG139"/>
  <c r="Y139"/>
  <c r="Q139"/>
  <c r="I139"/>
  <c r="J139"/>
  <c r="E125"/>
  <c r="E203"/>
  <c r="AI203"/>
  <c r="AA203"/>
  <c r="S203"/>
  <c r="K203"/>
  <c r="AH203"/>
  <c r="AJ203"/>
  <c r="AB203"/>
  <c r="T203"/>
  <c r="L203"/>
  <c r="AC203"/>
  <c r="U203"/>
  <c r="M203"/>
  <c r="AD203"/>
  <c r="V203"/>
  <c r="N203"/>
  <c r="F203"/>
  <c r="Z203"/>
  <c r="AE203"/>
  <c r="W203"/>
  <c r="O203"/>
  <c r="G203"/>
  <c r="J203"/>
  <c r="AF203"/>
  <c r="X203"/>
  <c r="P203"/>
  <c r="H203"/>
  <c r="R203"/>
  <c r="AG203"/>
  <c r="Y203"/>
  <c r="Q203"/>
  <c r="I203"/>
  <c r="E210"/>
  <c r="AH210"/>
  <c r="Z210"/>
  <c r="R210"/>
  <c r="J210"/>
  <c r="AI210"/>
  <c r="AA210"/>
  <c r="S210"/>
  <c r="K210"/>
  <c r="AJ210"/>
  <c r="AB210"/>
  <c r="T210"/>
  <c r="L210"/>
  <c r="AC210"/>
  <c r="U210"/>
  <c r="M210"/>
  <c r="AG210"/>
  <c r="AD210"/>
  <c r="V210"/>
  <c r="N210"/>
  <c r="F210"/>
  <c r="Q210"/>
  <c r="AE210"/>
  <c r="W210"/>
  <c r="O210"/>
  <c r="G210"/>
  <c r="Y210"/>
  <c r="AF210"/>
  <c r="X210"/>
  <c r="P210"/>
  <c r="H210"/>
  <c r="I210"/>
  <c r="E114"/>
  <c r="E174"/>
  <c r="AD174"/>
  <c r="V174"/>
  <c r="N174"/>
  <c r="F174"/>
  <c r="AE174"/>
  <c r="W174"/>
  <c r="O174"/>
  <c r="G174"/>
  <c r="AC174"/>
  <c r="AF174"/>
  <c r="X174"/>
  <c r="P174"/>
  <c r="H174"/>
  <c r="AG174"/>
  <c r="Y174"/>
  <c r="Q174"/>
  <c r="I174"/>
  <c r="U174"/>
  <c r="AH174"/>
  <c r="Z174"/>
  <c r="R174"/>
  <c r="J174"/>
  <c r="AI174"/>
  <c r="AA174"/>
  <c r="S174"/>
  <c r="K174"/>
  <c r="M174"/>
  <c r="AJ174"/>
  <c r="AB174"/>
  <c r="T174"/>
  <c r="L174"/>
  <c r="E194"/>
  <c r="AH194"/>
  <c r="Z194"/>
  <c r="R194"/>
  <c r="J194"/>
  <c r="AI194"/>
  <c r="AA194"/>
  <c r="S194"/>
  <c r="K194"/>
  <c r="Q194"/>
  <c r="AJ194"/>
  <c r="AB194"/>
  <c r="T194"/>
  <c r="L194"/>
  <c r="Y194"/>
  <c r="AC194"/>
  <c r="U194"/>
  <c r="M194"/>
  <c r="I194"/>
  <c r="AD194"/>
  <c r="V194"/>
  <c r="N194"/>
  <c r="F194"/>
  <c r="AE194"/>
  <c r="W194"/>
  <c r="O194"/>
  <c r="G194"/>
  <c r="AF194"/>
  <c r="X194"/>
  <c r="P194"/>
  <c r="H194"/>
  <c r="AG194"/>
  <c r="E209"/>
  <c r="AG209"/>
  <c r="Y209"/>
  <c r="Q209"/>
  <c r="I209"/>
  <c r="P209"/>
  <c r="AH209"/>
  <c r="Z209"/>
  <c r="R209"/>
  <c r="J209"/>
  <c r="X209"/>
  <c r="AI209"/>
  <c r="AA209"/>
  <c r="S209"/>
  <c r="K209"/>
  <c r="AF209"/>
  <c r="AJ209"/>
  <c r="AB209"/>
  <c r="T209"/>
  <c r="L209"/>
  <c r="H209"/>
  <c r="AC209"/>
  <c r="U209"/>
  <c r="M209"/>
  <c r="AD209"/>
  <c r="V209"/>
  <c r="N209"/>
  <c r="F209"/>
  <c r="AE209"/>
  <c r="W209"/>
  <c r="O209"/>
  <c r="G209"/>
  <c r="E205"/>
  <c r="AC205"/>
  <c r="U205"/>
  <c r="M205"/>
  <c r="AB205"/>
  <c r="AD205"/>
  <c r="V205"/>
  <c r="N205"/>
  <c r="F205"/>
  <c r="AJ205"/>
  <c r="AE205"/>
  <c r="W205"/>
  <c r="O205"/>
  <c r="G205"/>
  <c r="AF205"/>
  <c r="X205"/>
  <c r="P205"/>
  <c r="H205"/>
  <c r="T205"/>
  <c r="AG205"/>
  <c r="Y205"/>
  <c r="Q205"/>
  <c r="I205"/>
  <c r="AH205"/>
  <c r="Z205"/>
  <c r="R205"/>
  <c r="J205"/>
  <c r="L205"/>
  <c r="AI205"/>
  <c r="AA205"/>
  <c r="S205"/>
  <c r="K205"/>
  <c r="E375"/>
  <c r="AI375"/>
  <c r="AA375"/>
  <c r="S375"/>
  <c r="K375"/>
  <c r="AJ375"/>
  <c r="AB375"/>
  <c r="T375"/>
  <c r="L375"/>
  <c r="AC375"/>
  <c r="U375"/>
  <c r="M375"/>
  <c r="AD375"/>
  <c r="V375"/>
  <c r="N375"/>
  <c r="F375"/>
  <c r="AE375"/>
  <c r="W375"/>
  <c r="O375"/>
  <c r="G375"/>
  <c r="AF375"/>
  <c r="X375"/>
  <c r="P375"/>
  <c r="H375"/>
  <c r="AG375"/>
  <c r="Y375"/>
  <c r="Q375"/>
  <c r="I375"/>
  <c r="R375"/>
  <c r="Z375"/>
  <c r="AH375"/>
  <c r="J375"/>
  <c r="E421"/>
  <c r="AG421"/>
  <c r="Y421"/>
  <c r="Q421"/>
  <c r="I421"/>
  <c r="AH421"/>
  <c r="Z421"/>
  <c r="R421"/>
  <c r="J421"/>
  <c r="AI421"/>
  <c r="AA421"/>
  <c r="S421"/>
  <c r="K421"/>
  <c r="AJ421"/>
  <c r="AB421"/>
  <c r="T421"/>
  <c r="L421"/>
  <c r="AC421"/>
  <c r="U421"/>
  <c r="M421"/>
  <c r="AD421"/>
  <c r="V421"/>
  <c r="N421"/>
  <c r="F421"/>
  <c r="AE421"/>
  <c r="W421"/>
  <c r="O421"/>
  <c r="G421"/>
  <c r="H421"/>
  <c r="P421"/>
  <c r="X421"/>
  <c r="AF421"/>
  <c r="E367"/>
  <c r="AI367"/>
  <c r="AA367"/>
  <c r="S367"/>
  <c r="K367"/>
  <c r="AJ367"/>
  <c r="AB367"/>
  <c r="T367"/>
  <c r="L367"/>
  <c r="AC367"/>
  <c r="U367"/>
  <c r="M367"/>
  <c r="AD367"/>
  <c r="V367"/>
  <c r="N367"/>
  <c r="F367"/>
  <c r="AE367"/>
  <c r="W367"/>
  <c r="O367"/>
  <c r="G367"/>
  <c r="AF367"/>
  <c r="X367"/>
  <c r="P367"/>
  <c r="H367"/>
  <c r="AG367"/>
  <c r="Y367"/>
  <c r="Q367"/>
  <c r="I367"/>
  <c r="J367"/>
  <c r="R367"/>
  <c r="Z367"/>
  <c r="AH367"/>
  <c r="E414"/>
  <c r="AH414"/>
  <c r="Z414"/>
  <c r="R414"/>
  <c r="J414"/>
  <c r="AI414"/>
  <c r="AA414"/>
  <c r="S414"/>
  <c r="K414"/>
  <c r="AJ414"/>
  <c r="AB414"/>
  <c r="T414"/>
  <c r="L414"/>
  <c r="AC414"/>
  <c r="U414"/>
  <c r="M414"/>
  <c r="AD414"/>
  <c r="V414"/>
  <c r="N414"/>
  <c r="F414"/>
  <c r="AE414"/>
  <c r="W414"/>
  <c r="O414"/>
  <c r="G414"/>
  <c r="AF414"/>
  <c r="X414"/>
  <c r="P414"/>
  <c r="H414"/>
  <c r="Y414"/>
  <c r="AG414"/>
  <c r="I414"/>
  <c r="Q414"/>
  <c r="E334"/>
  <c r="E420"/>
  <c r="AF420"/>
  <c r="X420"/>
  <c r="P420"/>
  <c r="H420"/>
  <c r="AG420"/>
  <c r="Y420"/>
  <c r="Q420"/>
  <c r="I420"/>
  <c r="AH420"/>
  <c r="Z420"/>
  <c r="R420"/>
  <c r="J420"/>
  <c r="AI420"/>
  <c r="AA420"/>
  <c r="S420"/>
  <c r="K420"/>
  <c r="AJ420"/>
  <c r="AB420"/>
  <c r="T420"/>
  <c r="L420"/>
  <c r="AC420"/>
  <c r="U420"/>
  <c r="M420"/>
  <c r="AD420"/>
  <c r="V420"/>
  <c r="N420"/>
  <c r="F420"/>
  <c r="AE420"/>
  <c r="G420"/>
  <c r="O420"/>
  <c r="W420"/>
  <c r="E388"/>
  <c r="AF388"/>
  <c r="X388"/>
  <c r="P388"/>
  <c r="H388"/>
  <c r="AG388"/>
  <c r="Y388"/>
  <c r="Q388"/>
  <c r="I388"/>
  <c r="AH388"/>
  <c r="Z388"/>
  <c r="R388"/>
  <c r="J388"/>
  <c r="AI388"/>
  <c r="AA388"/>
  <c r="S388"/>
  <c r="K388"/>
  <c r="AJ388"/>
  <c r="AB388"/>
  <c r="T388"/>
  <c r="L388"/>
  <c r="AC388"/>
  <c r="U388"/>
  <c r="M388"/>
  <c r="AD388"/>
  <c r="V388"/>
  <c r="N388"/>
  <c r="F388"/>
  <c r="G388"/>
  <c r="O388"/>
  <c r="W388"/>
  <c r="AE388"/>
  <c r="E385"/>
  <c r="AC385"/>
  <c r="U385"/>
  <c r="M385"/>
  <c r="AD385"/>
  <c r="V385"/>
  <c r="N385"/>
  <c r="F385"/>
  <c r="AE385"/>
  <c r="W385"/>
  <c r="O385"/>
  <c r="G385"/>
  <c r="AF385"/>
  <c r="X385"/>
  <c r="P385"/>
  <c r="H385"/>
  <c r="AG385"/>
  <c r="Y385"/>
  <c r="Q385"/>
  <c r="I385"/>
  <c r="AH385"/>
  <c r="Z385"/>
  <c r="R385"/>
  <c r="J385"/>
  <c r="AI385"/>
  <c r="AA385"/>
  <c r="S385"/>
  <c r="K385"/>
  <c r="AB385"/>
  <c r="AJ385"/>
  <c r="L385"/>
  <c r="T385"/>
  <c r="E343"/>
  <c r="E402"/>
  <c r="AD402"/>
  <c r="V402"/>
  <c r="N402"/>
  <c r="F402"/>
  <c r="AE402"/>
  <c r="W402"/>
  <c r="O402"/>
  <c r="G402"/>
  <c r="AF402"/>
  <c r="X402"/>
  <c r="P402"/>
  <c r="H402"/>
  <c r="AG402"/>
  <c r="Y402"/>
  <c r="Q402"/>
  <c r="I402"/>
  <c r="AH402"/>
  <c r="Z402"/>
  <c r="R402"/>
  <c r="J402"/>
  <c r="AI402"/>
  <c r="AA402"/>
  <c r="S402"/>
  <c r="K402"/>
  <c r="AJ402"/>
  <c r="AB402"/>
  <c r="T402"/>
  <c r="L402"/>
  <c r="M402"/>
  <c r="U402"/>
  <c r="AC402"/>
  <c r="E356"/>
  <c r="AF356"/>
  <c r="X356"/>
  <c r="P356"/>
  <c r="H356"/>
  <c r="AG356"/>
  <c r="Y356"/>
  <c r="Q356"/>
  <c r="I356"/>
  <c r="AH356"/>
  <c r="Z356"/>
  <c r="R356"/>
  <c r="J356"/>
  <c r="AI356"/>
  <c r="AA356"/>
  <c r="S356"/>
  <c r="K356"/>
  <c r="AJ356"/>
  <c r="AB356"/>
  <c r="T356"/>
  <c r="L356"/>
  <c r="AC356"/>
  <c r="U356"/>
  <c r="M356"/>
  <c r="AD356"/>
  <c r="V356"/>
  <c r="N356"/>
  <c r="F356"/>
  <c r="AE356"/>
  <c r="W356"/>
  <c r="G356"/>
  <c r="O356"/>
  <c r="E411"/>
  <c r="AE411"/>
  <c r="W411"/>
  <c r="O411"/>
  <c r="G411"/>
  <c r="AF411"/>
  <c r="X411"/>
  <c r="P411"/>
  <c r="H411"/>
  <c r="AG411"/>
  <c r="Y411"/>
  <c r="Q411"/>
  <c r="I411"/>
  <c r="AH411"/>
  <c r="Z411"/>
  <c r="R411"/>
  <c r="J411"/>
  <c r="AI411"/>
  <c r="AA411"/>
  <c r="S411"/>
  <c r="K411"/>
  <c r="AJ411"/>
  <c r="AB411"/>
  <c r="T411"/>
  <c r="L411"/>
  <c r="AC411"/>
  <c r="U411"/>
  <c r="M411"/>
  <c r="F411"/>
  <c r="N411"/>
  <c r="V411"/>
  <c r="AD411"/>
  <c r="E61"/>
  <c r="E72"/>
  <c r="E81"/>
  <c r="AE81"/>
  <c r="W81"/>
  <c r="O81"/>
  <c r="G81"/>
  <c r="V81"/>
  <c r="AF81"/>
  <c r="X81"/>
  <c r="P81"/>
  <c r="H81"/>
  <c r="AG81"/>
  <c r="Y81"/>
  <c r="Q81"/>
  <c r="I81"/>
  <c r="F81"/>
  <c r="AH81"/>
  <c r="Z81"/>
  <c r="R81"/>
  <c r="J81"/>
  <c r="AI81"/>
  <c r="AA81"/>
  <c r="S81"/>
  <c r="K81"/>
  <c r="AD81"/>
  <c r="AJ81"/>
  <c r="AB81"/>
  <c r="T81"/>
  <c r="L81"/>
  <c r="AC81"/>
  <c r="U81"/>
  <c r="M81"/>
  <c r="N81"/>
  <c r="E78"/>
  <c r="E37"/>
  <c r="E93"/>
  <c r="AI93"/>
  <c r="AA93"/>
  <c r="S93"/>
  <c r="K93"/>
  <c r="Z93"/>
  <c r="AJ93"/>
  <c r="AB93"/>
  <c r="T93"/>
  <c r="L93"/>
  <c r="AC93"/>
  <c r="U93"/>
  <c r="M93"/>
  <c r="J93"/>
  <c r="AD93"/>
  <c r="V93"/>
  <c r="N93"/>
  <c r="F93"/>
  <c r="AE93"/>
  <c r="W93"/>
  <c r="O93"/>
  <c r="G93"/>
  <c r="AH93"/>
  <c r="AF93"/>
  <c r="X93"/>
  <c r="P93"/>
  <c r="H93"/>
  <c r="AG93"/>
  <c r="Y93"/>
  <c r="Q93"/>
  <c r="I93"/>
  <c r="R93"/>
  <c r="E24"/>
  <c r="E70"/>
  <c r="E15"/>
  <c r="E41"/>
  <c r="E89"/>
  <c r="AE89"/>
  <c r="W89"/>
  <c r="O89"/>
  <c r="G89"/>
  <c r="AF89"/>
  <c r="X89"/>
  <c r="P89"/>
  <c r="H89"/>
  <c r="AD89"/>
  <c r="AG89"/>
  <c r="Y89"/>
  <c r="Q89"/>
  <c r="I89"/>
  <c r="AH89"/>
  <c r="Z89"/>
  <c r="R89"/>
  <c r="J89"/>
  <c r="V89"/>
  <c r="AI89"/>
  <c r="AA89"/>
  <c r="S89"/>
  <c r="K89"/>
  <c r="F89"/>
  <c r="AJ89"/>
  <c r="AB89"/>
  <c r="T89"/>
  <c r="L89"/>
  <c r="N89"/>
  <c r="AC89"/>
  <c r="U89"/>
  <c r="M89"/>
  <c r="E59"/>
  <c r="E60"/>
  <c r="X225"/>
  <c r="V225"/>
  <c r="T225"/>
  <c r="O224"/>
  <c r="M224"/>
  <c r="K224"/>
  <c r="N229"/>
  <c r="AJ229"/>
  <c r="AH229"/>
  <c r="AF229"/>
  <c r="V222"/>
  <c r="AJ222"/>
  <c r="Z222"/>
  <c r="H222"/>
  <c r="AA227"/>
  <c r="Q227"/>
  <c r="G227"/>
  <c r="AD227"/>
  <c r="AE223"/>
  <c r="U223"/>
  <c r="AA223"/>
  <c r="I223"/>
  <c r="AA219"/>
  <c r="Q219"/>
  <c r="G219"/>
  <c r="AD219"/>
  <c r="AH226"/>
  <c r="P226"/>
  <c r="F226"/>
  <c r="L226"/>
  <c r="AJ228"/>
  <c r="Z228"/>
  <c r="P228"/>
  <c r="F228"/>
  <c r="Y225"/>
  <c r="W225"/>
  <c r="U225"/>
  <c r="K225"/>
  <c r="X224"/>
  <c r="F224"/>
  <c r="L224"/>
  <c r="J224"/>
  <c r="AC221"/>
  <c r="S221"/>
  <c r="I221"/>
  <c r="G221"/>
  <c r="AJ220"/>
  <c r="Z220"/>
  <c r="X220"/>
  <c r="F220"/>
  <c r="E128"/>
  <c r="E143"/>
  <c r="AE143"/>
  <c r="W143"/>
  <c r="O143"/>
  <c r="G143"/>
  <c r="F143"/>
  <c r="AF143"/>
  <c r="X143"/>
  <c r="P143"/>
  <c r="H143"/>
  <c r="AG143"/>
  <c r="Y143"/>
  <c r="Q143"/>
  <c r="I143"/>
  <c r="AH143"/>
  <c r="Z143"/>
  <c r="R143"/>
  <c r="J143"/>
  <c r="AD143"/>
  <c r="AI143"/>
  <c r="AA143"/>
  <c r="S143"/>
  <c r="K143"/>
  <c r="N143"/>
  <c r="AJ143"/>
  <c r="AB143"/>
  <c r="T143"/>
  <c r="L143"/>
  <c r="V143"/>
  <c r="AC143"/>
  <c r="U143"/>
  <c r="M143"/>
  <c r="E138"/>
  <c r="AH138"/>
  <c r="Z138"/>
  <c r="R138"/>
  <c r="J138"/>
  <c r="AI138"/>
  <c r="AA138"/>
  <c r="S138"/>
  <c r="K138"/>
  <c r="Y138"/>
  <c r="AJ138"/>
  <c r="AB138"/>
  <c r="T138"/>
  <c r="L138"/>
  <c r="AG138"/>
  <c r="AC138"/>
  <c r="U138"/>
  <c r="M138"/>
  <c r="Q138"/>
  <c r="AD138"/>
  <c r="V138"/>
  <c r="N138"/>
  <c r="F138"/>
  <c r="AE138"/>
  <c r="W138"/>
  <c r="O138"/>
  <c r="G138"/>
  <c r="I138"/>
  <c r="AF138"/>
  <c r="X138"/>
  <c r="P138"/>
  <c r="H138"/>
  <c r="E146"/>
  <c r="AH146"/>
  <c r="Z146"/>
  <c r="R146"/>
  <c r="J146"/>
  <c r="Y146"/>
  <c r="AI146"/>
  <c r="AA146"/>
  <c r="S146"/>
  <c r="K146"/>
  <c r="AJ146"/>
  <c r="AB146"/>
  <c r="T146"/>
  <c r="L146"/>
  <c r="I146"/>
  <c r="AC146"/>
  <c r="U146"/>
  <c r="M146"/>
  <c r="AD146"/>
  <c r="V146"/>
  <c r="N146"/>
  <c r="F146"/>
  <c r="AG146"/>
  <c r="AE146"/>
  <c r="W146"/>
  <c r="O146"/>
  <c r="G146"/>
  <c r="AF146"/>
  <c r="X146"/>
  <c r="P146"/>
  <c r="H146"/>
  <c r="Q146"/>
  <c r="E136"/>
  <c r="AF136"/>
  <c r="X136"/>
  <c r="P136"/>
  <c r="H136"/>
  <c r="AG136"/>
  <c r="Y136"/>
  <c r="Q136"/>
  <c r="I136"/>
  <c r="AE136"/>
  <c r="AH136"/>
  <c r="Z136"/>
  <c r="R136"/>
  <c r="J136"/>
  <c r="AI136"/>
  <c r="AA136"/>
  <c r="S136"/>
  <c r="K136"/>
  <c r="W136"/>
  <c r="AJ136"/>
  <c r="AB136"/>
  <c r="T136"/>
  <c r="L136"/>
  <c r="G136"/>
  <c r="AC136"/>
  <c r="U136"/>
  <c r="M136"/>
  <c r="O136"/>
  <c r="AD136"/>
  <c r="V136"/>
  <c r="N136"/>
  <c r="F136"/>
  <c r="E192"/>
  <c r="AF192"/>
  <c r="X192"/>
  <c r="P192"/>
  <c r="H192"/>
  <c r="G192"/>
  <c r="AG192"/>
  <c r="Y192"/>
  <c r="Q192"/>
  <c r="I192"/>
  <c r="AE192"/>
  <c r="AH192"/>
  <c r="Z192"/>
  <c r="R192"/>
  <c r="J192"/>
  <c r="AI192"/>
  <c r="AA192"/>
  <c r="S192"/>
  <c r="K192"/>
  <c r="W192"/>
  <c r="AJ192"/>
  <c r="AB192"/>
  <c r="T192"/>
  <c r="L192"/>
  <c r="AC192"/>
  <c r="U192"/>
  <c r="M192"/>
  <c r="O192"/>
  <c r="AD192"/>
  <c r="V192"/>
  <c r="N192"/>
  <c r="F192"/>
  <c r="E408"/>
  <c r="AJ408"/>
  <c r="AB408"/>
  <c r="T408"/>
  <c r="L408"/>
  <c r="AC408"/>
  <c r="U408"/>
  <c r="M408"/>
  <c r="AD408"/>
  <c r="V408"/>
  <c r="N408"/>
  <c r="F408"/>
  <c r="AE408"/>
  <c r="W408"/>
  <c r="O408"/>
  <c r="G408"/>
  <c r="AF408"/>
  <c r="X408"/>
  <c r="P408"/>
  <c r="H408"/>
  <c r="AG408"/>
  <c r="Y408"/>
  <c r="Q408"/>
  <c r="I408"/>
  <c r="AH408"/>
  <c r="Z408"/>
  <c r="R408"/>
  <c r="J408"/>
  <c r="S408"/>
  <c r="AA408"/>
  <c r="AI408"/>
  <c r="K408"/>
  <c r="E344"/>
  <c r="E417"/>
  <c r="AC417"/>
  <c r="U417"/>
  <c r="M417"/>
  <c r="AD417"/>
  <c r="V417"/>
  <c r="N417"/>
  <c r="F417"/>
  <c r="AE417"/>
  <c r="W417"/>
  <c r="O417"/>
  <c r="G417"/>
  <c r="AF417"/>
  <c r="X417"/>
  <c r="P417"/>
  <c r="H417"/>
  <c r="AG417"/>
  <c r="Y417"/>
  <c r="Q417"/>
  <c r="I417"/>
  <c r="AH417"/>
  <c r="Z417"/>
  <c r="R417"/>
  <c r="J417"/>
  <c r="AI417"/>
  <c r="AA417"/>
  <c r="S417"/>
  <c r="K417"/>
  <c r="L417"/>
  <c r="T417"/>
  <c r="AB417"/>
  <c r="AJ417"/>
  <c r="E351"/>
  <c r="AI351"/>
  <c r="AA351"/>
  <c r="S351"/>
  <c r="K351"/>
  <c r="AJ351"/>
  <c r="AB351"/>
  <c r="T351"/>
  <c r="L351"/>
  <c r="AC351"/>
  <c r="U351"/>
  <c r="M351"/>
  <c r="AD351"/>
  <c r="V351"/>
  <c r="N351"/>
  <c r="F351"/>
  <c r="AE351"/>
  <c r="W351"/>
  <c r="O351"/>
  <c r="G351"/>
  <c r="AF351"/>
  <c r="X351"/>
  <c r="P351"/>
  <c r="H351"/>
  <c r="AG351"/>
  <c r="Y351"/>
  <c r="Q351"/>
  <c r="I351"/>
  <c r="J351"/>
  <c r="R351"/>
  <c r="Z351"/>
  <c r="AH351"/>
  <c r="E407"/>
  <c r="AI407"/>
  <c r="AA407"/>
  <c r="S407"/>
  <c r="K407"/>
  <c r="AJ407"/>
  <c r="AB407"/>
  <c r="T407"/>
  <c r="L407"/>
  <c r="AC407"/>
  <c r="U407"/>
  <c r="M407"/>
  <c r="AD407"/>
  <c r="V407"/>
  <c r="N407"/>
  <c r="F407"/>
  <c r="AE407"/>
  <c r="W407"/>
  <c r="O407"/>
  <c r="G407"/>
  <c r="AF407"/>
  <c r="X407"/>
  <c r="P407"/>
  <c r="H407"/>
  <c r="AG407"/>
  <c r="Y407"/>
  <c r="Q407"/>
  <c r="I407"/>
  <c r="J407"/>
  <c r="R407"/>
  <c r="Z407"/>
  <c r="AH407"/>
  <c r="E360"/>
  <c r="AJ360"/>
  <c r="AB360"/>
  <c r="T360"/>
  <c r="L360"/>
  <c r="AC360"/>
  <c r="U360"/>
  <c r="M360"/>
  <c r="AD360"/>
  <c r="V360"/>
  <c r="N360"/>
  <c r="F360"/>
  <c r="AE360"/>
  <c r="W360"/>
  <c r="O360"/>
  <c r="G360"/>
  <c r="AF360"/>
  <c r="X360"/>
  <c r="P360"/>
  <c r="H360"/>
  <c r="AG360"/>
  <c r="Y360"/>
  <c r="Q360"/>
  <c r="I360"/>
  <c r="AH360"/>
  <c r="Z360"/>
  <c r="R360"/>
  <c r="J360"/>
  <c r="AI360"/>
  <c r="K360"/>
  <c r="S360"/>
  <c r="AA360"/>
  <c r="E390"/>
  <c r="AH390"/>
  <c r="Z390"/>
  <c r="R390"/>
  <c r="J390"/>
  <c r="AI390"/>
  <c r="AA390"/>
  <c r="S390"/>
  <c r="K390"/>
  <c r="AJ390"/>
  <c r="AB390"/>
  <c r="T390"/>
  <c r="L390"/>
  <c r="AC390"/>
  <c r="U390"/>
  <c r="M390"/>
  <c r="AD390"/>
  <c r="V390"/>
  <c r="N390"/>
  <c r="F390"/>
  <c r="AE390"/>
  <c r="W390"/>
  <c r="O390"/>
  <c r="G390"/>
  <c r="AF390"/>
  <c r="X390"/>
  <c r="P390"/>
  <c r="H390"/>
  <c r="I390"/>
  <c r="Q390"/>
  <c r="Y390"/>
  <c r="AG390"/>
  <c r="E372"/>
  <c r="AF372"/>
  <c r="X372"/>
  <c r="P372"/>
  <c r="H372"/>
  <c r="AG372"/>
  <c r="Y372"/>
  <c r="Q372"/>
  <c r="I372"/>
  <c r="AH372"/>
  <c r="Z372"/>
  <c r="R372"/>
  <c r="J372"/>
  <c r="AI372"/>
  <c r="AA372"/>
  <c r="S372"/>
  <c r="K372"/>
  <c r="AJ372"/>
  <c r="AB372"/>
  <c r="T372"/>
  <c r="L372"/>
  <c r="AC372"/>
  <c r="U372"/>
  <c r="M372"/>
  <c r="AD372"/>
  <c r="V372"/>
  <c r="N372"/>
  <c r="F372"/>
  <c r="G372"/>
  <c r="O372"/>
  <c r="W372"/>
  <c r="AE372"/>
  <c r="E63"/>
  <c r="E95"/>
  <c r="AC95"/>
  <c r="U95"/>
  <c r="M95"/>
  <c r="T95"/>
  <c r="AD95"/>
  <c r="V95"/>
  <c r="N95"/>
  <c r="F95"/>
  <c r="AE95"/>
  <c r="W95"/>
  <c r="O95"/>
  <c r="G95"/>
  <c r="AF95"/>
  <c r="X95"/>
  <c r="P95"/>
  <c r="H95"/>
  <c r="AG95"/>
  <c r="Y95"/>
  <c r="Q95"/>
  <c r="I95"/>
  <c r="AB95"/>
  <c r="AH95"/>
  <c r="Z95"/>
  <c r="R95"/>
  <c r="J95"/>
  <c r="AJ95"/>
  <c r="AI95"/>
  <c r="AA95"/>
  <c r="S95"/>
  <c r="K95"/>
  <c r="L95"/>
  <c r="E87"/>
  <c r="AC87"/>
  <c r="U87"/>
  <c r="M87"/>
  <c r="AD87"/>
  <c r="V87"/>
  <c r="N87"/>
  <c r="F87"/>
  <c r="AJ87"/>
  <c r="AE87"/>
  <c r="W87"/>
  <c r="O87"/>
  <c r="G87"/>
  <c r="AF87"/>
  <c r="X87"/>
  <c r="P87"/>
  <c r="H87"/>
  <c r="AB87"/>
  <c r="AG87"/>
  <c r="Y87"/>
  <c r="Q87"/>
  <c r="I87"/>
  <c r="L87"/>
  <c r="AH87"/>
  <c r="Z87"/>
  <c r="R87"/>
  <c r="J87"/>
  <c r="T87"/>
  <c r="AI87"/>
  <c r="AA87"/>
  <c r="S87"/>
  <c r="K87"/>
  <c r="E50"/>
  <c r="S227"/>
  <c r="I227"/>
  <c r="T227"/>
  <c r="V227"/>
  <c r="W223"/>
  <c r="M223"/>
  <c r="S223"/>
  <c r="X223"/>
  <c r="S219"/>
  <c r="I219"/>
  <c r="T219"/>
  <c r="V219"/>
  <c r="Z226"/>
  <c r="H226"/>
  <c r="AE226"/>
  <c r="AA226"/>
  <c r="AB228"/>
  <c r="R228"/>
  <c r="H228"/>
  <c r="U228"/>
  <c r="Q225"/>
  <c r="O225"/>
  <c r="M225"/>
  <c r="J225"/>
  <c r="P224"/>
  <c r="Y224"/>
  <c r="I224"/>
  <c r="AI224"/>
  <c r="U221"/>
  <c r="K221"/>
  <c r="F221"/>
  <c r="AF221"/>
  <c r="AB220"/>
  <c r="R220"/>
  <c r="P220"/>
  <c r="U220"/>
  <c r="E212"/>
  <c r="AJ212"/>
  <c r="AB212"/>
  <c r="T212"/>
  <c r="L212"/>
  <c r="AI212"/>
  <c r="AC212"/>
  <c r="U212"/>
  <c r="M212"/>
  <c r="AD212"/>
  <c r="V212"/>
  <c r="N212"/>
  <c r="F212"/>
  <c r="AE212"/>
  <c r="W212"/>
  <c r="O212"/>
  <c r="G212"/>
  <c r="AA212"/>
  <c r="AF212"/>
  <c r="X212"/>
  <c r="P212"/>
  <c r="H212"/>
  <c r="K212"/>
  <c r="AG212"/>
  <c r="Y212"/>
  <c r="Q212"/>
  <c r="I212"/>
  <c r="S212"/>
  <c r="AH212"/>
  <c r="Z212"/>
  <c r="R212"/>
  <c r="J212"/>
  <c r="E148"/>
  <c r="AJ148"/>
  <c r="AB148"/>
  <c r="T148"/>
  <c r="L148"/>
  <c r="S148"/>
  <c r="AC148"/>
  <c r="U148"/>
  <c r="M148"/>
  <c r="AD148"/>
  <c r="V148"/>
  <c r="N148"/>
  <c r="F148"/>
  <c r="AE148"/>
  <c r="W148"/>
  <c r="O148"/>
  <c r="G148"/>
  <c r="AF148"/>
  <c r="X148"/>
  <c r="P148"/>
  <c r="H148"/>
  <c r="AA148"/>
  <c r="AG148"/>
  <c r="Y148"/>
  <c r="Q148"/>
  <c r="I148"/>
  <c r="AI148"/>
  <c r="AH148"/>
  <c r="Z148"/>
  <c r="R148"/>
  <c r="J148"/>
  <c r="K148"/>
  <c r="E167"/>
  <c r="AE167"/>
  <c r="W167"/>
  <c r="O167"/>
  <c r="G167"/>
  <c r="AF167"/>
  <c r="X167"/>
  <c r="P167"/>
  <c r="H167"/>
  <c r="V167"/>
  <c r="AG167"/>
  <c r="Y167"/>
  <c r="Q167"/>
  <c r="I167"/>
  <c r="AD167"/>
  <c r="AH167"/>
  <c r="Z167"/>
  <c r="R167"/>
  <c r="J167"/>
  <c r="N167"/>
  <c r="AI167"/>
  <c r="AA167"/>
  <c r="S167"/>
  <c r="K167"/>
  <c r="AJ167"/>
  <c r="AB167"/>
  <c r="T167"/>
  <c r="L167"/>
  <c r="F167"/>
  <c r="AC167"/>
  <c r="U167"/>
  <c r="M167"/>
  <c r="E386"/>
  <c r="AD386"/>
  <c r="V386"/>
  <c r="N386"/>
  <c r="F386"/>
  <c r="AE386"/>
  <c r="W386"/>
  <c r="O386"/>
  <c r="G386"/>
  <c r="AF386"/>
  <c r="X386"/>
  <c r="P386"/>
  <c r="H386"/>
  <c r="AG386"/>
  <c r="Y386"/>
  <c r="Q386"/>
  <c r="I386"/>
  <c r="AH386"/>
  <c r="Z386"/>
  <c r="R386"/>
  <c r="J386"/>
  <c r="AI386"/>
  <c r="AA386"/>
  <c r="S386"/>
  <c r="K386"/>
  <c r="AJ386"/>
  <c r="AB386"/>
  <c r="T386"/>
  <c r="L386"/>
  <c r="M386"/>
  <c r="U386"/>
  <c r="AC386"/>
  <c r="E116"/>
  <c r="E207"/>
  <c r="AE207"/>
  <c r="W207"/>
  <c r="O207"/>
  <c r="G207"/>
  <c r="V207"/>
  <c r="AF207"/>
  <c r="X207"/>
  <c r="P207"/>
  <c r="H207"/>
  <c r="AD207"/>
  <c r="AG207"/>
  <c r="Y207"/>
  <c r="Q207"/>
  <c r="I207"/>
  <c r="AH207"/>
  <c r="Z207"/>
  <c r="R207"/>
  <c r="J207"/>
  <c r="N207"/>
  <c r="AI207"/>
  <c r="AA207"/>
  <c r="S207"/>
  <c r="K207"/>
  <c r="AJ207"/>
  <c r="AB207"/>
  <c r="T207"/>
  <c r="L207"/>
  <c r="F207"/>
  <c r="AC207"/>
  <c r="U207"/>
  <c r="M207"/>
  <c r="E157"/>
  <c r="AC157"/>
  <c r="U157"/>
  <c r="M157"/>
  <c r="T157"/>
  <c r="AD157"/>
  <c r="V157"/>
  <c r="N157"/>
  <c r="F157"/>
  <c r="AE157"/>
  <c r="W157"/>
  <c r="O157"/>
  <c r="G157"/>
  <c r="AF157"/>
  <c r="X157"/>
  <c r="P157"/>
  <c r="H157"/>
  <c r="AG157"/>
  <c r="Y157"/>
  <c r="Q157"/>
  <c r="I157"/>
  <c r="AB157"/>
  <c r="AH157"/>
  <c r="Z157"/>
  <c r="R157"/>
  <c r="J157"/>
  <c r="AJ157"/>
  <c r="AI157"/>
  <c r="AA157"/>
  <c r="S157"/>
  <c r="K157"/>
  <c r="L157"/>
  <c r="E211"/>
  <c r="AI211"/>
  <c r="AA211"/>
  <c r="S211"/>
  <c r="K211"/>
  <c r="J211"/>
  <c r="AJ211"/>
  <c r="AB211"/>
  <c r="T211"/>
  <c r="L211"/>
  <c r="R211"/>
  <c r="AC211"/>
  <c r="U211"/>
  <c r="M211"/>
  <c r="Z211"/>
  <c r="AD211"/>
  <c r="V211"/>
  <c r="N211"/>
  <c r="F211"/>
  <c r="AE211"/>
  <c r="W211"/>
  <c r="O211"/>
  <c r="G211"/>
  <c r="AF211"/>
  <c r="X211"/>
  <c r="P211"/>
  <c r="H211"/>
  <c r="AG211"/>
  <c r="Y211"/>
  <c r="Q211"/>
  <c r="I211"/>
  <c r="AH211"/>
  <c r="E188"/>
  <c r="AJ188"/>
  <c r="AB188"/>
  <c r="T188"/>
  <c r="L188"/>
  <c r="K188"/>
  <c r="AC188"/>
  <c r="U188"/>
  <c r="M188"/>
  <c r="AD188"/>
  <c r="V188"/>
  <c r="N188"/>
  <c r="F188"/>
  <c r="AE188"/>
  <c r="W188"/>
  <c r="O188"/>
  <c r="G188"/>
  <c r="AI188"/>
  <c r="AF188"/>
  <c r="X188"/>
  <c r="P188"/>
  <c r="H188"/>
  <c r="S188"/>
  <c r="AG188"/>
  <c r="Y188"/>
  <c r="Q188"/>
  <c r="I188"/>
  <c r="AA188"/>
  <c r="AH188"/>
  <c r="Z188"/>
  <c r="R188"/>
  <c r="J188"/>
  <c r="E150"/>
  <c r="AD150"/>
  <c r="V150"/>
  <c r="N150"/>
  <c r="F150"/>
  <c r="M150"/>
  <c r="AE150"/>
  <c r="W150"/>
  <c r="O150"/>
  <c r="G150"/>
  <c r="AF150"/>
  <c r="X150"/>
  <c r="P150"/>
  <c r="H150"/>
  <c r="AG150"/>
  <c r="Y150"/>
  <c r="Q150"/>
  <c r="I150"/>
  <c r="AH150"/>
  <c r="Z150"/>
  <c r="R150"/>
  <c r="J150"/>
  <c r="U150"/>
  <c r="AI150"/>
  <c r="AA150"/>
  <c r="S150"/>
  <c r="K150"/>
  <c r="AC150"/>
  <c r="AJ150"/>
  <c r="AB150"/>
  <c r="T150"/>
  <c r="L150"/>
  <c r="E183"/>
  <c r="AE183"/>
  <c r="W183"/>
  <c r="O183"/>
  <c r="G183"/>
  <c r="AF183"/>
  <c r="X183"/>
  <c r="P183"/>
  <c r="H183"/>
  <c r="AD183"/>
  <c r="AG183"/>
  <c r="Y183"/>
  <c r="Q183"/>
  <c r="I183"/>
  <c r="AH183"/>
  <c r="Z183"/>
  <c r="R183"/>
  <c r="J183"/>
  <c r="V183"/>
  <c r="AI183"/>
  <c r="AA183"/>
  <c r="S183"/>
  <c r="K183"/>
  <c r="F183"/>
  <c r="AJ183"/>
  <c r="AB183"/>
  <c r="T183"/>
  <c r="L183"/>
  <c r="N183"/>
  <c r="AC183"/>
  <c r="U183"/>
  <c r="M183"/>
  <c r="E152"/>
  <c r="AF152"/>
  <c r="X152"/>
  <c r="P152"/>
  <c r="H152"/>
  <c r="G152"/>
  <c r="AG152"/>
  <c r="Y152"/>
  <c r="Q152"/>
  <c r="I152"/>
  <c r="AH152"/>
  <c r="Z152"/>
  <c r="R152"/>
  <c r="J152"/>
  <c r="AI152"/>
  <c r="AA152"/>
  <c r="S152"/>
  <c r="K152"/>
  <c r="AE152"/>
  <c r="AJ152"/>
  <c r="AB152"/>
  <c r="T152"/>
  <c r="L152"/>
  <c r="O152"/>
  <c r="AC152"/>
  <c r="U152"/>
  <c r="M152"/>
  <c r="W152"/>
  <c r="AD152"/>
  <c r="V152"/>
  <c r="N152"/>
  <c r="F152"/>
  <c r="E115"/>
  <c r="E187"/>
  <c r="AI187"/>
  <c r="AA187"/>
  <c r="S187"/>
  <c r="K187"/>
  <c r="AJ187"/>
  <c r="AB187"/>
  <c r="T187"/>
  <c r="L187"/>
  <c r="R187"/>
  <c r="AC187"/>
  <c r="U187"/>
  <c r="M187"/>
  <c r="Z187"/>
  <c r="AD187"/>
  <c r="V187"/>
  <c r="N187"/>
  <c r="F187"/>
  <c r="J187"/>
  <c r="AE187"/>
  <c r="W187"/>
  <c r="O187"/>
  <c r="G187"/>
  <c r="AF187"/>
  <c r="X187"/>
  <c r="P187"/>
  <c r="H187"/>
  <c r="AG187"/>
  <c r="Y187"/>
  <c r="Q187"/>
  <c r="I187"/>
  <c r="AH187"/>
  <c r="E198"/>
  <c r="AD198"/>
  <c r="V198"/>
  <c r="N198"/>
  <c r="F198"/>
  <c r="AE198"/>
  <c r="W198"/>
  <c r="O198"/>
  <c r="G198"/>
  <c r="AF198"/>
  <c r="X198"/>
  <c r="P198"/>
  <c r="H198"/>
  <c r="AG198"/>
  <c r="Y198"/>
  <c r="Q198"/>
  <c r="I198"/>
  <c r="AC198"/>
  <c r="AH198"/>
  <c r="Z198"/>
  <c r="R198"/>
  <c r="J198"/>
  <c r="M198"/>
  <c r="AI198"/>
  <c r="AA198"/>
  <c r="S198"/>
  <c r="K198"/>
  <c r="U198"/>
  <c r="AJ198"/>
  <c r="AB198"/>
  <c r="T198"/>
  <c r="L198"/>
  <c r="E145"/>
  <c r="AG145"/>
  <c r="Y145"/>
  <c r="Q145"/>
  <c r="I145"/>
  <c r="AH145"/>
  <c r="Z145"/>
  <c r="R145"/>
  <c r="J145"/>
  <c r="AF145"/>
  <c r="AI145"/>
  <c r="AA145"/>
  <c r="S145"/>
  <c r="K145"/>
  <c r="AJ145"/>
  <c r="AB145"/>
  <c r="T145"/>
  <c r="L145"/>
  <c r="X145"/>
  <c r="AC145"/>
  <c r="U145"/>
  <c r="M145"/>
  <c r="H145"/>
  <c r="AD145"/>
  <c r="V145"/>
  <c r="N145"/>
  <c r="F145"/>
  <c r="P145"/>
  <c r="AE145"/>
  <c r="W145"/>
  <c r="O145"/>
  <c r="G145"/>
  <c r="E418"/>
  <c r="AD418"/>
  <c r="V418"/>
  <c r="N418"/>
  <c r="F418"/>
  <c r="AE418"/>
  <c r="W418"/>
  <c r="O418"/>
  <c r="G418"/>
  <c r="AF418"/>
  <c r="X418"/>
  <c r="P418"/>
  <c r="H418"/>
  <c r="AG418"/>
  <c r="Y418"/>
  <c r="Q418"/>
  <c r="I418"/>
  <c r="AH418"/>
  <c r="Z418"/>
  <c r="R418"/>
  <c r="J418"/>
  <c r="AI418"/>
  <c r="AA418"/>
  <c r="S418"/>
  <c r="K418"/>
  <c r="AJ418"/>
  <c r="AB418"/>
  <c r="T418"/>
  <c r="L418"/>
  <c r="AC418"/>
  <c r="M418"/>
  <c r="U418"/>
  <c r="E381"/>
  <c r="AG381"/>
  <c r="Y381"/>
  <c r="Q381"/>
  <c r="I381"/>
  <c r="AH381"/>
  <c r="Z381"/>
  <c r="R381"/>
  <c r="J381"/>
  <c r="AI381"/>
  <c r="AA381"/>
  <c r="S381"/>
  <c r="K381"/>
  <c r="AJ381"/>
  <c r="AB381"/>
  <c r="T381"/>
  <c r="L381"/>
  <c r="AC381"/>
  <c r="U381"/>
  <c r="M381"/>
  <c r="AD381"/>
  <c r="V381"/>
  <c r="N381"/>
  <c r="F381"/>
  <c r="AE381"/>
  <c r="W381"/>
  <c r="O381"/>
  <c r="G381"/>
  <c r="X381"/>
  <c r="AF381"/>
  <c r="H381"/>
  <c r="P381"/>
  <c r="E339"/>
  <c r="E416"/>
  <c r="AJ416"/>
  <c r="AB416"/>
  <c r="T416"/>
  <c r="L416"/>
  <c r="AC416"/>
  <c r="U416"/>
  <c r="M416"/>
  <c r="AD416"/>
  <c r="V416"/>
  <c r="N416"/>
  <c r="F416"/>
  <c r="AE416"/>
  <c r="W416"/>
  <c r="O416"/>
  <c r="G416"/>
  <c r="AF416"/>
  <c r="X416"/>
  <c r="P416"/>
  <c r="H416"/>
  <c r="AG416"/>
  <c r="Y416"/>
  <c r="Q416"/>
  <c r="I416"/>
  <c r="AH416"/>
  <c r="Z416"/>
  <c r="R416"/>
  <c r="J416"/>
  <c r="AA416"/>
  <c r="AI416"/>
  <c r="K416"/>
  <c r="S416"/>
  <c r="E406"/>
  <c r="AH406"/>
  <c r="Z406"/>
  <c r="R406"/>
  <c r="J406"/>
  <c r="AI406"/>
  <c r="AA406"/>
  <c r="S406"/>
  <c r="K406"/>
  <c r="AJ406"/>
  <c r="AB406"/>
  <c r="T406"/>
  <c r="L406"/>
  <c r="AC406"/>
  <c r="U406"/>
  <c r="M406"/>
  <c r="AD406"/>
  <c r="V406"/>
  <c r="N406"/>
  <c r="F406"/>
  <c r="AE406"/>
  <c r="W406"/>
  <c r="O406"/>
  <c r="G406"/>
  <c r="AF406"/>
  <c r="X406"/>
  <c r="P406"/>
  <c r="H406"/>
  <c r="Q406"/>
  <c r="Y406"/>
  <c r="AG406"/>
  <c r="I406"/>
  <c r="E353"/>
  <c r="AC353"/>
  <c r="U353"/>
  <c r="M353"/>
  <c r="AD353"/>
  <c r="V353"/>
  <c r="N353"/>
  <c r="F353"/>
  <c r="AE353"/>
  <c r="W353"/>
  <c r="O353"/>
  <c r="G353"/>
  <c r="AF353"/>
  <c r="X353"/>
  <c r="P353"/>
  <c r="H353"/>
  <c r="AG353"/>
  <c r="Y353"/>
  <c r="Q353"/>
  <c r="I353"/>
  <c r="AH353"/>
  <c r="Z353"/>
  <c r="R353"/>
  <c r="J353"/>
  <c r="AI353"/>
  <c r="AA353"/>
  <c r="S353"/>
  <c r="K353"/>
  <c r="L353"/>
  <c r="T353"/>
  <c r="AB353"/>
  <c r="AJ353"/>
  <c r="E358"/>
  <c r="AI358"/>
  <c r="AJ358"/>
  <c r="AH358"/>
  <c r="Z358"/>
  <c r="R358"/>
  <c r="J358"/>
  <c r="AA358"/>
  <c r="S358"/>
  <c r="K358"/>
  <c r="AB358"/>
  <c r="T358"/>
  <c r="L358"/>
  <c r="AC358"/>
  <c r="U358"/>
  <c r="M358"/>
  <c r="AD358"/>
  <c r="V358"/>
  <c r="N358"/>
  <c r="F358"/>
  <c r="AE358"/>
  <c r="W358"/>
  <c r="O358"/>
  <c r="G358"/>
  <c r="AF358"/>
  <c r="X358"/>
  <c r="P358"/>
  <c r="H358"/>
  <c r="AG358"/>
  <c r="Y358"/>
  <c r="I358"/>
  <c r="Q358"/>
  <c r="E368"/>
  <c r="AJ368"/>
  <c r="AB368"/>
  <c r="T368"/>
  <c r="L368"/>
  <c r="AC368"/>
  <c r="U368"/>
  <c r="M368"/>
  <c r="AD368"/>
  <c r="V368"/>
  <c r="N368"/>
  <c r="F368"/>
  <c r="AE368"/>
  <c r="W368"/>
  <c r="O368"/>
  <c r="G368"/>
  <c r="AF368"/>
  <c r="X368"/>
  <c r="P368"/>
  <c r="H368"/>
  <c r="AG368"/>
  <c r="Y368"/>
  <c r="Q368"/>
  <c r="I368"/>
  <c r="AH368"/>
  <c r="Z368"/>
  <c r="R368"/>
  <c r="J368"/>
  <c r="K368"/>
  <c r="S368"/>
  <c r="AA368"/>
  <c r="AI368"/>
  <c r="E404"/>
  <c r="AF404"/>
  <c r="X404"/>
  <c r="P404"/>
  <c r="H404"/>
  <c r="AG404"/>
  <c r="Y404"/>
  <c r="Q404"/>
  <c r="I404"/>
  <c r="AH404"/>
  <c r="Z404"/>
  <c r="R404"/>
  <c r="J404"/>
  <c r="AI404"/>
  <c r="AA404"/>
  <c r="S404"/>
  <c r="K404"/>
  <c r="AJ404"/>
  <c r="AB404"/>
  <c r="T404"/>
  <c r="L404"/>
  <c r="AC404"/>
  <c r="U404"/>
  <c r="M404"/>
  <c r="AD404"/>
  <c r="V404"/>
  <c r="N404"/>
  <c r="F404"/>
  <c r="O404"/>
  <c r="W404"/>
  <c r="AE404"/>
  <c r="G404"/>
  <c r="E377"/>
  <c r="AC377"/>
  <c r="U377"/>
  <c r="M377"/>
  <c r="AD377"/>
  <c r="V377"/>
  <c r="N377"/>
  <c r="F377"/>
  <c r="AE377"/>
  <c r="W377"/>
  <c r="O377"/>
  <c r="G377"/>
  <c r="AF377"/>
  <c r="X377"/>
  <c r="P377"/>
  <c r="H377"/>
  <c r="AG377"/>
  <c r="Y377"/>
  <c r="Q377"/>
  <c r="I377"/>
  <c r="AH377"/>
  <c r="Z377"/>
  <c r="R377"/>
  <c r="J377"/>
  <c r="AI377"/>
  <c r="AA377"/>
  <c r="S377"/>
  <c r="K377"/>
  <c r="T377"/>
  <c r="AB377"/>
  <c r="AJ377"/>
  <c r="L377"/>
  <c r="E371"/>
  <c r="AE371"/>
  <c r="W371"/>
  <c r="O371"/>
  <c r="G371"/>
  <c r="AF371"/>
  <c r="X371"/>
  <c r="P371"/>
  <c r="H371"/>
  <c r="AG371"/>
  <c r="Y371"/>
  <c r="Q371"/>
  <c r="I371"/>
  <c r="AH371"/>
  <c r="Z371"/>
  <c r="R371"/>
  <c r="J371"/>
  <c r="AI371"/>
  <c r="AA371"/>
  <c r="S371"/>
  <c r="K371"/>
  <c r="AJ371"/>
  <c r="AB371"/>
  <c r="T371"/>
  <c r="L371"/>
  <c r="AC371"/>
  <c r="U371"/>
  <c r="M371"/>
  <c r="N371"/>
  <c r="V371"/>
  <c r="AD371"/>
  <c r="F371"/>
  <c r="E415"/>
  <c r="AI415"/>
  <c r="AA415"/>
  <c r="S415"/>
  <c r="K415"/>
  <c r="AJ415"/>
  <c r="AB415"/>
  <c r="T415"/>
  <c r="L415"/>
  <c r="AC415"/>
  <c r="U415"/>
  <c r="M415"/>
  <c r="AD415"/>
  <c r="V415"/>
  <c r="N415"/>
  <c r="F415"/>
  <c r="AE415"/>
  <c r="W415"/>
  <c r="O415"/>
  <c r="G415"/>
  <c r="AF415"/>
  <c r="X415"/>
  <c r="P415"/>
  <c r="H415"/>
  <c r="AG415"/>
  <c r="Y415"/>
  <c r="Q415"/>
  <c r="I415"/>
  <c r="J415"/>
  <c r="R415"/>
  <c r="Z415"/>
  <c r="AH415"/>
  <c r="E359"/>
  <c r="AI359"/>
  <c r="AA359"/>
  <c r="S359"/>
  <c r="K359"/>
  <c r="AJ359"/>
  <c r="AB359"/>
  <c r="T359"/>
  <c r="L359"/>
  <c r="AC359"/>
  <c r="U359"/>
  <c r="M359"/>
  <c r="AD359"/>
  <c r="V359"/>
  <c r="N359"/>
  <c r="F359"/>
  <c r="AE359"/>
  <c r="W359"/>
  <c r="O359"/>
  <c r="G359"/>
  <c r="AF359"/>
  <c r="X359"/>
  <c r="P359"/>
  <c r="H359"/>
  <c r="AG359"/>
  <c r="Y359"/>
  <c r="Q359"/>
  <c r="I359"/>
  <c r="J359"/>
  <c r="R359"/>
  <c r="Z359"/>
  <c r="AH359"/>
  <c r="E100"/>
  <c r="AH100"/>
  <c r="Z100"/>
  <c r="R100"/>
  <c r="J100"/>
  <c r="AG100"/>
  <c r="AI100"/>
  <c r="AA100"/>
  <c r="S100"/>
  <c r="K100"/>
  <c r="I100"/>
  <c r="AJ100"/>
  <c r="AB100"/>
  <c r="T100"/>
  <c r="L100"/>
  <c r="Q100"/>
  <c r="AC100"/>
  <c r="U100"/>
  <c r="M100"/>
  <c r="AD100"/>
  <c r="V100"/>
  <c r="N100"/>
  <c r="F100"/>
  <c r="AE100"/>
  <c r="W100"/>
  <c r="O100"/>
  <c r="G100"/>
  <c r="AF100"/>
  <c r="X100"/>
  <c r="P100"/>
  <c r="H100"/>
  <c r="Y100"/>
  <c r="E10"/>
  <c r="E101"/>
  <c r="AI101"/>
  <c r="AA101"/>
  <c r="S101"/>
  <c r="K101"/>
  <c r="AJ101"/>
  <c r="AB101"/>
  <c r="T101"/>
  <c r="L101"/>
  <c r="AH101"/>
  <c r="AC101"/>
  <c r="U101"/>
  <c r="M101"/>
  <c r="AD101"/>
  <c r="V101"/>
  <c r="N101"/>
  <c r="F101"/>
  <c r="Z101"/>
  <c r="AE101"/>
  <c r="W101"/>
  <c r="O101"/>
  <c r="G101"/>
  <c r="J101"/>
  <c r="AF101"/>
  <c r="X101"/>
  <c r="P101"/>
  <c r="H101"/>
  <c r="R101"/>
  <c r="AG101"/>
  <c r="Y101"/>
  <c r="Q101"/>
  <c r="I101"/>
  <c r="E64"/>
  <c r="E84"/>
  <c r="AH84"/>
  <c r="Z84"/>
  <c r="R84"/>
  <c r="J84"/>
  <c r="AI84"/>
  <c r="AA84"/>
  <c r="S84"/>
  <c r="K84"/>
  <c r="Q84"/>
  <c r="AJ84"/>
  <c r="AB84"/>
  <c r="T84"/>
  <c r="L84"/>
  <c r="Y84"/>
  <c r="AC84"/>
  <c r="U84"/>
  <c r="M84"/>
  <c r="I84"/>
  <c r="AD84"/>
  <c r="V84"/>
  <c r="N84"/>
  <c r="F84"/>
  <c r="AE84"/>
  <c r="W84"/>
  <c r="O84"/>
  <c r="G84"/>
  <c r="AF84"/>
  <c r="X84"/>
  <c r="P84"/>
  <c r="H84"/>
  <c r="AG84"/>
  <c r="E44"/>
  <c r="E105"/>
  <c r="AE105"/>
  <c r="W105"/>
  <c r="O105"/>
  <c r="G105"/>
  <c r="AF105"/>
  <c r="X105"/>
  <c r="P105"/>
  <c r="H105"/>
  <c r="V105"/>
  <c r="AG105"/>
  <c r="Y105"/>
  <c r="Q105"/>
  <c r="I105"/>
  <c r="AD105"/>
  <c r="AH105"/>
  <c r="Z105"/>
  <c r="R105"/>
  <c r="J105"/>
  <c r="N105"/>
  <c r="AI105"/>
  <c r="AA105"/>
  <c r="S105"/>
  <c r="K105"/>
  <c r="AJ105"/>
  <c r="AB105"/>
  <c r="T105"/>
  <c r="L105"/>
  <c r="F105"/>
  <c r="AC105"/>
  <c r="U105"/>
  <c r="M105"/>
  <c r="E74"/>
  <c r="E12"/>
  <c r="E85"/>
  <c r="AI85"/>
  <c r="AA85"/>
  <c r="S85"/>
  <c r="K85"/>
  <c r="J85"/>
  <c r="AJ85"/>
  <c r="AB85"/>
  <c r="T85"/>
  <c r="L85"/>
  <c r="AC85"/>
  <c r="U85"/>
  <c r="M85"/>
  <c r="AD85"/>
  <c r="V85"/>
  <c r="N85"/>
  <c r="F85"/>
  <c r="AH85"/>
  <c r="AE85"/>
  <c r="W85"/>
  <c r="O85"/>
  <c r="G85"/>
  <c r="R85"/>
  <c r="AF85"/>
  <c r="X85"/>
  <c r="P85"/>
  <c r="H85"/>
  <c r="Z85"/>
  <c r="AG85"/>
  <c r="Y85"/>
  <c r="Q85"/>
  <c r="I85"/>
  <c r="E94"/>
  <c r="AJ94"/>
  <c r="AB94"/>
  <c r="T94"/>
  <c r="L94"/>
  <c r="AC94"/>
  <c r="U94"/>
  <c r="M94"/>
  <c r="AA94"/>
  <c r="AD94"/>
  <c r="V94"/>
  <c r="N94"/>
  <c r="F94"/>
  <c r="AI94"/>
  <c r="AE94"/>
  <c r="W94"/>
  <c r="O94"/>
  <c r="G94"/>
  <c r="S94"/>
  <c r="AF94"/>
  <c r="X94"/>
  <c r="P94"/>
  <c r="H94"/>
  <c r="AG94"/>
  <c r="Y94"/>
  <c r="Q94"/>
  <c r="I94"/>
  <c r="K94"/>
  <c r="AH94"/>
  <c r="Z94"/>
  <c r="R94"/>
  <c r="J94"/>
  <c r="E20"/>
  <c r="V229"/>
  <c r="T229"/>
  <c r="R229"/>
  <c r="P229"/>
  <c r="F222"/>
  <c r="T222"/>
  <c r="J222"/>
  <c r="AG222"/>
  <c r="K227"/>
  <c r="AJ227"/>
  <c r="AF227"/>
  <c r="N227"/>
  <c r="O223"/>
  <c r="H223"/>
  <c r="K223"/>
  <c r="AH223"/>
  <c r="K219"/>
  <c r="AJ219"/>
  <c r="AF219"/>
  <c r="N219"/>
  <c r="R226"/>
  <c r="K226"/>
  <c r="W226"/>
  <c r="AC226"/>
  <c r="T228"/>
  <c r="J228"/>
  <c r="AG228"/>
  <c r="AE228"/>
  <c r="I225"/>
  <c r="G225"/>
  <c r="Z225"/>
  <c r="AJ225"/>
  <c r="H224"/>
  <c r="AE224"/>
  <c r="AC224"/>
  <c r="AA224"/>
  <c r="M221"/>
  <c r="V221"/>
  <c r="AH221"/>
  <c r="X221"/>
  <c r="T220"/>
  <c r="J220"/>
  <c r="H220"/>
  <c r="AE220"/>
  <c r="E121"/>
  <c r="Z121"/>
  <c r="E189"/>
  <c r="AC189"/>
  <c r="U189"/>
  <c r="M189"/>
  <c r="AJ189"/>
  <c r="AD189"/>
  <c r="V189"/>
  <c r="N189"/>
  <c r="F189"/>
  <c r="L189"/>
  <c r="AE189"/>
  <c r="W189"/>
  <c r="O189"/>
  <c r="G189"/>
  <c r="T189"/>
  <c r="AF189"/>
  <c r="X189"/>
  <c r="P189"/>
  <c r="H189"/>
  <c r="AG189"/>
  <c r="Y189"/>
  <c r="Q189"/>
  <c r="I189"/>
  <c r="AH189"/>
  <c r="Z189"/>
  <c r="R189"/>
  <c r="J189"/>
  <c r="AI189"/>
  <c r="AA189"/>
  <c r="S189"/>
  <c r="K189"/>
  <c r="AB189"/>
  <c r="E119"/>
  <c r="O119"/>
  <c r="E165"/>
  <c r="AC165"/>
  <c r="U165"/>
  <c r="M165"/>
  <c r="AD165"/>
  <c r="V165"/>
  <c r="N165"/>
  <c r="F165"/>
  <c r="AB165"/>
  <c r="AE165"/>
  <c r="W165"/>
  <c r="O165"/>
  <c r="G165"/>
  <c r="AJ165"/>
  <c r="AF165"/>
  <c r="X165"/>
  <c r="P165"/>
  <c r="H165"/>
  <c r="T165"/>
  <c r="AG165"/>
  <c r="Y165"/>
  <c r="Q165"/>
  <c r="I165"/>
  <c r="AH165"/>
  <c r="Z165"/>
  <c r="R165"/>
  <c r="J165"/>
  <c r="L165"/>
  <c r="AI165"/>
  <c r="AA165"/>
  <c r="S165"/>
  <c r="K165"/>
  <c r="E149"/>
  <c r="AC149"/>
  <c r="U149"/>
  <c r="M149"/>
  <c r="AD149"/>
  <c r="V149"/>
  <c r="N149"/>
  <c r="F149"/>
  <c r="T149"/>
  <c r="AE149"/>
  <c r="W149"/>
  <c r="O149"/>
  <c r="G149"/>
  <c r="AB149"/>
  <c r="AF149"/>
  <c r="X149"/>
  <c r="P149"/>
  <c r="H149"/>
  <c r="L149"/>
  <c r="AG149"/>
  <c r="Y149"/>
  <c r="Q149"/>
  <c r="I149"/>
  <c r="AH149"/>
  <c r="Z149"/>
  <c r="R149"/>
  <c r="J149"/>
  <c r="AI149"/>
  <c r="AA149"/>
  <c r="S149"/>
  <c r="K149"/>
  <c r="AJ149"/>
  <c r="E325"/>
  <c r="P325"/>
  <c r="E337"/>
  <c r="K337"/>
  <c r="E412"/>
  <c r="AF412"/>
  <c r="X412"/>
  <c r="P412"/>
  <c r="H412"/>
  <c r="AG412"/>
  <c r="Y412"/>
  <c r="Q412"/>
  <c r="I412"/>
  <c r="AH412"/>
  <c r="Z412"/>
  <c r="R412"/>
  <c r="J412"/>
  <c r="AI412"/>
  <c r="AA412"/>
  <c r="S412"/>
  <c r="K412"/>
  <c r="AJ412"/>
  <c r="AB412"/>
  <c r="T412"/>
  <c r="L412"/>
  <c r="AC412"/>
  <c r="U412"/>
  <c r="M412"/>
  <c r="AD412"/>
  <c r="V412"/>
  <c r="N412"/>
  <c r="F412"/>
  <c r="W412"/>
  <c r="AE412"/>
  <c r="G412"/>
  <c r="O412"/>
  <c r="E394"/>
  <c r="AD394"/>
  <c r="V394"/>
  <c r="N394"/>
  <c r="F394"/>
  <c r="AE394"/>
  <c r="W394"/>
  <c r="O394"/>
  <c r="G394"/>
  <c r="AF394"/>
  <c r="X394"/>
  <c r="P394"/>
  <c r="H394"/>
  <c r="AG394"/>
  <c r="Y394"/>
  <c r="Q394"/>
  <c r="I394"/>
  <c r="AH394"/>
  <c r="Z394"/>
  <c r="R394"/>
  <c r="J394"/>
  <c r="AI394"/>
  <c r="AA394"/>
  <c r="S394"/>
  <c r="K394"/>
  <c r="AJ394"/>
  <c r="AB394"/>
  <c r="T394"/>
  <c r="L394"/>
  <c r="M394"/>
  <c r="U394"/>
  <c r="AC394"/>
  <c r="E181"/>
  <c r="AC181"/>
  <c r="U181"/>
  <c r="M181"/>
  <c r="AD181"/>
  <c r="V181"/>
  <c r="N181"/>
  <c r="F181"/>
  <c r="AJ181"/>
  <c r="AE181"/>
  <c r="W181"/>
  <c r="O181"/>
  <c r="G181"/>
  <c r="AF181"/>
  <c r="X181"/>
  <c r="P181"/>
  <c r="H181"/>
  <c r="AB181"/>
  <c r="AG181"/>
  <c r="Y181"/>
  <c r="Q181"/>
  <c r="I181"/>
  <c r="L181"/>
  <c r="AH181"/>
  <c r="Z181"/>
  <c r="R181"/>
  <c r="J181"/>
  <c r="T181"/>
  <c r="AI181"/>
  <c r="AA181"/>
  <c r="S181"/>
  <c r="K181"/>
  <c r="E131"/>
  <c r="E168"/>
  <c r="AF168"/>
  <c r="X168"/>
  <c r="P168"/>
  <c r="H168"/>
  <c r="O168"/>
  <c r="AG168"/>
  <c r="Y168"/>
  <c r="Q168"/>
  <c r="I168"/>
  <c r="AH168"/>
  <c r="Z168"/>
  <c r="R168"/>
  <c r="J168"/>
  <c r="AI168"/>
  <c r="AA168"/>
  <c r="S168"/>
  <c r="K168"/>
  <c r="AJ168"/>
  <c r="AB168"/>
  <c r="T168"/>
  <c r="L168"/>
  <c r="W168"/>
  <c r="AC168"/>
  <c r="U168"/>
  <c r="M168"/>
  <c r="AE168"/>
  <c r="AD168"/>
  <c r="V168"/>
  <c r="N168"/>
  <c r="F168"/>
  <c r="G168"/>
  <c r="E160"/>
  <c r="AF160"/>
  <c r="X160"/>
  <c r="P160"/>
  <c r="H160"/>
  <c r="AG160"/>
  <c r="Y160"/>
  <c r="Q160"/>
  <c r="I160"/>
  <c r="O160"/>
  <c r="AH160"/>
  <c r="Z160"/>
  <c r="R160"/>
  <c r="J160"/>
  <c r="W160"/>
  <c r="AI160"/>
  <c r="AA160"/>
  <c r="S160"/>
  <c r="K160"/>
  <c r="G160"/>
  <c r="AJ160"/>
  <c r="AB160"/>
  <c r="T160"/>
  <c r="L160"/>
  <c r="AC160"/>
  <c r="U160"/>
  <c r="M160"/>
  <c r="AD160"/>
  <c r="V160"/>
  <c r="N160"/>
  <c r="F160"/>
  <c r="AE160"/>
  <c r="E117"/>
  <c r="Y117"/>
  <c r="E161"/>
  <c r="AG161"/>
  <c r="Y161"/>
  <c r="Q161"/>
  <c r="I161"/>
  <c r="H161"/>
  <c r="AH161"/>
  <c r="Z161"/>
  <c r="R161"/>
  <c r="J161"/>
  <c r="AI161"/>
  <c r="AA161"/>
  <c r="S161"/>
  <c r="K161"/>
  <c r="AJ161"/>
  <c r="AB161"/>
  <c r="T161"/>
  <c r="L161"/>
  <c r="AF161"/>
  <c r="AC161"/>
  <c r="U161"/>
  <c r="M161"/>
  <c r="P161"/>
  <c r="AD161"/>
  <c r="V161"/>
  <c r="N161"/>
  <c r="F161"/>
  <c r="X161"/>
  <c r="AE161"/>
  <c r="W161"/>
  <c r="O161"/>
  <c r="G161"/>
  <c r="E169"/>
  <c r="AG169"/>
  <c r="Y169"/>
  <c r="Q169"/>
  <c r="I169"/>
  <c r="AH169"/>
  <c r="Z169"/>
  <c r="R169"/>
  <c r="J169"/>
  <c r="P169"/>
  <c r="AI169"/>
  <c r="AA169"/>
  <c r="S169"/>
  <c r="K169"/>
  <c r="X169"/>
  <c r="AJ169"/>
  <c r="AB169"/>
  <c r="T169"/>
  <c r="L169"/>
  <c r="H169"/>
  <c r="AC169"/>
  <c r="U169"/>
  <c r="M169"/>
  <c r="AD169"/>
  <c r="V169"/>
  <c r="N169"/>
  <c r="F169"/>
  <c r="AE169"/>
  <c r="W169"/>
  <c r="O169"/>
  <c r="G169"/>
  <c r="AF169"/>
  <c r="E376"/>
  <c r="AJ376"/>
  <c r="AB376"/>
  <c r="T376"/>
  <c r="L376"/>
  <c r="AC376"/>
  <c r="U376"/>
  <c r="M376"/>
  <c r="AD376"/>
  <c r="V376"/>
  <c r="N376"/>
  <c r="F376"/>
  <c r="AE376"/>
  <c r="W376"/>
  <c r="O376"/>
  <c r="G376"/>
  <c r="AF376"/>
  <c r="X376"/>
  <c r="P376"/>
  <c r="H376"/>
  <c r="AG376"/>
  <c r="Y376"/>
  <c r="Q376"/>
  <c r="I376"/>
  <c r="AH376"/>
  <c r="Z376"/>
  <c r="R376"/>
  <c r="J376"/>
  <c r="K376"/>
  <c r="S376"/>
  <c r="AA376"/>
  <c r="AI376"/>
  <c r="E403"/>
  <c r="AE403"/>
  <c r="W403"/>
  <c r="O403"/>
  <c r="G403"/>
  <c r="AF403"/>
  <c r="X403"/>
  <c r="P403"/>
  <c r="H403"/>
  <c r="AG403"/>
  <c r="Y403"/>
  <c r="Q403"/>
  <c r="I403"/>
  <c r="AH403"/>
  <c r="Z403"/>
  <c r="R403"/>
  <c r="J403"/>
  <c r="AI403"/>
  <c r="AA403"/>
  <c r="S403"/>
  <c r="K403"/>
  <c r="AJ403"/>
  <c r="AB403"/>
  <c r="T403"/>
  <c r="L403"/>
  <c r="AC403"/>
  <c r="U403"/>
  <c r="M403"/>
  <c r="F403"/>
  <c r="N403"/>
  <c r="V403"/>
  <c r="AD403"/>
  <c r="E405"/>
  <c r="AG405"/>
  <c r="Y405"/>
  <c r="Q405"/>
  <c r="I405"/>
  <c r="AH405"/>
  <c r="Z405"/>
  <c r="R405"/>
  <c r="J405"/>
  <c r="AI405"/>
  <c r="AA405"/>
  <c r="S405"/>
  <c r="K405"/>
  <c r="AJ405"/>
  <c r="AB405"/>
  <c r="T405"/>
  <c r="L405"/>
  <c r="AC405"/>
  <c r="U405"/>
  <c r="M405"/>
  <c r="AD405"/>
  <c r="V405"/>
  <c r="N405"/>
  <c r="F405"/>
  <c r="AE405"/>
  <c r="W405"/>
  <c r="O405"/>
  <c r="G405"/>
  <c r="H405"/>
  <c r="P405"/>
  <c r="X405"/>
  <c r="AF405"/>
  <c r="E347"/>
  <c r="AE347"/>
  <c r="W347"/>
  <c r="O347"/>
  <c r="G347"/>
  <c r="AF347"/>
  <c r="X347"/>
  <c r="P347"/>
  <c r="H347"/>
  <c r="AG347"/>
  <c r="Y347"/>
  <c r="Q347"/>
  <c r="I347"/>
  <c r="AH347"/>
  <c r="Z347"/>
  <c r="R347"/>
  <c r="J347"/>
  <c r="AI347"/>
  <c r="AA347"/>
  <c r="S347"/>
  <c r="K347"/>
  <c r="AJ347"/>
  <c r="AB347"/>
  <c r="T347"/>
  <c r="L347"/>
  <c r="AC347"/>
  <c r="U347"/>
  <c r="M347"/>
  <c r="F347"/>
  <c r="N347"/>
  <c r="V347"/>
  <c r="AD347"/>
  <c r="E352"/>
  <c r="AJ352"/>
  <c r="AB352"/>
  <c r="T352"/>
  <c r="L352"/>
  <c r="AC352"/>
  <c r="U352"/>
  <c r="M352"/>
  <c r="AD352"/>
  <c r="V352"/>
  <c r="N352"/>
  <c r="F352"/>
  <c r="AE352"/>
  <c r="W352"/>
  <c r="O352"/>
  <c r="G352"/>
  <c r="AF352"/>
  <c r="X352"/>
  <c r="P352"/>
  <c r="H352"/>
  <c r="AG352"/>
  <c r="Y352"/>
  <c r="Q352"/>
  <c r="I352"/>
  <c r="AH352"/>
  <c r="Z352"/>
  <c r="R352"/>
  <c r="J352"/>
  <c r="AA352"/>
  <c r="AI352"/>
  <c r="K352"/>
  <c r="S352"/>
  <c r="E48"/>
  <c r="E57"/>
  <c r="AG57"/>
  <c r="E71"/>
  <c r="N71"/>
  <c r="E47"/>
  <c r="M47"/>
  <c r="E99"/>
  <c r="AG99"/>
  <c r="Y99"/>
  <c r="Q99"/>
  <c r="I99"/>
  <c r="H99"/>
  <c r="AH99"/>
  <c r="Z99"/>
  <c r="R99"/>
  <c r="J99"/>
  <c r="AI99"/>
  <c r="AA99"/>
  <c r="S99"/>
  <c r="K99"/>
  <c r="AJ99"/>
  <c r="AB99"/>
  <c r="T99"/>
  <c r="L99"/>
  <c r="AF99"/>
  <c r="AC99"/>
  <c r="U99"/>
  <c r="M99"/>
  <c r="P99"/>
  <c r="AD99"/>
  <c r="V99"/>
  <c r="N99"/>
  <c r="F99"/>
  <c r="X99"/>
  <c r="AE99"/>
  <c r="W99"/>
  <c r="O99"/>
  <c r="G99"/>
  <c r="E32"/>
  <c r="E23"/>
  <c r="O23"/>
  <c r="E132"/>
  <c r="U132"/>
  <c r="E206"/>
  <c r="AD206"/>
  <c r="V206"/>
  <c r="N206"/>
  <c r="F206"/>
  <c r="AE206"/>
  <c r="W206"/>
  <c r="O206"/>
  <c r="G206"/>
  <c r="AF206"/>
  <c r="X206"/>
  <c r="P206"/>
  <c r="H206"/>
  <c r="M206"/>
  <c r="AG206"/>
  <c r="Y206"/>
  <c r="Q206"/>
  <c r="I206"/>
  <c r="AH206"/>
  <c r="Z206"/>
  <c r="R206"/>
  <c r="J206"/>
  <c r="AC206"/>
  <c r="AI206"/>
  <c r="AA206"/>
  <c r="S206"/>
  <c r="K206"/>
  <c r="AJ206"/>
  <c r="AB206"/>
  <c r="T206"/>
  <c r="L206"/>
  <c r="U206"/>
  <c r="E127"/>
  <c r="O127"/>
  <c r="E144"/>
  <c r="AF144"/>
  <c r="X144"/>
  <c r="P144"/>
  <c r="H144"/>
  <c r="AE144"/>
  <c r="AG144"/>
  <c r="Y144"/>
  <c r="Q144"/>
  <c r="I144"/>
  <c r="G144"/>
  <c r="AH144"/>
  <c r="Z144"/>
  <c r="R144"/>
  <c r="J144"/>
  <c r="O144"/>
  <c r="AI144"/>
  <c r="AA144"/>
  <c r="S144"/>
  <c r="K144"/>
  <c r="AJ144"/>
  <c r="AB144"/>
  <c r="T144"/>
  <c r="L144"/>
  <c r="AC144"/>
  <c r="U144"/>
  <c r="M144"/>
  <c r="AD144"/>
  <c r="V144"/>
  <c r="N144"/>
  <c r="F144"/>
  <c r="W144"/>
  <c r="E133"/>
  <c r="AF133"/>
  <c r="E137"/>
  <c r="AG137"/>
  <c r="Y137"/>
  <c r="Q137"/>
  <c r="I137"/>
  <c r="X137"/>
  <c r="AH137"/>
  <c r="Z137"/>
  <c r="R137"/>
  <c r="J137"/>
  <c r="AI137"/>
  <c r="AA137"/>
  <c r="S137"/>
  <c r="K137"/>
  <c r="H137"/>
  <c r="AJ137"/>
  <c r="AB137"/>
  <c r="T137"/>
  <c r="L137"/>
  <c r="AC137"/>
  <c r="U137"/>
  <c r="M137"/>
  <c r="AF137"/>
  <c r="AD137"/>
  <c r="V137"/>
  <c r="N137"/>
  <c r="F137"/>
  <c r="AE137"/>
  <c r="W137"/>
  <c r="O137"/>
  <c r="G137"/>
  <c r="P137"/>
  <c r="E123"/>
  <c r="E147"/>
  <c r="AI147"/>
  <c r="AA147"/>
  <c r="S147"/>
  <c r="K147"/>
  <c r="AJ147"/>
  <c r="AB147"/>
  <c r="T147"/>
  <c r="L147"/>
  <c r="Z147"/>
  <c r="AC147"/>
  <c r="U147"/>
  <c r="M147"/>
  <c r="AH147"/>
  <c r="AD147"/>
  <c r="V147"/>
  <c r="N147"/>
  <c r="F147"/>
  <c r="R147"/>
  <c r="AE147"/>
  <c r="W147"/>
  <c r="O147"/>
  <c r="G147"/>
  <c r="AF147"/>
  <c r="X147"/>
  <c r="P147"/>
  <c r="H147"/>
  <c r="J147"/>
  <c r="AG147"/>
  <c r="Y147"/>
  <c r="Q147"/>
  <c r="I147"/>
  <c r="E204"/>
  <c r="AJ204"/>
  <c r="AB204"/>
  <c r="T204"/>
  <c r="L204"/>
  <c r="AC204"/>
  <c r="U204"/>
  <c r="M204"/>
  <c r="K204"/>
  <c r="AD204"/>
  <c r="V204"/>
  <c r="N204"/>
  <c r="F204"/>
  <c r="S204"/>
  <c r="AE204"/>
  <c r="W204"/>
  <c r="O204"/>
  <c r="G204"/>
  <c r="AF204"/>
  <c r="X204"/>
  <c r="P204"/>
  <c r="H204"/>
  <c r="AI204"/>
  <c r="AG204"/>
  <c r="Y204"/>
  <c r="Q204"/>
  <c r="I204"/>
  <c r="AH204"/>
  <c r="Z204"/>
  <c r="R204"/>
  <c r="J204"/>
  <c r="AA204"/>
  <c r="E151"/>
  <c r="AE151"/>
  <c r="W151"/>
  <c r="O151"/>
  <c r="G151"/>
  <c r="AF151"/>
  <c r="X151"/>
  <c r="P151"/>
  <c r="H151"/>
  <c r="N151"/>
  <c r="AG151"/>
  <c r="Y151"/>
  <c r="Q151"/>
  <c r="I151"/>
  <c r="V151"/>
  <c r="AH151"/>
  <c r="Z151"/>
  <c r="R151"/>
  <c r="J151"/>
  <c r="F151"/>
  <c r="AI151"/>
  <c r="AA151"/>
  <c r="S151"/>
  <c r="K151"/>
  <c r="AJ151"/>
  <c r="AB151"/>
  <c r="T151"/>
  <c r="L151"/>
  <c r="AC151"/>
  <c r="U151"/>
  <c r="M151"/>
  <c r="AD151"/>
  <c r="E177"/>
  <c r="AG177"/>
  <c r="Y177"/>
  <c r="Q177"/>
  <c r="I177"/>
  <c r="P177"/>
  <c r="AH177"/>
  <c r="Z177"/>
  <c r="R177"/>
  <c r="J177"/>
  <c r="AI177"/>
  <c r="AA177"/>
  <c r="S177"/>
  <c r="K177"/>
  <c r="AJ177"/>
  <c r="AB177"/>
  <c r="T177"/>
  <c r="L177"/>
  <c r="AC177"/>
  <c r="U177"/>
  <c r="M177"/>
  <c r="X177"/>
  <c r="AD177"/>
  <c r="V177"/>
  <c r="N177"/>
  <c r="F177"/>
  <c r="AF177"/>
  <c r="AE177"/>
  <c r="W177"/>
  <c r="O177"/>
  <c r="G177"/>
  <c r="H177"/>
  <c r="E164"/>
  <c r="AJ164"/>
  <c r="AB164"/>
  <c r="T164"/>
  <c r="L164"/>
  <c r="AA164"/>
  <c r="AC164"/>
  <c r="U164"/>
  <c r="M164"/>
  <c r="AD164"/>
  <c r="V164"/>
  <c r="N164"/>
  <c r="F164"/>
  <c r="K164"/>
  <c r="AE164"/>
  <c r="W164"/>
  <c r="O164"/>
  <c r="G164"/>
  <c r="AF164"/>
  <c r="X164"/>
  <c r="P164"/>
  <c r="H164"/>
  <c r="AI164"/>
  <c r="AG164"/>
  <c r="Y164"/>
  <c r="Q164"/>
  <c r="I164"/>
  <c r="AH164"/>
  <c r="Z164"/>
  <c r="R164"/>
  <c r="J164"/>
  <c r="S164"/>
  <c r="E159"/>
  <c r="AE159"/>
  <c r="W159"/>
  <c r="O159"/>
  <c r="G159"/>
  <c r="N159"/>
  <c r="AF159"/>
  <c r="X159"/>
  <c r="P159"/>
  <c r="H159"/>
  <c r="AG159"/>
  <c r="Y159"/>
  <c r="Q159"/>
  <c r="I159"/>
  <c r="AH159"/>
  <c r="Z159"/>
  <c r="R159"/>
  <c r="J159"/>
  <c r="AI159"/>
  <c r="AA159"/>
  <c r="S159"/>
  <c r="K159"/>
  <c r="V159"/>
  <c r="AJ159"/>
  <c r="AB159"/>
  <c r="T159"/>
  <c r="L159"/>
  <c r="AD159"/>
  <c r="AC159"/>
  <c r="U159"/>
  <c r="M159"/>
  <c r="F159"/>
  <c r="E338"/>
  <c r="O338"/>
  <c r="E330"/>
  <c r="N330"/>
  <c r="E387"/>
  <c r="AE387"/>
  <c r="W387"/>
  <c r="O387"/>
  <c r="G387"/>
  <c r="AF387"/>
  <c r="X387"/>
  <c r="P387"/>
  <c r="H387"/>
  <c r="AG387"/>
  <c r="Y387"/>
  <c r="Q387"/>
  <c r="I387"/>
  <c r="AH387"/>
  <c r="Z387"/>
  <c r="R387"/>
  <c r="J387"/>
  <c r="AI387"/>
  <c r="AA387"/>
  <c r="S387"/>
  <c r="K387"/>
  <c r="AJ387"/>
  <c r="AB387"/>
  <c r="T387"/>
  <c r="L387"/>
  <c r="AC387"/>
  <c r="U387"/>
  <c r="M387"/>
  <c r="AD387"/>
  <c r="F387"/>
  <c r="N387"/>
  <c r="V387"/>
  <c r="E345"/>
  <c r="E348"/>
  <c r="AF348"/>
  <c r="X348"/>
  <c r="P348"/>
  <c r="H348"/>
  <c r="AG348"/>
  <c r="Y348"/>
  <c r="Q348"/>
  <c r="I348"/>
  <c r="AH348"/>
  <c r="Z348"/>
  <c r="R348"/>
  <c r="J348"/>
  <c r="AI348"/>
  <c r="AA348"/>
  <c r="S348"/>
  <c r="K348"/>
  <c r="AJ348"/>
  <c r="AB348"/>
  <c r="T348"/>
  <c r="L348"/>
  <c r="AC348"/>
  <c r="U348"/>
  <c r="M348"/>
  <c r="AD348"/>
  <c r="V348"/>
  <c r="N348"/>
  <c r="F348"/>
  <c r="W348"/>
  <c r="AE348"/>
  <c r="O348"/>
  <c r="G348"/>
  <c r="E336"/>
  <c r="E328"/>
  <c r="I328"/>
  <c r="E363"/>
  <c r="AE363"/>
  <c r="W363"/>
  <c r="O363"/>
  <c r="G363"/>
  <c r="AF363"/>
  <c r="X363"/>
  <c r="P363"/>
  <c r="H363"/>
  <c r="AG363"/>
  <c r="Y363"/>
  <c r="Q363"/>
  <c r="I363"/>
  <c r="AH363"/>
  <c r="Z363"/>
  <c r="R363"/>
  <c r="J363"/>
  <c r="AI363"/>
  <c r="AA363"/>
  <c r="S363"/>
  <c r="K363"/>
  <c r="AJ363"/>
  <c r="AB363"/>
  <c r="T363"/>
  <c r="L363"/>
  <c r="AC363"/>
  <c r="U363"/>
  <c r="M363"/>
  <c r="F363"/>
  <c r="N363"/>
  <c r="V363"/>
  <c r="AD363"/>
  <c r="E379"/>
  <c r="AE379"/>
  <c r="W379"/>
  <c r="O379"/>
  <c r="G379"/>
  <c r="AF379"/>
  <c r="X379"/>
  <c r="P379"/>
  <c r="H379"/>
  <c r="AG379"/>
  <c r="Y379"/>
  <c r="Q379"/>
  <c r="I379"/>
  <c r="AH379"/>
  <c r="Z379"/>
  <c r="R379"/>
  <c r="J379"/>
  <c r="AI379"/>
  <c r="AA379"/>
  <c r="S379"/>
  <c r="K379"/>
  <c r="AJ379"/>
  <c r="AB379"/>
  <c r="T379"/>
  <c r="L379"/>
  <c r="AC379"/>
  <c r="U379"/>
  <c r="M379"/>
  <c r="V379"/>
  <c r="AD379"/>
  <c r="F379"/>
  <c r="N379"/>
  <c r="E357"/>
  <c r="AG357"/>
  <c r="Y357"/>
  <c r="Q357"/>
  <c r="I357"/>
  <c r="AH357"/>
  <c r="Z357"/>
  <c r="R357"/>
  <c r="J357"/>
  <c r="AI357"/>
  <c r="AA357"/>
  <c r="S357"/>
  <c r="K357"/>
  <c r="AJ357"/>
  <c r="AB357"/>
  <c r="T357"/>
  <c r="L357"/>
  <c r="AC357"/>
  <c r="U357"/>
  <c r="M357"/>
  <c r="AD357"/>
  <c r="V357"/>
  <c r="N357"/>
  <c r="F357"/>
  <c r="AE357"/>
  <c r="W357"/>
  <c r="O357"/>
  <c r="G357"/>
  <c r="H357"/>
  <c r="P357"/>
  <c r="X357"/>
  <c r="AF357"/>
  <c r="E419"/>
  <c r="AE419"/>
  <c r="W419"/>
  <c r="O419"/>
  <c r="G419"/>
  <c r="AF419"/>
  <c r="X419"/>
  <c r="P419"/>
  <c r="H419"/>
  <c r="AG419"/>
  <c r="Y419"/>
  <c r="Q419"/>
  <c r="I419"/>
  <c r="AH419"/>
  <c r="Z419"/>
  <c r="R419"/>
  <c r="J419"/>
  <c r="AI419"/>
  <c r="AA419"/>
  <c r="S419"/>
  <c r="K419"/>
  <c r="AJ419"/>
  <c r="AB419"/>
  <c r="T419"/>
  <c r="L419"/>
  <c r="AC419"/>
  <c r="U419"/>
  <c r="M419"/>
  <c r="F419"/>
  <c r="N419"/>
  <c r="V419"/>
  <c r="AD419"/>
  <c r="E423"/>
  <c r="AI423"/>
  <c r="AA423"/>
  <c r="S423"/>
  <c r="K423"/>
  <c r="AJ423"/>
  <c r="AB423"/>
  <c r="T423"/>
  <c r="L423"/>
  <c r="AC423"/>
  <c r="U423"/>
  <c r="M423"/>
  <c r="AD423"/>
  <c r="V423"/>
  <c r="N423"/>
  <c r="F423"/>
  <c r="AE423"/>
  <c r="W423"/>
  <c r="O423"/>
  <c r="G423"/>
  <c r="AF423"/>
  <c r="X423"/>
  <c r="P423"/>
  <c r="H423"/>
  <c r="AG423"/>
  <c r="Y423"/>
  <c r="Q423"/>
  <c r="I423"/>
  <c r="J423"/>
  <c r="R423"/>
  <c r="Z423"/>
  <c r="AH423"/>
  <c r="E31"/>
  <c r="AG31"/>
  <c r="E18"/>
  <c r="AI18"/>
  <c r="E68"/>
  <c r="V68"/>
  <c r="E33"/>
  <c r="K33"/>
  <c r="E80"/>
  <c r="AH80"/>
  <c r="E51"/>
  <c r="E9"/>
  <c r="E75"/>
  <c r="Z75"/>
  <c r="E106"/>
  <c r="AF106"/>
  <c r="X106"/>
  <c r="P106"/>
  <c r="H106"/>
  <c r="O106"/>
  <c r="AG106"/>
  <c r="Y106"/>
  <c r="Q106"/>
  <c r="I106"/>
  <c r="AH106"/>
  <c r="Z106"/>
  <c r="R106"/>
  <c r="J106"/>
  <c r="AI106"/>
  <c r="AA106"/>
  <c r="S106"/>
  <c r="K106"/>
  <c r="AJ106"/>
  <c r="AB106"/>
  <c r="T106"/>
  <c r="L106"/>
  <c r="W106"/>
  <c r="AC106"/>
  <c r="U106"/>
  <c r="M106"/>
  <c r="AE106"/>
  <c r="AD106"/>
  <c r="V106"/>
  <c r="N106"/>
  <c r="F106"/>
  <c r="G106"/>
  <c r="E17"/>
  <c r="O17"/>
  <c r="E16"/>
  <c r="AC16"/>
  <c r="E8"/>
  <c r="AD229"/>
  <c r="L229"/>
  <c r="J229"/>
  <c r="AE222"/>
  <c r="L222"/>
  <c r="W222"/>
  <c r="AB227"/>
  <c r="AH227"/>
  <c r="X227"/>
  <c r="G223"/>
  <c r="AD223"/>
  <c r="AJ223"/>
  <c r="AB219"/>
  <c r="AH219"/>
  <c r="X219"/>
  <c r="J226"/>
  <c r="AG226"/>
  <c r="O226"/>
  <c r="L228"/>
  <c r="AI228"/>
  <c r="Y228"/>
  <c r="AH225"/>
  <c r="AF225"/>
  <c r="AD225"/>
  <c r="Q224"/>
  <c r="W224"/>
  <c r="U224"/>
  <c r="N221"/>
  <c r="AJ221"/>
  <c r="Z221"/>
  <c r="L220"/>
  <c r="AI220"/>
  <c r="AG220"/>
  <c r="C129"/>
  <c r="R129" s="1"/>
  <c r="C122"/>
  <c r="S122" s="1"/>
  <c r="C130"/>
  <c r="AA130" s="1"/>
  <c r="C325"/>
  <c r="Y325" s="1"/>
  <c r="C337"/>
  <c r="U337" s="1"/>
  <c r="C73"/>
  <c r="X73" s="1"/>
  <c r="C69"/>
  <c r="AB69" s="1"/>
  <c r="C53"/>
  <c r="AB53" s="1"/>
  <c r="C14"/>
  <c r="M14" s="1"/>
  <c r="C77"/>
  <c r="T77" s="1"/>
  <c r="C42"/>
  <c r="Y42" s="1"/>
  <c r="C62"/>
  <c r="U62" s="1"/>
  <c r="C58"/>
  <c r="Q58" s="1"/>
  <c r="C34"/>
  <c r="Q34" s="1"/>
  <c r="C25"/>
  <c r="X25" s="1"/>
  <c r="C36"/>
  <c r="S36" s="1"/>
  <c r="C134"/>
  <c r="O134" s="1"/>
  <c r="C125"/>
  <c r="M125" s="1"/>
  <c r="C114"/>
  <c r="R114" s="1"/>
  <c r="C329"/>
  <c r="F329" s="1"/>
  <c r="C332"/>
  <c r="Q332" s="1"/>
  <c r="C342"/>
  <c r="S342" s="1"/>
  <c r="C65"/>
  <c r="P65" s="1"/>
  <c r="C13"/>
  <c r="AB13" s="1"/>
  <c r="C54"/>
  <c r="M54" s="1"/>
  <c r="C55"/>
  <c r="N55" s="1"/>
  <c r="C79"/>
  <c r="N79" s="1"/>
  <c r="C43"/>
  <c r="R43" s="1"/>
  <c r="C40"/>
  <c r="O40" s="1"/>
  <c r="C82"/>
  <c r="C86"/>
  <c r="C121"/>
  <c r="Y121" s="1"/>
  <c r="C113"/>
  <c r="Q113" s="1"/>
  <c r="C135"/>
  <c r="O135" s="1"/>
  <c r="C131"/>
  <c r="AA131" s="1"/>
  <c r="C117"/>
  <c r="U117" s="1"/>
  <c r="C136"/>
  <c r="C341"/>
  <c r="Q341" s="1"/>
  <c r="C333"/>
  <c r="Q333" s="1"/>
  <c r="C66"/>
  <c r="P66" s="1"/>
  <c r="C67"/>
  <c r="Q67" s="1"/>
  <c r="C28"/>
  <c r="R28" s="1"/>
  <c r="C46"/>
  <c r="T46" s="1"/>
  <c r="C11"/>
  <c r="Q11" s="1"/>
  <c r="C52"/>
  <c r="R52" s="1"/>
  <c r="C27"/>
  <c r="Q27" s="1"/>
  <c r="C35"/>
  <c r="Q35" s="1"/>
  <c r="C21"/>
  <c r="S21" s="1"/>
  <c r="C26"/>
  <c r="P26" s="1"/>
  <c r="C128"/>
  <c r="AF128" s="1"/>
  <c r="C116"/>
  <c r="U116" s="1"/>
  <c r="C115"/>
  <c r="AJ115" s="1"/>
  <c r="C327"/>
  <c r="T327" s="1"/>
  <c r="C340"/>
  <c r="Q340" s="1"/>
  <c r="C326"/>
  <c r="S326" s="1"/>
  <c r="C335"/>
  <c r="T335" s="1"/>
  <c r="C331"/>
  <c r="P331" s="1"/>
  <c r="C56"/>
  <c r="O56" s="1"/>
  <c r="C76"/>
  <c r="AA76" s="1"/>
  <c r="C29"/>
  <c r="T29" s="1"/>
  <c r="C22"/>
  <c r="U22" s="1"/>
  <c r="C30"/>
  <c r="U30" s="1"/>
  <c r="C88"/>
  <c r="C38"/>
  <c r="M38" s="1"/>
  <c r="C49"/>
  <c r="P49" s="1"/>
  <c r="C83"/>
  <c r="C39"/>
  <c r="N39" s="1"/>
  <c r="C19"/>
  <c r="R19" s="1"/>
  <c r="C45"/>
  <c r="T45" s="1"/>
  <c r="C132"/>
  <c r="AB132" s="1"/>
  <c r="C127"/>
  <c r="W127" s="1"/>
  <c r="C133"/>
  <c r="U133" s="1"/>
  <c r="C137"/>
  <c r="C123"/>
  <c r="AA123" s="1"/>
  <c r="C334"/>
  <c r="R334" s="1"/>
  <c r="C343"/>
  <c r="S343" s="1"/>
  <c r="C61"/>
  <c r="S61" s="1"/>
  <c r="C72"/>
  <c r="N72" s="1"/>
  <c r="C81"/>
  <c r="C78"/>
  <c r="T78" s="1"/>
  <c r="C37"/>
  <c r="S37" s="1"/>
  <c r="C24"/>
  <c r="N24" s="1"/>
  <c r="C70"/>
  <c r="T70" s="1"/>
  <c r="C15"/>
  <c r="M15" s="1"/>
  <c r="C41"/>
  <c r="O41" s="1"/>
  <c r="C59"/>
  <c r="Q59" s="1"/>
  <c r="C60"/>
  <c r="R60" s="1"/>
  <c r="C119"/>
  <c r="W119" s="1"/>
  <c r="C344"/>
  <c r="AJ344" s="1"/>
  <c r="C48"/>
  <c r="V48" s="1"/>
  <c r="C63"/>
  <c r="AC63" s="1"/>
  <c r="C57"/>
  <c r="W57" s="1"/>
  <c r="C71"/>
  <c r="U71" s="1"/>
  <c r="C47"/>
  <c r="U47" s="1"/>
  <c r="C32"/>
  <c r="V32" s="1"/>
  <c r="C23"/>
  <c r="U23" s="1"/>
  <c r="C87"/>
  <c r="C50"/>
  <c r="AF50" s="1"/>
  <c r="C118"/>
  <c r="O118" s="1"/>
  <c r="C126"/>
  <c r="W126" s="1"/>
  <c r="C120"/>
  <c r="Q120" s="1"/>
  <c r="C339"/>
  <c r="X339" s="1"/>
  <c r="C10"/>
  <c r="Y10" s="1"/>
  <c r="C64"/>
  <c r="AE64" s="1"/>
  <c r="C84"/>
  <c r="C44"/>
  <c r="AI44" s="1"/>
  <c r="C74"/>
  <c r="Y74" s="1"/>
  <c r="C12"/>
  <c r="AA12" s="1"/>
  <c r="C85"/>
  <c r="C20"/>
  <c r="AI20" s="1"/>
  <c r="C124"/>
  <c r="T124" s="1"/>
  <c r="C338"/>
  <c r="V338" s="1"/>
  <c r="C330"/>
  <c r="V330" s="1"/>
  <c r="C345"/>
  <c r="U345" s="1"/>
  <c r="C336"/>
  <c r="AB336" s="1"/>
  <c r="C328"/>
  <c r="AB328" s="1"/>
  <c r="C31"/>
  <c r="U31" s="1"/>
  <c r="C18"/>
  <c r="X18" s="1"/>
  <c r="C68"/>
  <c r="Z68" s="1"/>
  <c r="C33"/>
  <c r="W33" s="1"/>
  <c r="C80"/>
  <c r="V80" s="1"/>
  <c r="C51"/>
  <c r="Y51" s="1"/>
  <c r="C9"/>
  <c r="W9" s="1"/>
  <c r="C75"/>
  <c r="Y75" s="1"/>
  <c r="C17"/>
  <c r="W17" s="1"/>
  <c r="C16"/>
  <c r="V16" s="1"/>
  <c r="C8"/>
  <c r="V8" s="1"/>
  <c r="C96"/>
  <c r="C90"/>
  <c r="C106"/>
  <c r="C98"/>
  <c r="C101"/>
  <c r="C105"/>
  <c r="C94"/>
  <c r="C103"/>
  <c r="C102"/>
  <c r="C95"/>
  <c r="C99"/>
  <c r="C104"/>
  <c r="C92"/>
  <c r="C100"/>
  <c r="C91"/>
  <c r="C93"/>
  <c r="C97"/>
  <c r="C89"/>
  <c r="C141"/>
  <c r="C196"/>
  <c r="C186"/>
  <c r="C157"/>
  <c r="C211"/>
  <c r="C153"/>
  <c r="C188"/>
  <c r="C173"/>
  <c r="C150"/>
  <c r="C166"/>
  <c r="C183"/>
  <c r="C180"/>
  <c r="C152"/>
  <c r="C162"/>
  <c r="C200"/>
  <c r="C187"/>
  <c r="C193"/>
  <c r="C198"/>
  <c r="C145"/>
  <c r="C143"/>
  <c r="C163"/>
  <c r="C168"/>
  <c r="C191"/>
  <c r="C138"/>
  <c r="C195"/>
  <c r="C160"/>
  <c r="C178"/>
  <c r="C155"/>
  <c r="C146"/>
  <c r="C190"/>
  <c r="C161"/>
  <c r="C158"/>
  <c r="C192"/>
  <c r="C156"/>
  <c r="C169"/>
  <c r="C206"/>
  <c r="C175"/>
  <c r="C207"/>
  <c r="C184"/>
  <c r="C181"/>
  <c r="C185"/>
  <c r="C170"/>
  <c r="C212"/>
  <c r="C142"/>
  <c r="C189"/>
  <c r="C139"/>
  <c r="C176"/>
  <c r="C203"/>
  <c r="C148"/>
  <c r="C210"/>
  <c r="C165"/>
  <c r="C172"/>
  <c r="C174"/>
  <c r="C179"/>
  <c r="C194"/>
  <c r="C149"/>
  <c r="C209"/>
  <c r="C167"/>
  <c r="C205"/>
  <c r="C140"/>
  <c r="C171"/>
  <c r="C144"/>
  <c r="C201"/>
  <c r="C202"/>
  <c r="C182"/>
  <c r="C147"/>
  <c r="C199"/>
  <c r="C204"/>
  <c r="C154"/>
  <c r="C151"/>
  <c r="C208"/>
  <c r="C177"/>
  <c r="C197"/>
  <c r="C164"/>
  <c r="C159"/>
  <c r="C392"/>
  <c r="C386"/>
  <c r="C387"/>
  <c r="C422"/>
  <c r="C401"/>
  <c r="C348"/>
  <c r="C382"/>
  <c r="C384"/>
  <c r="C391"/>
  <c r="C363"/>
  <c r="C369"/>
  <c r="C379"/>
  <c r="C357"/>
  <c r="C419"/>
  <c r="C409"/>
  <c r="C423"/>
  <c r="C380"/>
  <c r="C418"/>
  <c r="C389"/>
  <c r="C381"/>
  <c r="C400"/>
  <c r="C416"/>
  <c r="C424"/>
  <c r="C406"/>
  <c r="C383"/>
  <c r="C353"/>
  <c r="C393"/>
  <c r="C358"/>
  <c r="C410"/>
  <c r="C368"/>
  <c r="C364"/>
  <c r="C404"/>
  <c r="C398"/>
  <c r="C377"/>
  <c r="C371"/>
  <c r="C366"/>
  <c r="C415"/>
  <c r="C396"/>
  <c r="C359"/>
  <c r="C408"/>
  <c r="C370"/>
  <c r="C417"/>
  <c r="C403"/>
  <c r="C355"/>
  <c r="C351"/>
  <c r="C407"/>
  <c r="C365"/>
  <c r="C405"/>
  <c r="C395"/>
  <c r="C360"/>
  <c r="C399"/>
  <c r="C390"/>
  <c r="C362"/>
  <c r="C347"/>
  <c r="C373"/>
  <c r="C352"/>
  <c r="C346"/>
  <c r="C372"/>
  <c r="C349"/>
  <c r="C376"/>
  <c r="C378"/>
  <c r="C375"/>
  <c r="C421"/>
  <c r="C367"/>
  <c r="C414"/>
  <c r="C374"/>
  <c r="C420"/>
  <c r="C412"/>
  <c r="C388"/>
  <c r="C397"/>
  <c r="C385"/>
  <c r="C350"/>
  <c r="C394"/>
  <c r="C402"/>
  <c r="C361"/>
  <c r="C356"/>
  <c r="C354"/>
  <c r="C411"/>
  <c r="C413"/>
  <c r="C7"/>
  <c r="U7" s="1"/>
  <c r="AK157"/>
  <c r="AL157"/>
  <c r="AK152"/>
  <c r="AL152"/>
  <c r="AL115"/>
  <c r="AL129"/>
  <c r="AL121"/>
  <c r="AL134"/>
  <c r="AL212"/>
  <c r="AK212"/>
  <c r="AL189"/>
  <c r="AK189"/>
  <c r="AK176"/>
  <c r="AL176"/>
  <c r="AL119"/>
  <c r="AL148"/>
  <c r="AK148"/>
  <c r="AK165"/>
  <c r="AL165"/>
  <c r="AK172"/>
  <c r="AL172"/>
  <c r="AL179"/>
  <c r="AK179"/>
  <c r="AK149"/>
  <c r="AL149"/>
  <c r="AL167"/>
  <c r="AK167"/>
  <c r="AL349"/>
  <c r="AK349"/>
  <c r="AK380"/>
  <c r="AL380"/>
  <c r="AL370"/>
  <c r="AK370"/>
  <c r="AL329"/>
  <c r="AL332"/>
  <c r="AK355"/>
  <c r="AL355"/>
  <c r="AL342"/>
  <c r="AL365"/>
  <c r="AK365"/>
  <c r="AL395"/>
  <c r="AK395"/>
  <c r="AL399"/>
  <c r="AK399"/>
  <c r="AL362"/>
  <c r="AK362"/>
  <c r="AK373"/>
  <c r="AL373"/>
  <c r="AK346"/>
  <c r="AL346"/>
  <c r="AL65"/>
  <c r="AL102"/>
  <c r="AK102"/>
  <c r="AK96"/>
  <c r="AL96"/>
  <c r="AL13"/>
  <c r="AL54"/>
  <c r="AL55"/>
  <c r="AL79"/>
  <c r="AK104"/>
  <c r="AL104"/>
  <c r="AL92"/>
  <c r="AK92"/>
  <c r="AL43"/>
  <c r="AL40"/>
  <c r="AL82"/>
  <c r="AL86"/>
  <c r="AL207"/>
  <c r="AK207"/>
  <c r="AL184"/>
  <c r="AK184"/>
  <c r="AL118"/>
  <c r="AL126"/>
  <c r="AL185"/>
  <c r="AK185"/>
  <c r="AL163"/>
  <c r="AK163"/>
  <c r="AK191"/>
  <c r="AL191"/>
  <c r="AK195"/>
  <c r="AL195"/>
  <c r="AL178"/>
  <c r="AK178"/>
  <c r="AL155"/>
  <c r="AK155"/>
  <c r="AL190"/>
  <c r="AK190"/>
  <c r="AL120"/>
  <c r="AL158"/>
  <c r="AK158"/>
  <c r="AK156"/>
  <c r="AL156"/>
  <c r="AL389"/>
  <c r="AK389"/>
  <c r="AL341"/>
  <c r="AK400"/>
  <c r="AL400"/>
  <c r="AK424"/>
  <c r="AL424"/>
  <c r="AK383"/>
  <c r="AL383"/>
  <c r="AL393"/>
  <c r="AK393"/>
  <c r="AL410"/>
  <c r="AK410"/>
  <c r="AK364"/>
  <c r="AL364"/>
  <c r="AK398"/>
  <c r="AL398"/>
  <c r="AL333"/>
  <c r="AL366"/>
  <c r="AK366"/>
  <c r="AK396"/>
  <c r="AL396"/>
  <c r="AL66"/>
  <c r="AL67"/>
  <c r="AK98"/>
  <c r="AL98"/>
  <c r="AL28"/>
  <c r="AL46"/>
  <c r="AL11"/>
  <c r="AL52"/>
  <c r="AL27"/>
  <c r="AL35"/>
  <c r="AL21"/>
  <c r="AL26"/>
  <c r="AK103"/>
  <c r="AL103"/>
  <c r="AL128"/>
  <c r="AK150"/>
  <c r="AL150"/>
  <c r="AL198"/>
  <c r="AK198"/>
  <c r="AL175"/>
  <c r="AK175"/>
  <c r="AK196"/>
  <c r="AL196"/>
  <c r="AL186"/>
  <c r="AK186"/>
  <c r="AK153"/>
  <c r="AL153"/>
  <c r="AL173"/>
  <c r="AK173"/>
  <c r="AK166"/>
  <c r="AL166"/>
  <c r="AL180"/>
  <c r="AK180"/>
  <c r="AK162"/>
  <c r="AL162"/>
  <c r="AK200"/>
  <c r="AL200"/>
  <c r="AL193"/>
  <c r="AK193"/>
  <c r="AL124"/>
  <c r="AL327"/>
  <c r="AL340"/>
  <c r="AL326"/>
  <c r="AL422"/>
  <c r="AK422"/>
  <c r="AK401"/>
  <c r="AL401"/>
  <c r="AL382"/>
  <c r="AK382"/>
  <c r="AK384"/>
  <c r="AL384"/>
  <c r="AK391"/>
  <c r="AL391"/>
  <c r="AK369"/>
  <c r="AL369"/>
  <c r="AL335"/>
  <c r="AL331"/>
  <c r="AL409"/>
  <c r="AK409"/>
  <c r="AL56"/>
  <c r="AL76"/>
  <c r="AL29"/>
  <c r="AL22"/>
  <c r="AL30"/>
  <c r="AL88"/>
  <c r="AK90"/>
  <c r="AL90"/>
  <c r="AL38"/>
  <c r="AL49"/>
  <c r="AL83"/>
  <c r="AL39"/>
  <c r="AL19"/>
  <c r="AL45"/>
  <c r="AL319"/>
  <c r="AK181"/>
  <c r="AL181"/>
  <c r="AL211"/>
  <c r="AK211"/>
  <c r="AL187"/>
  <c r="AK187"/>
  <c r="AK141"/>
  <c r="AL141"/>
  <c r="AK140"/>
  <c r="AL140"/>
  <c r="AL171"/>
  <c r="AK171"/>
  <c r="AK201"/>
  <c r="AL201"/>
  <c r="AL202"/>
  <c r="AK202"/>
  <c r="AL122"/>
  <c r="AL182"/>
  <c r="AK182"/>
  <c r="AK199"/>
  <c r="AL199"/>
  <c r="AL154"/>
  <c r="AK154"/>
  <c r="AK208"/>
  <c r="AL208"/>
  <c r="AK197"/>
  <c r="AL197"/>
  <c r="AL130"/>
  <c r="AK375"/>
  <c r="AL375"/>
  <c r="AK421"/>
  <c r="AL421"/>
  <c r="AL367"/>
  <c r="AK367"/>
  <c r="AK414"/>
  <c r="AL414"/>
  <c r="AL334"/>
  <c r="AL420"/>
  <c r="AK420"/>
  <c r="AK388"/>
  <c r="AL388"/>
  <c r="AK385"/>
  <c r="AL385"/>
  <c r="AL343"/>
  <c r="AK402"/>
  <c r="AL402"/>
  <c r="AK356"/>
  <c r="AL356"/>
  <c r="AL411"/>
  <c r="AK411"/>
  <c r="AL61"/>
  <c r="AL72"/>
  <c r="AL81"/>
  <c r="AL78"/>
  <c r="AL37"/>
  <c r="AL93"/>
  <c r="AK93"/>
  <c r="AL24"/>
  <c r="AL70"/>
  <c r="AL15"/>
  <c r="AL41"/>
  <c r="AL89"/>
  <c r="AK89"/>
  <c r="AL59"/>
  <c r="AL60"/>
  <c r="AL116"/>
  <c r="AK170"/>
  <c r="AL170"/>
  <c r="AL113"/>
  <c r="AL135"/>
  <c r="AK142"/>
  <c r="AL142"/>
  <c r="AK139"/>
  <c r="AL139"/>
  <c r="AL125"/>
  <c r="AL203"/>
  <c r="AK203"/>
  <c r="AK210"/>
  <c r="AL210"/>
  <c r="AL114"/>
  <c r="AK174"/>
  <c r="AL174"/>
  <c r="AL194"/>
  <c r="AK194"/>
  <c r="AK209"/>
  <c r="AL209"/>
  <c r="AL205"/>
  <c r="AK205"/>
  <c r="AL408"/>
  <c r="AK408"/>
  <c r="AL376"/>
  <c r="AK376"/>
  <c r="AL344"/>
  <c r="AK417"/>
  <c r="AL417"/>
  <c r="AK403"/>
  <c r="AL403"/>
  <c r="AL351"/>
  <c r="AK351"/>
  <c r="AK407"/>
  <c r="AL407"/>
  <c r="AK405"/>
  <c r="AL405"/>
  <c r="AK360"/>
  <c r="AL360"/>
  <c r="AL390"/>
  <c r="AK390"/>
  <c r="AK347"/>
  <c r="AL347"/>
  <c r="AK352"/>
  <c r="AL352"/>
  <c r="AL372"/>
  <c r="AK372"/>
  <c r="AL48"/>
  <c r="AL63"/>
  <c r="AL57"/>
  <c r="AL71"/>
  <c r="AL47"/>
  <c r="AL95"/>
  <c r="AK95"/>
  <c r="AL99"/>
  <c r="AK99"/>
  <c r="AL32"/>
  <c r="AL23"/>
  <c r="AL87"/>
  <c r="AL50"/>
  <c r="E7"/>
  <c r="AL7"/>
  <c r="AL131"/>
  <c r="AL143"/>
  <c r="AK143"/>
  <c r="AL168"/>
  <c r="AK168"/>
  <c r="AL138"/>
  <c r="AK138"/>
  <c r="AK160"/>
  <c r="AL160"/>
  <c r="AL117"/>
  <c r="AK146"/>
  <c r="AL146"/>
  <c r="AL136"/>
  <c r="AL161"/>
  <c r="AK161"/>
  <c r="AL192"/>
  <c r="AK192"/>
  <c r="AK169"/>
  <c r="AL169"/>
  <c r="E319"/>
  <c r="AK418"/>
  <c r="AL418"/>
  <c r="AL381"/>
  <c r="AK381"/>
  <c r="AL339"/>
  <c r="AK416"/>
  <c r="AL416"/>
  <c r="AL406"/>
  <c r="AK406"/>
  <c r="AL353"/>
  <c r="AK353"/>
  <c r="AL358"/>
  <c r="AK358"/>
  <c r="AL368"/>
  <c r="AK368"/>
  <c r="AL404"/>
  <c r="AK404"/>
  <c r="AL377"/>
  <c r="AK377"/>
  <c r="AK371"/>
  <c r="AL371"/>
  <c r="AK415"/>
  <c r="AL415"/>
  <c r="AL359"/>
  <c r="AK359"/>
  <c r="AL100"/>
  <c r="AK100"/>
  <c r="AL10"/>
  <c r="AK101"/>
  <c r="AL101"/>
  <c r="AL64"/>
  <c r="AL84"/>
  <c r="AL44"/>
  <c r="AL105"/>
  <c r="AK105"/>
  <c r="AL74"/>
  <c r="AL12"/>
  <c r="AL85"/>
  <c r="AL94"/>
  <c r="AK94"/>
  <c r="AL20"/>
  <c r="AK183"/>
  <c r="AL183"/>
  <c r="AL338"/>
  <c r="AL330"/>
  <c r="AK387"/>
  <c r="AL387"/>
  <c r="AL345"/>
  <c r="AK348"/>
  <c r="AL348"/>
  <c r="AL336"/>
  <c r="AL328"/>
  <c r="AL363"/>
  <c r="AK363"/>
  <c r="AL379"/>
  <c r="AK379"/>
  <c r="AL357"/>
  <c r="AK357"/>
  <c r="AL419"/>
  <c r="AK419"/>
  <c r="AL423"/>
  <c r="AK423"/>
  <c r="AL31"/>
  <c r="AL18"/>
  <c r="AL68"/>
  <c r="AL33"/>
  <c r="AL80"/>
  <c r="AL51"/>
  <c r="AL9"/>
  <c r="AL75"/>
  <c r="AL106"/>
  <c r="AK106"/>
  <c r="AL17"/>
  <c r="AL16"/>
  <c r="AL8"/>
  <c r="AK188"/>
  <c r="AL188"/>
  <c r="AL145"/>
  <c r="AK145"/>
  <c r="AL132"/>
  <c r="AL206"/>
  <c r="AK206"/>
  <c r="AL127"/>
  <c r="AK144"/>
  <c r="AL144"/>
  <c r="AL133"/>
  <c r="AL137"/>
  <c r="AL123"/>
  <c r="AL147"/>
  <c r="AK147"/>
  <c r="AK204"/>
  <c r="AL204"/>
  <c r="AL151"/>
  <c r="AK151"/>
  <c r="AK177"/>
  <c r="AL177"/>
  <c r="AK164"/>
  <c r="AL164"/>
  <c r="AK159"/>
  <c r="AL159"/>
  <c r="AL378"/>
  <c r="AK378"/>
  <c r="AL325"/>
  <c r="AL392"/>
  <c r="AK392"/>
  <c r="AK386"/>
  <c r="AL386"/>
  <c r="AL337"/>
  <c r="AL374"/>
  <c r="AK374"/>
  <c r="AK412"/>
  <c r="AL412"/>
  <c r="AK397"/>
  <c r="AL397"/>
  <c r="AL350"/>
  <c r="AK350"/>
  <c r="AK394"/>
  <c r="AL394"/>
  <c r="AL361"/>
  <c r="AK361"/>
  <c r="AL354"/>
  <c r="AK354"/>
  <c r="AK413"/>
  <c r="AL413"/>
  <c r="AL91"/>
  <c r="AK91"/>
  <c r="AL73"/>
  <c r="AL69"/>
  <c r="AL53"/>
  <c r="AL14"/>
  <c r="AL77"/>
  <c r="AL42"/>
  <c r="AL62"/>
  <c r="AL58"/>
  <c r="AL97"/>
  <c r="AK97"/>
  <c r="AL34"/>
  <c r="AL25"/>
  <c r="AL36"/>
  <c r="K112"/>
  <c r="L3"/>
  <c r="K6"/>
  <c r="K218"/>
  <c r="K324"/>
  <c r="AJ345" l="1"/>
  <c r="AI16"/>
  <c r="L17"/>
  <c r="G75"/>
  <c r="Z51"/>
  <c r="X80"/>
  <c r="AH33"/>
  <c r="R68"/>
  <c r="Y18"/>
  <c r="O31"/>
  <c r="G328"/>
  <c r="J345"/>
  <c r="T330"/>
  <c r="AC338"/>
  <c r="S123"/>
  <c r="N133"/>
  <c r="J132"/>
  <c r="M23"/>
  <c r="AI47"/>
  <c r="T71"/>
  <c r="O57"/>
  <c r="W48"/>
  <c r="O117"/>
  <c r="I337"/>
  <c r="F325"/>
  <c r="L119"/>
  <c r="H121"/>
  <c r="AA20"/>
  <c r="Q44"/>
  <c r="W64"/>
  <c r="T339"/>
  <c r="O7"/>
  <c r="R344"/>
  <c r="X128"/>
  <c r="Y41"/>
  <c r="U37"/>
  <c r="AJ72"/>
  <c r="K61"/>
  <c r="Y135"/>
  <c r="V19"/>
  <c r="H331"/>
  <c r="K326"/>
  <c r="L327"/>
  <c r="Y126"/>
  <c r="AD26"/>
  <c r="K21"/>
  <c r="U27"/>
  <c r="AD28"/>
  <c r="AD341"/>
  <c r="AD54"/>
  <c r="AD342"/>
  <c r="AG329"/>
  <c r="M36"/>
  <c r="U58"/>
  <c r="P73"/>
  <c r="J129"/>
  <c r="AJ16"/>
  <c r="M17"/>
  <c r="Q75"/>
  <c r="AA51"/>
  <c r="Y80"/>
  <c r="F33"/>
  <c r="AJ68"/>
  <c r="Z18"/>
  <c r="X31"/>
  <c r="H328"/>
  <c r="K345"/>
  <c r="AC330"/>
  <c r="N338"/>
  <c r="AB123"/>
  <c r="W133"/>
  <c r="T132"/>
  <c r="N23"/>
  <c r="AJ47"/>
  <c r="M71"/>
  <c r="X57"/>
  <c r="AF48"/>
  <c r="X117"/>
  <c r="J337"/>
  <c r="G325"/>
  <c r="N119"/>
  <c r="Q121"/>
  <c r="I20"/>
  <c r="AG64"/>
  <c r="AD339"/>
  <c r="AB115"/>
  <c r="AG7"/>
  <c r="AH128"/>
  <c r="J60"/>
  <c r="AA41"/>
  <c r="O37"/>
  <c r="M61"/>
  <c r="AI135"/>
  <c r="H49"/>
  <c r="M30"/>
  <c r="L29"/>
  <c r="J331"/>
  <c r="AD326"/>
  <c r="AE327"/>
  <c r="AA126"/>
  <c r="AH21"/>
  <c r="AE27"/>
  <c r="J52"/>
  <c r="AF28"/>
  <c r="I67"/>
  <c r="H341"/>
  <c r="J43"/>
  <c r="G54"/>
  <c r="AF342"/>
  <c r="AI329"/>
  <c r="W36"/>
  <c r="AD14"/>
  <c r="Z73"/>
  <c r="AB129"/>
  <c r="AJ51"/>
  <c r="U123"/>
  <c r="AE20"/>
  <c r="AI64"/>
  <c r="AD115"/>
  <c r="AI7"/>
  <c r="K128"/>
  <c r="T60"/>
  <c r="AD41"/>
  <c r="L15"/>
  <c r="Y37"/>
  <c r="L78"/>
  <c r="O61"/>
  <c r="AC135"/>
  <c r="I113"/>
  <c r="L45"/>
  <c r="R49"/>
  <c r="O30"/>
  <c r="F29"/>
  <c r="L331"/>
  <c r="AF326"/>
  <c r="AG327"/>
  <c r="O21"/>
  <c r="T52"/>
  <c r="K67"/>
  <c r="T43"/>
  <c r="Y54"/>
  <c r="I34"/>
  <c r="M62"/>
  <c r="G14"/>
  <c r="AJ73"/>
  <c r="V129"/>
  <c r="N16"/>
  <c r="X17"/>
  <c r="AA75"/>
  <c r="H51"/>
  <c r="AI80"/>
  <c r="L33"/>
  <c r="AG68"/>
  <c r="G18"/>
  <c r="AH31"/>
  <c r="J328"/>
  <c r="M345"/>
  <c r="O330"/>
  <c r="P338"/>
  <c r="N123"/>
  <c r="AG133"/>
  <c r="Y127"/>
  <c r="N132"/>
  <c r="X23"/>
  <c r="N32"/>
  <c r="F47"/>
  <c r="W71"/>
  <c r="AH57"/>
  <c r="AH48"/>
  <c r="AH117"/>
  <c r="AJ337"/>
  <c r="Q325"/>
  <c r="X119"/>
  <c r="AA121"/>
  <c r="Q20"/>
  <c r="S12"/>
  <c r="M64"/>
  <c r="Q10"/>
  <c r="AF115"/>
  <c r="X50"/>
  <c r="M128"/>
  <c r="V60"/>
  <c r="O15"/>
  <c r="F78"/>
  <c r="AG61"/>
  <c r="K343"/>
  <c r="S113"/>
  <c r="F45"/>
  <c r="AB49"/>
  <c r="Y30"/>
  <c r="X29"/>
  <c r="K122"/>
  <c r="AG21"/>
  <c r="I35"/>
  <c r="N52"/>
  <c r="U67"/>
  <c r="V43"/>
  <c r="I332"/>
  <c r="I120"/>
  <c r="S34"/>
  <c r="W62"/>
  <c r="Q14"/>
  <c r="N8"/>
  <c r="O16"/>
  <c r="AG17"/>
  <c r="AB75"/>
  <c r="AD51"/>
  <c r="M80"/>
  <c r="V33"/>
  <c r="L18"/>
  <c r="AI31"/>
  <c r="AI328"/>
  <c r="F345"/>
  <c r="P330"/>
  <c r="Q338"/>
  <c r="W123"/>
  <c r="AH133"/>
  <c r="AI127"/>
  <c r="O132"/>
  <c r="AG23"/>
  <c r="X32"/>
  <c r="G47"/>
  <c r="AF71"/>
  <c r="AI57"/>
  <c r="AC48"/>
  <c r="AI117"/>
  <c r="M337"/>
  <c r="R325"/>
  <c r="Y119"/>
  <c r="AB121"/>
  <c r="U12"/>
  <c r="AA10"/>
  <c r="Z115"/>
  <c r="O50"/>
  <c r="X60"/>
  <c r="I59"/>
  <c r="Q15"/>
  <c r="F24"/>
  <c r="P78"/>
  <c r="AD343"/>
  <c r="AD125"/>
  <c r="AC113"/>
  <c r="X45"/>
  <c r="G56"/>
  <c r="L335"/>
  <c r="I340"/>
  <c r="U122"/>
  <c r="AA35"/>
  <c r="AF52"/>
  <c r="I11"/>
  <c r="W67"/>
  <c r="H66"/>
  <c r="F55"/>
  <c r="T13"/>
  <c r="K332"/>
  <c r="AA120"/>
  <c r="AC34"/>
  <c r="Y62"/>
  <c r="G134"/>
  <c r="X8"/>
  <c r="P16"/>
  <c r="AH17"/>
  <c r="AC75"/>
  <c r="AE51"/>
  <c r="L80"/>
  <c r="O33"/>
  <c r="AD18"/>
  <c r="AB31"/>
  <c r="T328"/>
  <c r="G345"/>
  <c r="Q330"/>
  <c r="R338"/>
  <c r="AF123"/>
  <c r="AI133"/>
  <c r="L127"/>
  <c r="X132"/>
  <c r="AH23"/>
  <c r="Z32"/>
  <c r="P47"/>
  <c r="AG71"/>
  <c r="AD57"/>
  <c r="K48"/>
  <c r="T117"/>
  <c r="F337"/>
  <c r="S325"/>
  <c r="AH119"/>
  <c r="U121"/>
  <c r="AE12"/>
  <c r="AA44"/>
  <c r="O10"/>
  <c r="K50"/>
  <c r="AB344"/>
  <c r="AA59"/>
  <c r="AI15"/>
  <c r="P24"/>
  <c r="AH78"/>
  <c r="F72"/>
  <c r="AF343"/>
  <c r="G125"/>
  <c r="W113"/>
  <c r="AD38"/>
  <c r="M22"/>
  <c r="Q56"/>
  <c r="AE335"/>
  <c r="K340"/>
  <c r="W122"/>
  <c r="H26"/>
  <c r="AC35"/>
  <c r="AA11"/>
  <c r="Z66"/>
  <c r="G40"/>
  <c r="P55"/>
  <c r="N13"/>
  <c r="AD332"/>
  <c r="AC120"/>
  <c r="L77"/>
  <c r="T53"/>
  <c r="I134"/>
  <c r="Z8"/>
  <c r="Y16"/>
  <c r="AI17"/>
  <c r="AD75"/>
  <c r="X51"/>
  <c r="N80"/>
  <c r="X33"/>
  <c r="W18"/>
  <c r="M31"/>
  <c r="M328"/>
  <c r="H345"/>
  <c r="R330"/>
  <c r="S338"/>
  <c r="Z123"/>
  <c r="AB133"/>
  <c r="AG132"/>
  <c r="L23"/>
  <c r="AC32"/>
  <c r="Y47"/>
  <c r="AH71"/>
  <c r="L57"/>
  <c r="L48"/>
  <c r="M117"/>
  <c r="G337"/>
  <c r="T325"/>
  <c r="AI119"/>
  <c r="V121"/>
  <c r="H12"/>
  <c r="I44"/>
  <c r="F10"/>
  <c r="P339"/>
  <c r="M50"/>
  <c r="N344"/>
  <c r="U59"/>
  <c r="R24"/>
  <c r="H72"/>
  <c r="J343"/>
  <c r="Q125"/>
  <c r="J19"/>
  <c r="G38"/>
  <c r="O22"/>
  <c r="AA56"/>
  <c r="AG335"/>
  <c r="AD340"/>
  <c r="J26"/>
  <c r="W35"/>
  <c r="I27"/>
  <c r="AC11"/>
  <c r="J28"/>
  <c r="AB66"/>
  <c r="I341"/>
  <c r="Q40"/>
  <c r="Z55"/>
  <c r="X13"/>
  <c r="I58"/>
  <c r="F77"/>
  <c r="V53"/>
  <c r="AA134"/>
  <c r="AG48"/>
  <c r="AC8"/>
  <c r="AH16"/>
  <c r="V17"/>
  <c r="X75"/>
  <c r="Q51"/>
  <c r="O80"/>
  <c r="Y33"/>
  <c r="P18"/>
  <c r="N31"/>
  <c r="F328"/>
  <c r="I345"/>
  <c r="S330"/>
  <c r="T338"/>
  <c r="I123"/>
  <c r="M133"/>
  <c r="AA132"/>
  <c r="K23"/>
  <c r="Z47"/>
  <c r="AI71"/>
  <c r="F57"/>
  <c r="N48"/>
  <c r="N117"/>
  <c r="H337"/>
  <c r="M325"/>
  <c r="AD119"/>
  <c r="AE121"/>
  <c r="AE44"/>
  <c r="R339"/>
  <c r="M7"/>
  <c r="P344"/>
  <c r="AE59"/>
  <c r="G41"/>
  <c r="AJ24"/>
  <c r="K37"/>
  <c r="R72"/>
  <c r="AI125"/>
  <c r="G135"/>
  <c r="T19"/>
  <c r="Q38"/>
  <c r="Y22"/>
  <c r="O126"/>
  <c r="AB26"/>
  <c r="AA27"/>
  <c r="W11"/>
  <c r="AB28"/>
  <c r="V66"/>
  <c r="K341"/>
  <c r="AA40"/>
  <c r="K342"/>
  <c r="AE329"/>
  <c r="K36"/>
  <c r="S58"/>
  <c r="P77"/>
  <c r="X53"/>
  <c r="J336"/>
  <c r="H336"/>
  <c r="F336"/>
  <c r="T336"/>
  <c r="AH70"/>
  <c r="P70"/>
  <c r="F70"/>
  <c r="L70"/>
  <c r="W76"/>
  <c r="U76"/>
  <c r="S76"/>
  <c r="AF333"/>
  <c r="K333"/>
  <c r="Z124"/>
  <c r="N124"/>
  <c r="AJ65"/>
  <c r="R65"/>
  <c r="H65"/>
  <c r="AJ8"/>
  <c r="R8"/>
  <c r="P8"/>
  <c r="F8"/>
  <c r="AB16"/>
  <c r="Z16"/>
  <c r="H16"/>
  <c r="F16"/>
  <c r="AD17"/>
  <c r="AA17"/>
  <c r="Y17"/>
  <c r="G17"/>
  <c r="AE75"/>
  <c r="U75"/>
  <c r="S75"/>
  <c r="I75"/>
  <c r="AC9"/>
  <c r="AI9"/>
  <c r="Q9"/>
  <c r="G9"/>
  <c r="W51"/>
  <c r="AC51"/>
  <c r="S51"/>
  <c r="I51"/>
  <c r="AJ80"/>
  <c r="Z80"/>
  <c r="P80"/>
  <c r="F80"/>
  <c r="AC33"/>
  <c r="AI33"/>
  <c r="Q33"/>
  <c r="G33"/>
  <c r="AF68"/>
  <c r="N68"/>
  <c r="AB68"/>
  <c r="J68"/>
  <c r="V18"/>
  <c r="AJ18"/>
  <c r="R18"/>
  <c r="H18"/>
  <c r="AA31"/>
  <c r="Y31"/>
  <c r="G31"/>
  <c r="AJ31"/>
  <c r="K328"/>
  <c r="AG328"/>
  <c r="AE328"/>
  <c r="L328"/>
  <c r="K336"/>
  <c r="AG336"/>
  <c r="AE336"/>
  <c r="L336"/>
  <c r="L345"/>
  <c r="AH345"/>
  <c r="AF345"/>
  <c r="AD345"/>
  <c r="L330"/>
  <c r="J330"/>
  <c r="H330"/>
  <c r="F330"/>
  <c r="L338"/>
  <c r="J338"/>
  <c r="H338"/>
  <c r="F338"/>
  <c r="AG123"/>
  <c r="O123"/>
  <c r="M123"/>
  <c r="K123"/>
  <c r="AA133"/>
  <c r="Y133"/>
  <c r="O133"/>
  <c r="AJ133"/>
  <c r="N127"/>
  <c r="AA127"/>
  <c r="Q127"/>
  <c r="G127"/>
  <c r="AH132"/>
  <c r="P132"/>
  <c r="F132"/>
  <c r="L132"/>
  <c r="AI23"/>
  <c r="Y23"/>
  <c r="G23"/>
  <c r="AJ23"/>
  <c r="AJ32"/>
  <c r="R32"/>
  <c r="P32"/>
  <c r="F32"/>
  <c r="AA47"/>
  <c r="Q47"/>
  <c r="AB47"/>
  <c r="AD47"/>
  <c r="AA71"/>
  <c r="Y71"/>
  <c r="O71"/>
  <c r="AB71"/>
  <c r="AC57"/>
  <c r="AA57"/>
  <c r="Y57"/>
  <c r="G57"/>
  <c r="AJ48"/>
  <c r="Z48"/>
  <c r="X48"/>
  <c r="F48"/>
  <c r="AA117"/>
  <c r="Q117"/>
  <c r="G117"/>
  <c r="AB117"/>
  <c r="Y131"/>
  <c r="W131"/>
  <c r="M131"/>
  <c r="K131"/>
  <c r="L337"/>
  <c r="AH337"/>
  <c r="AF337"/>
  <c r="AD337"/>
  <c r="AF325"/>
  <c r="AD325"/>
  <c r="K325"/>
  <c r="I325"/>
  <c r="AC119"/>
  <c r="AA119"/>
  <c r="Q119"/>
  <c r="G119"/>
  <c r="W121"/>
  <c r="M121"/>
  <c r="S121"/>
  <c r="I121"/>
  <c r="W20"/>
  <c r="AC20"/>
  <c r="S20"/>
  <c r="W12"/>
  <c r="M12"/>
  <c r="K12"/>
  <c r="U74"/>
  <c r="S74"/>
  <c r="I74"/>
  <c r="W44"/>
  <c r="AC44"/>
  <c r="S44"/>
  <c r="AA64"/>
  <c r="Y64"/>
  <c r="O64"/>
  <c r="AC10"/>
  <c r="S10"/>
  <c r="I10"/>
  <c r="L339"/>
  <c r="J339"/>
  <c r="H339"/>
  <c r="X115"/>
  <c r="V115"/>
  <c r="T115"/>
  <c r="Y116"/>
  <c r="G116"/>
  <c r="AI116"/>
  <c r="AA7"/>
  <c r="Y7"/>
  <c r="G7"/>
  <c r="AJ7"/>
  <c r="AE50"/>
  <c r="AJ50"/>
  <c r="AH50"/>
  <c r="P50"/>
  <c r="T63"/>
  <c r="Y63"/>
  <c r="G63"/>
  <c r="M63"/>
  <c r="J344"/>
  <c r="H344"/>
  <c r="F344"/>
  <c r="T344"/>
  <c r="AD128"/>
  <c r="AJ128"/>
  <c r="Z128"/>
  <c r="P128"/>
  <c r="P60"/>
  <c r="N60"/>
  <c r="L60"/>
  <c r="AG60"/>
  <c r="W59"/>
  <c r="M59"/>
  <c r="S59"/>
  <c r="H59"/>
  <c r="AC41"/>
  <c r="S41"/>
  <c r="Q41"/>
  <c r="F41"/>
  <c r="AA15"/>
  <c r="I15"/>
  <c r="G15"/>
  <c r="AD15"/>
  <c r="Z70"/>
  <c r="H70"/>
  <c r="AE70"/>
  <c r="AC70"/>
  <c r="AB24"/>
  <c r="J24"/>
  <c r="H24"/>
  <c r="AE24"/>
  <c r="Q37"/>
  <c r="G37"/>
  <c r="M37"/>
  <c r="R37"/>
  <c r="Z78"/>
  <c r="H78"/>
  <c r="AE78"/>
  <c r="K78"/>
  <c r="AB72"/>
  <c r="J72"/>
  <c r="AG72"/>
  <c r="AE72"/>
  <c r="Y61"/>
  <c r="G61"/>
  <c r="AD61"/>
  <c r="AJ61"/>
  <c r="R343"/>
  <c r="X343"/>
  <c r="V343"/>
  <c r="AJ343"/>
  <c r="Q334"/>
  <c r="W334"/>
  <c r="AC334"/>
  <c r="AI334"/>
  <c r="X114"/>
  <c r="F114"/>
  <c r="L114"/>
  <c r="I114"/>
  <c r="AA125"/>
  <c r="I125"/>
  <c r="AF125"/>
  <c r="V125"/>
  <c r="U135"/>
  <c r="AA135"/>
  <c r="Q135"/>
  <c r="AD135"/>
  <c r="O113"/>
  <c r="U113"/>
  <c r="K113"/>
  <c r="AH113"/>
  <c r="P45"/>
  <c r="Z45"/>
  <c r="AC45"/>
  <c r="AI45"/>
  <c r="N19"/>
  <c r="L19"/>
  <c r="H19"/>
  <c r="AG19"/>
  <c r="R39"/>
  <c r="H39"/>
  <c r="T39"/>
  <c r="AC39"/>
  <c r="T49"/>
  <c r="J49"/>
  <c r="AG49"/>
  <c r="AE49"/>
  <c r="I38"/>
  <c r="S38"/>
  <c r="V38"/>
  <c r="AJ38"/>
  <c r="Q30"/>
  <c r="G30"/>
  <c r="S30"/>
  <c r="AJ30"/>
  <c r="Q22"/>
  <c r="G22"/>
  <c r="AA22"/>
  <c r="AJ22"/>
  <c r="P29"/>
  <c r="Z29"/>
  <c r="AC29"/>
  <c r="AI29"/>
  <c r="O76"/>
  <c r="M76"/>
  <c r="K76"/>
  <c r="AH76"/>
  <c r="S56"/>
  <c r="I56"/>
  <c r="AF56"/>
  <c r="AD56"/>
  <c r="AC331"/>
  <c r="AI331"/>
  <c r="AG331"/>
  <c r="AE331"/>
  <c r="Y335"/>
  <c r="W335"/>
  <c r="AC335"/>
  <c r="AI335"/>
  <c r="X326"/>
  <c r="V326"/>
  <c r="AJ326"/>
  <c r="AH326"/>
  <c r="V340"/>
  <c r="AJ340"/>
  <c r="AH340"/>
  <c r="AF340"/>
  <c r="Y327"/>
  <c r="W327"/>
  <c r="AC327"/>
  <c r="AI327"/>
  <c r="G130"/>
  <c r="AD130"/>
  <c r="K130"/>
  <c r="AH130"/>
  <c r="O122"/>
  <c r="M122"/>
  <c r="Q122"/>
  <c r="AH122"/>
  <c r="S126"/>
  <c r="Q126"/>
  <c r="G126"/>
  <c r="AD126"/>
  <c r="S118"/>
  <c r="I118"/>
  <c r="AC118"/>
  <c r="AD118"/>
  <c r="V26"/>
  <c r="T26"/>
  <c r="AE26"/>
  <c r="AG26"/>
  <c r="Y21"/>
  <c r="G21"/>
  <c r="AD21"/>
  <c r="AJ21"/>
  <c r="O35"/>
  <c r="U35"/>
  <c r="S35"/>
  <c r="X35"/>
  <c r="W27"/>
  <c r="M27"/>
  <c r="S27"/>
  <c r="H27"/>
  <c r="X52"/>
  <c r="F52"/>
  <c r="L52"/>
  <c r="AI52"/>
  <c r="O11"/>
  <c r="U11"/>
  <c r="S11"/>
  <c r="X11"/>
  <c r="R46"/>
  <c r="H46"/>
  <c r="F46"/>
  <c r="S46"/>
  <c r="X28"/>
  <c r="V28"/>
  <c r="T28"/>
  <c r="Y28"/>
  <c r="O67"/>
  <c r="M67"/>
  <c r="X67"/>
  <c r="AH67"/>
  <c r="N66"/>
  <c r="T66"/>
  <c r="R66"/>
  <c r="O66"/>
  <c r="H333"/>
  <c r="V333"/>
  <c r="AJ333"/>
  <c r="AH333"/>
  <c r="P341"/>
  <c r="V341"/>
  <c r="AJ341"/>
  <c r="AH341"/>
  <c r="R124"/>
  <c r="P124"/>
  <c r="F124"/>
  <c r="AI124"/>
  <c r="S40"/>
  <c r="I40"/>
  <c r="AF40"/>
  <c r="AD40"/>
  <c r="N43"/>
  <c r="L43"/>
  <c r="H43"/>
  <c r="AG43"/>
  <c r="R79"/>
  <c r="H79"/>
  <c r="AE79"/>
  <c r="AC79"/>
  <c r="R55"/>
  <c r="H55"/>
  <c r="AB55"/>
  <c r="AC55"/>
  <c r="Q54"/>
  <c r="AA54"/>
  <c r="V54"/>
  <c r="AJ54"/>
  <c r="P13"/>
  <c r="F13"/>
  <c r="L13"/>
  <c r="AI13"/>
  <c r="AB65"/>
  <c r="J65"/>
  <c r="AG65"/>
  <c r="AE65"/>
  <c r="X342"/>
  <c r="V342"/>
  <c r="AJ342"/>
  <c r="AH342"/>
  <c r="V332"/>
  <c r="AJ332"/>
  <c r="AH332"/>
  <c r="AF332"/>
  <c r="AA329"/>
  <c r="Y329"/>
  <c r="W329"/>
  <c r="AC329"/>
  <c r="U120"/>
  <c r="S120"/>
  <c r="W120"/>
  <c r="AF120"/>
  <c r="O36"/>
  <c r="Y36"/>
  <c r="AJ36"/>
  <c r="AH36"/>
  <c r="AJ25"/>
  <c r="Z25"/>
  <c r="H25"/>
  <c r="AE25"/>
  <c r="U34"/>
  <c r="K34"/>
  <c r="G34"/>
  <c r="AF34"/>
  <c r="M58"/>
  <c r="K58"/>
  <c r="AH58"/>
  <c r="AF58"/>
  <c r="Q62"/>
  <c r="O62"/>
  <c r="AI62"/>
  <c r="AJ62"/>
  <c r="U42"/>
  <c r="S42"/>
  <c r="I42"/>
  <c r="AF42"/>
  <c r="H77"/>
  <c r="R77"/>
  <c r="AC77"/>
  <c r="AI77"/>
  <c r="I14"/>
  <c r="S14"/>
  <c r="V14"/>
  <c r="AJ14"/>
  <c r="P53"/>
  <c r="N53"/>
  <c r="L53"/>
  <c r="AI53"/>
  <c r="P69"/>
  <c r="F69"/>
  <c r="L69"/>
  <c r="AI69"/>
  <c r="AB73"/>
  <c r="R73"/>
  <c r="H73"/>
  <c r="AE73"/>
  <c r="S134"/>
  <c r="AC134"/>
  <c r="AF134"/>
  <c r="AD134"/>
  <c r="N129"/>
  <c r="T129"/>
  <c r="X129"/>
  <c r="AG129"/>
  <c r="L9"/>
  <c r="F9"/>
  <c r="Y9"/>
  <c r="O9"/>
  <c r="AE74"/>
  <c r="AA74"/>
  <c r="J63"/>
  <c r="AG63"/>
  <c r="O63"/>
  <c r="U63"/>
  <c r="I334"/>
  <c r="AE334"/>
  <c r="L334"/>
  <c r="J334"/>
  <c r="AF114"/>
  <c r="N114"/>
  <c r="T114"/>
  <c r="J114"/>
  <c r="Z46"/>
  <c r="P46"/>
  <c r="N46"/>
  <c r="L46"/>
  <c r="K25"/>
  <c r="AH25"/>
  <c r="P25"/>
  <c r="AB8"/>
  <c r="J8"/>
  <c r="H8"/>
  <c r="AE8"/>
  <c r="T16"/>
  <c r="R16"/>
  <c r="U16"/>
  <c r="AE16"/>
  <c r="AC17"/>
  <c r="S17"/>
  <c r="Q17"/>
  <c r="F17"/>
  <c r="W75"/>
  <c r="M75"/>
  <c r="K75"/>
  <c r="H75"/>
  <c r="U9"/>
  <c r="AA9"/>
  <c r="I9"/>
  <c r="AD9"/>
  <c r="O51"/>
  <c r="U51"/>
  <c r="K51"/>
  <c r="AF51"/>
  <c r="AB80"/>
  <c r="R80"/>
  <c r="H80"/>
  <c r="AE80"/>
  <c r="U33"/>
  <c r="AA33"/>
  <c r="I33"/>
  <c r="AD33"/>
  <c r="X68"/>
  <c r="F68"/>
  <c r="T68"/>
  <c r="I68"/>
  <c r="N18"/>
  <c r="AB18"/>
  <c r="J18"/>
  <c r="AE18"/>
  <c r="S31"/>
  <c r="Q31"/>
  <c r="T31"/>
  <c r="AD31"/>
  <c r="S328"/>
  <c r="Y328"/>
  <c r="W328"/>
  <c r="AC328"/>
  <c r="S336"/>
  <c r="Y336"/>
  <c r="W336"/>
  <c r="AC336"/>
  <c r="T345"/>
  <c r="Z345"/>
  <c r="X345"/>
  <c r="V345"/>
  <c r="M330"/>
  <c r="AI330"/>
  <c r="AG330"/>
  <c r="AE330"/>
  <c r="M338"/>
  <c r="AI338"/>
  <c r="AG338"/>
  <c r="AE338"/>
  <c r="Y123"/>
  <c r="G123"/>
  <c r="AD123"/>
  <c r="J123"/>
  <c r="S133"/>
  <c r="Q133"/>
  <c r="G133"/>
  <c r="AD133"/>
  <c r="AC127"/>
  <c r="S127"/>
  <c r="I127"/>
  <c r="AF127"/>
  <c r="Z132"/>
  <c r="H132"/>
  <c r="AE132"/>
  <c r="K132"/>
  <c r="AA23"/>
  <c r="Q23"/>
  <c r="AB23"/>
  <c r="AD23"/>
  <c r="AB32"/>
  <c r="J32"/>
  <c r="H32"/>
  <c r="AE32"/>
  <c r="S47"/>
  <c r="I47"/>
  <c r="AF47"/>
  <c r="V47"/>
  <c r="S71"/>
  <c r="Q71"/>
  <c r="G71"/>
  <c r="AD71"/>
  <c r="U57"/>
  <c r="S57"/>
  <c r="Q57"/>
  <c r="N57"/>
  <c r="AB48"/>
  <c r="R48"/>
  <c r="P48"/>
  <c r="M48"/>
  <c r="S117"/>
  <c r="I117"/>
  <c r="L117"/>
  <c r="AD117"/>
  <c r="Q131"/>
  <c r="O131"/>
  <c r="Z131"/>
  <c r="AJ131"/>
  <c r="T337"/>
  <c r="Z337"/>
  <c r="X337"/>
  <c r="V337"/>
  <c r="H325"/>
  <c r="V325"/>
  <c r="AJ325"/>
  <c r="AH325"/>
  <c r="U119"/>
  <c r="S119"/>
  <c r="I119"/>
  <c r="V119"/>
  <c r="O121"/>
  <c r="X121"/>
  <c r="K121"/>
  <c r="P121"/>
  <c r="O20"/>
  <c r="U20"/>
  <c r="K20"/>
  <c r="AH20"/>
  <c r="O12"/>
  <c r="Y12"/>
  <c r="AJ12"/>
  <c r="AH12"/>
  <c r="M74"/>
  <c r="K74"/>
  <c r="AH74"/>
  <c r="AF74"/>
  <c r="O44"/>
  <c r="U44"/>
  <c r="K44"/>
  <c r="AH44"/>
  <c r="S64"/>
  <c r="Q64"/>
  <c r="G64"/>
  <c r="AD64"/>
  <c r="U10"/>
  <c r="K10"/>
  <c r="G10"/>
  <c r="AF10"/>
  <c r="AC339"/>
  <c r="AI339"/>
  <c r="AG339"/>
  <c r="AE339"/>
  <c r="P115"/>
  <c r="N115"/>
  <c r="L115"/>
  <c r="AI115"/>
  <c r="Q116"/>
  <c r="AA116"/>
  <c r="AD116"/>
  <c r="AJ116"/>
  <c r="S7"/>
  <c r="Q7"/>
  <c r="T7"/>
  <c r="AD7"/>
  <c r="AD50"/>
  <c r="AB50"/>
  <c r="Z50"/>
  <c r="H50"/>
  <c r="AI63"/>
  <c r="Q63"/>
  <c r="AJ63"/>
  <c r="AD63"/>
  <c r="S344"/>
  <c r="AG344"/>
  <c r="AE344"/>
  <c r="L344"/>
  <c r="V128"/>
  <c r="AB128"/>
  <c r="R128"/>
  <c r="H128"/>
  <c r="H60"/>
  <c r="F60"/>
  <c r="Q60"/>
  <c r="AI60"/>
  <c r="O59"/>
  <c r="X59"/>
  <c r="K59"/>
  <c r="AH59"/>
  <c r="U41"/>
  <c r="K41"/>
  <c r="I41"/>
  <c r="AF41"/>
  <c r="S15"/>
  <c r="AB15"/>
  <c r="AF15"/>
  <c r="V15"/>
  <c r="R70"/>
  <c r="S70"/>
  <c r="W70"/>
  <c r="U70"/>
  <c r="T24"/>
  <c r="U24"/>
  <c r="AG24"/>
  <c r="W24"/>
  <c r="I37"/>
  <c r="AH37"/>
  <c r="AD37"/>
  <c r="AJ37"/>
  <c r="R78"/>
  <c r="S78"/>
  <c r="W78"/>
  <c r="AC78"/>
  <c r="T72"/>
  <c r="M72"/>
  <c r="Y72"/>
  <c r="W72"/>
  <c r="Q61"/>
  <c r="R61"/>
  <c r="V61"/>
  <c r="AB61"/>
  <c r="Z343"/>
  <c r="P343"/>
  <c r="N343"/>
  <c r="AB343"/>
  <c r="Y334"/>
  <c r="O334"/>
  <c r="U334"/>
  <c r="AA334"/>
  <c r="P114"/>
  <c r="Q114"/>
  <c r="AC114"/>
  <c r="AI114"/>
  <c r="S125"/>
  <c r="L125"/>
  <c r="X125"/>
  <c r="N125"/>
  <c r="M135"/>
  <c r="S135"/>
  <c r="I135"/>
  <c r="AF135"/>
  <c r="G113"/>
  <c r="M113"/>
  <c r="X113"/>
  <c r="Z113"/>
  <c r="H45"/>
  <c r="AE45"/>
  <c r="U45"/>
  <c r="AA45"/>
  <c r="F19"/>
  <c r="AF19"/>
  <c r="AI19"/>
  <c r="Y19"/>
  <c r="J39"/>
  <c r="AG39"/>
  <c r="AE39"/>
  <c r="U39"/>
  <c r="L49"/>
  <c r="N49"/>
  <c r="Y49"/>
  <c r="W49"/>
  <c r="K38"/>
  <c r="AF38"/>
  <c r="N38"/>
  <c r="AB38"/>
  <c r="I30"/>
  <c r="AF30"/>
  <c r="AD30"/>
  <c r="AB30"/>
  <c r="I22"/>
  <c r="AF22"/>
  <c r="AD22"/>
  <c r="AB22"/>
  <c r="H29"/>
  <c r="AE29"/>
  <c r="U29"/>
  <c r="AA29"/>
  <c r="G76"/>
  <c r="AD76"/>
  <c r="AJ76"/>
  <c r="Z76"/>
  <c r="K56"/>
  <c r="U56"/>
  <c r="X56"/>
  <c r="V56"/>
  <c r="U331"/>
  <c r="AA331"/>
  <c r="Y331"/>
  <c r="W331"/>
  <c r="Q335"/>
  <c r="O335"/>
  <c r="U335"/>
  <c r="AA335"/>
  <c r="P326"/>
  <c r="N326"/>
  <c r="AB326"/>
  <c r="Z326"/>
  <c r="N340"/>
  <c r="AB340"/>
  <c r="Z340"/>
  <c r="X340"/>
  <c r="Q327"/>
  <c r="O327"/>
  <c r="U327"/>
  <c r="AA327"/>
  <c r="AG130"/>
  <c r="V130"/>
  <c r="AJ130"/>
  <c r="Z130"/>
  <c r="G122"/>
  <c r="I122"/>
  <c r="AJ122"/>
  <c r="Z122"/>
  <c r="K126"/>
  <c r="I126"/>
  <c r="AF126"/>
  <c r="V126"/>
  <c r="K118"/>
  <c r="U118"/>
  <c r="AF118"/>
  <c r="V118"/>
  <c r="N26"/>
  <c r="L26"/>
  <c r="AI26"/>
  <c r="Y26"/>
  <c r="Q21"/>
  <c r="J21"/>
  <c r="V21"/>
  <c r="AB21"/>
  <c r="G35"/>
  <c r="M35"/>
  <c r="K35"/>
  <c r="AH35"/>
  <c r="O27"/>
  <c r="X27"/>
  <c r="K27"/>
  <c r="AH27"/>
  <c r="P52"/>
  <c r="Q52"/>
  <c r="AC52"/>
  <c r="AA52"/>
  <c r="G11"/>
  <c r="M11"/>
  <c r="K11"/>
  <c r="AH11"/>
  <c r="J46"/>
  <c r="AI46"/>
  <c r="AE46"/>
  <c r="AC46"/>
  <c r="P28"/>
  <c r="N28"/>
  <c r="L28"/>
  <c r="AI28"/>
  <c r="G67"/>
  <c r="AD67"/>
  <c r="AJ67"/>
  <c r="Z67"/>
  <c r="F66"/>
  <c r="L66"/>
  <c r="J66"/>
  <c r="AG66"/>
  <c r="P333"/>
  <c r="N333"/>
  <c r="AB333"/>
  <c r="Z333"/>
  <c r="X341"/>
  <c r="N341"/>
  <c r="AB341"/>
  <c r="Z341"/>
  <c r="J124"/>
  <c r="H124"/>
  <c r="S124"/>
  <c r="AC124"/>
  <c r="K40"/>
  <c r="M40"/>
  <c r="X40"/>
  <c r="V40"/>
  <c r="F43"/>
  <c r="AF43"/>
  <c r="AI43"/>
  <c r="Y43"/>
  <c r="J79"/>
  <c r="AG79"/>
  <c r="W79"/>
  <c r="U79"/>
  <c r="J55"/>
  <c r="AG55"/>
  <c r="AE55"/>
  <c r="U55"/>
  <c r="I54"/>
  <c r="AF54"/>
  <c r="N54"/>
  <c r="AB54"/>
  <c r="H13"/>
  <c r="AE13"/>
  <c r="Z13"/>
  <c r="AA13"/>
  <c r="T65"/>
  <c r="V65"/>
  <c r="Y65"/>
  <c r="W65"/>
  <c r="P342"/>
  <c r="N342"/>
  <c r="AB342"/>
  <c r="Z342"/>
  <c r="N332"/>
  <c r="AB332"/>
  <c r="Z332"/>
  <c r="X332"/>
  <c r="S329"/>
  <c r="Q329"/>
  <c r="O329"/>
  <c r="U329"/>
  <c r="M120"/>
  <c r="K120"/>
  <c r="AH120"/>
  <c r="X120"/>
  <c r="G36"/>
  <c r="AD36"/>
  <c r="AB36"/>
  <c r="Z36"/>
  <c r="AB25"/>
  <c r="R25"/>
  <c r="AD25"/>
  <c r="W25"/>
  <c r="M34"/>
  <c r="AE34"/>
  <c r="AH34"/>
  <c r="X34"/>
  <c r="G58"/>
  <c r="O58"/>
  <c r="Z58"/>
  <c r="X58"/>
  <c r="I62"/>
  <c r="G62"/>
  <c r="AD62"/>
  <c r="AB62"/>
  <c r="M42"/>
  <c r="K42"/>
  <c r="AH42"/>
  <c r="X42"/>
  <c r="J77"/>
  <c r="AE77"/>
  <c r="U77"/>
  <c r="AA77"/>
  <c r="K14"/>
  <c r="AF14"/>
  <c r="N14"/>
  <c r="AB14"/>
  <c r="H53"/>
  <c r="F53"/>
  <c r="AH53"/>
  <c r="AA53"/>
  <c r="H69"/>
  <c r="J69"/>
  <c r="AC69"/>
  <c r="AA69"/>
  <c r="T73"/>
  <c r="J73"/>
  <c r="AG73"/>
  <c r="W73"/>
  <c r="K134"/>
  <c r="AH134"/>
  <c r="X134"/>
  <c r="V134"/>
  <c r="F129"/>
  <c r="L129"/>
  <c r="AI129"/>
  <c r="Y129"/>
  <c r="O130"/>
  <c r="M130"/>
  <c r="S130"/>
  <c r="AD333"/>
  <c r="I333"/>
  <c r="X124"/>
  <c r="L124"/>
  <c r="Z79"/>
  <c r="P79"/>
  <c r="F79"/>
  <c r="AC42"/>
  <c r="AA42"/>
  <c r="Q42"/>
  <c r="X69"/>
  <c r="N69"/>
  <c r="T69"/>
  <c r="T8"/>
  <c r="U8"/>
  <c r="AG8"/>
  <c r="W8"/>
  <c r="L16"/>
  <c r="J16"/>
  <c r="AG16"/>
  <c r="W16"/>
  <c r="U17"/>
  <c r="K17"/>
  <c r="I17"/>
  <c r="AF17"/>
  <c r="O75"/>
  <c r="P75"/>
  <c r="AJ75"/>
  <c r="AH75"/>
  <c r="M9"/>
  <c r="S9"/>
  <c r="N9"/>
  <c r="AF9"/>
  <c r="G51"/>
  <c r="M51"/>
  <c r="P51"/>
  <c r="AH51"/>
  <c r="T80"/>
  <c r="J80"/>
  <c r="AG80"/>
  <c r="W80"/>
  <c r="M33"/>
  <c r="S33"/>
  <c r="N33"/>
  <c r="AF33"/>
  <c r="P68"/>
  <c r="Y68"/>
  <c r="L68"/>
  <c r="AI68"/>
  <c r="F18"/>
  <c r="T18"/>
  <c r="O18"/>
  <c r="AG18"/>
  <c r="K31"/>
  <c r="I31"/>
  <c r="AF31"/>
  <c r="V31"/>
  <c r="AA328"/>
  <c r="Q328"/>
  <c r="O328"/>
  <c r="U328"/>
  <c r="AA336"/>
  <c r="Q336"/>
  <c r="O336"/>
  <c r="U336"/>
  <c r="AB345"/>
  <c r="R345"/>
  <c r="P345"/>
  <c r="N345"/>
  <c r="U330"/>
  <c r="AA330"/>
  <c r="Y330"/>
  <c r="W330"/>
  <c r="U338"/>
  <c r="AA338"/>
  <c r="Y338"/>
  <c r="W338"/>
  <c r="Q123"/>
  <c r="R123"/>
  <c r="V123"/>
  <c r="AJ123"/>
  <c r="K133"/>
  <c r="I133"/>
  <c r="T133"/>
  <c r="V133"/>
  <c r="U127"/>
  <c r="K127"/>
  <c r="AH127"/>
  <c r="X127"/>
  <c r="R132"/>
  <c r="S132"/>
  <c r="W132"/>
  <c r="AC132"/>
  <c r="S23"/>
  <c r="I23"/>
  <c r="AF23"/>
  <c r="V23"/>
  <c r="T32"/>
  <c r="U32"/>
  <c r="AG32"/>
  <c r="W32"/>
  <c r="K47"/>
  <c r="AH47"/>
  <c r="X47"/>
  <c r="N47"/>
  <c r="K71"/>
  <c r="I71"/>
  <c r="L71"/>
  <c r="V71"/>
  <c r="M57"/>
  <c r="K57"/>
  <c r="I57"/>
  <c r="AF57"/>
  <c r="T48"/>
  <c r="J48"/>
  <c r="H48"/>
  <c r="AE48"/>
  <c r="K117"/>
  <c r="AJ117"/>
  <c r="AF117"/>
  <c r="V117"/>
  <c r="I131"/>
  <c r="G131"/>
  <c r="AD131"/>
  <c r="AB131"/>
  <c r="AB337"/>
  <c r="R337"/>
  <c r="P337"/>
  <c r="N337"/>
  <c r="X325"/>
  <c r="N325"/>
  <c r="AB325"/>
  <c r="Z325"/>
  <c r="M119"/>
  <c r="K119"/>
  <c r="F119"/>
  <c r="AF119"/>
  <c r="G121"/>
  <c r="AD121"/>
  <c r="AJ121"/>
  <c r="AH121"/>
  <c r="G20"/>
  <c r="M20"/>
  <c r="AG20"/>
  <c r="Z20"/>
  <c r="G12"/>
  <c r="AD12"/>
  <c r="AB12"/>
  <c r="Z12"/>
  <c r="G74"/>
  <c r="O74"/>
  <c r="Z74"/>
  <c r="X74"/>
  <c r="G44"/>
  <c r="M44"/>
  <c r="AG44"/>
  <c r="Z44"/>
  <c r="K64"/>
  <c r="I64"/>
  <c r="AC64"/>
  <c r="V64"/>
  <c r="M10"/>
  <c r="AE10"/>
  <c r="AH10"/>
  <c r="X10"/>
  <c r="U339"/>
  <c r="AA339"/>
  <c r="Y339"/>
  <c r="W339"/>
  <c r="H115"/>
  <c r="F115"/>
  <c r="J115"/>
  <c r="AA115"/>
  <c r="I116"/>
  <c r="AF116"/>
  <c r="V116"/>
  <c r="AB116"/>
  <c r="K7"/>
  <c r="I7"/>
  <c r="AF7"/>
  <c r="V7"/>
  <c r="V50"/>
  <c r="T50"/>
  <c r="R50"/>
  <c r="G50"/>
  <c r="AA63"/>
  <c r="I63"/>
  <c r="AF63"/>
  <c r="V63"/>
  <c r="AA344"/>
  <c r="Y344"/>
  <c r="W344"/>
  <c r="AC344"/>
  <c r="N128"/>
  <c r="T128"/>
  <c r="J128"/>
  <c r="W128"/>
  <c r="Y60"/>
  <c r="AE60"/>
  <c r="AC60"/>
  <c r="AA60"/>
  <c r="G59"/>
  <c r="AD59"/>
  <c r="AJ59"/>
  <c r="Z59"/>
  <c r="M41"/>
  <c r="V41"/>
  <c r="AH41"/>
  <c r="X41"/>
  <c r="K15"/>
  <c r="AH15"/>
  <c r="X15"/>
  <c r="N15"/>
  <c r="J70"/>
  <c r="AG70"/>
  <c r="O70"/>
  <c r="M70"/>
  <c r="L24"/>
  <c r="AI24"/>
  <c r="Y24"/>
  <c r="O24"/>
  <c r="J37"/>
  <c r="AF37"/>
  <c r="V37"/>
  <c r="AB37"/>
  <c r="J78"/>
  <c r="AG78"/>
  <c r="O78"/>
  <c r="U78"/>
  <c r="L72"/>
  <c r="AI72"/>
  <c r="Q72"/>
  <c r="O72"/>
  <c r="I61"/>
  <c r="AF61"/>
  <c r="N61"/>
  <c r="T61"/>
  <c r="AH343"/>
  <c r="H343"/>
  <c r="F343"/>
  <c r="T343"/>
  <c r="AG334"/>
  <c r="G334"/>
  <c r="M334"/>
  <c r="S334"/>
  <c r="H114"/>
  <c r="AE114"/>
  <c r="U114"/>
  <c r="AA114"/>
  <c r="K125"/>
  <c r="AH125"/>
  <c r="P125"/>
  <c r="F125"/>
  <c r="V135"/>
  <c r="K135"/>
  <c r="N135"/>
  <c r="X135"/>
  <c r="AF113"/>
  <c r="AD113"/>
  <c r="AJ113"/>
  <c r="R113"/>
  <c r="R45"/>
  <c r="W45"/>
  <c r="M45"/>
  <c r="S45"/>
  <c r="X19"/>
  <c r="AC19"/>
  <c r="AA19"/>
  <c r="Q19"/>
  <c r="AJ39"/>
  <c r="Y39"/>
  <c r="W39"/>
  <c r="M39"/>
  <c r="F49"/>
  <c r="AI49"/>
  <c r="Q49"/>
  <c r="O49"/>
  <c r="AH38"/>
  <c r="X38"/>
  <c r="F38"/>
  <c r="T38"/>
  <c r="AI30"/>
  <c r="X30"/>
  <c r="V30"/>
  <c r="T30"/>
  <c r="AH22"/>
  <c r="X22"/>
  <c r="V22"/>
  <c r="T22"/>
  <c r="R29"/>
  <c r="W29"/>
  <c r="M29"/>
  <c r="S29"/>
  <c r="AF76"/>
  <c r="V76"/>
  <c r="AB76"/>
  <c r="R76"/>
  <c r="M56"/>
  <c r="AH56"/>
  <c r="P56"/>
  <c r="N56"/>
  <c r="M331"/>
  <c r="S331"/>
  <c r="Q331"/>
  <c r="O331"/>
  <c r="I335"/>
  <c r="G335"/>
  <c r="M335"/>
  <c r="S335"/>
  <c r="H326"/>
  <c r="F326"/>
  <c r="T326"/>
  <c r="R326"/>
  <c r="F340"/>
  <c r="T340"/>
  <c r="R340"/>
  <c r="P340"/>
  <c r="I327"/>
  <c r="G327"/>
  <c r="M327"/>
  <c r="S327"/>
  <c r="AF130"/>
  <c r="N130"/>
  <c r="AB130"/>
  <c r="R130"/>
  <c r="AF122"/>
  <c r="AD122"/>
  <c r="AB122"/>
  <c r="R122"/>
  <c r="AJ126"/>
  <c r="AH126"/>
  <c r="X126"/>
  <c r="N126"/>
  <c r="M118"/>
  <c r="AH118"/>
  <c r="X118"/>
  <c r="N118"/>
  <c r="F26"/>
  <c r="G26"/>
  <c r="AA26"/>
  <c r="Q26"/>
  <c r="I21"/>
  <c r="AF21"/>
  <c r="N21"/>
  <c r="T21"/>
  <c r="P35"/>
  <c r="AD35"/>
  <c r="H35"/>
  <c r="Z35"/>
  <c r="G27"/>
  <c r="AD27"/>
  <c r="AJ27"/>
  <c r="Z27"/>
  <c r="H52"/>
  <c r="AE52"/>
  <c r="U52"/>
  <c r="S52"/>
  <c r="P11"/>
  <c r="AD11"/>
  <c r="H11"/>
  <c r="Z11"/>
  <c r="K46"/>
  <c r="AG46"/>
  <c r="W46"/>
  <c r="U46"/>
  <c r="H28"/>
  <c r="F28"/>
  <c r="Q28"/>
  <c r="AA28"/>
  <c r="AF67"/>
  <c r="V67"/>
  <c r="AB67"/>
  <c r="R67"/>
  <c r="G66"/>
  <c r="AE66"/>
  <c r="AI66"/>
  <c r="Y66"/>
  <c r="X333"/>
  <c r="F333"/>
  <c r="T333"/>
  <c r="R333"/>
  <c r="AF341"/>
  <c r="F341"/>
  <c r="T341"/>
  <c r="R341"/>
  <c r="AA124"/>
  <c r="AG124"/>
  <c r="AE124"/>
  <c r="U124"/>
  <c r="AJ40"/>
  <c r="AH40"/>
  <c r="P40"/>
  <c r="N40"/>
  <c r="X43"/>
  <c r="AC43"/>
  <c r="AA43"/>
  <c r="Q43"/>
  <c r="AI79"/>
  <c r="Y79"/>
  <c r="O79"/>
  <c r="M79"/>
  <c r="AI55"/>
  <c r="Y55"/>
  <c r="W55"/>
  <c r="M55"/>
  <c r="S54"/>
  <c r="X54"/>
  <c r="F54"/>
  <c r="T54"/>
  <c r="AG13"/>
  <c r="W13"/>
  <c r="AC13"/>
  <c r="S13"/>
  <c r="L65"/>
  <c r="AI65"/>
  <c r="Q65"/>
  <c r="O65"/>
  <c r="H342"/>
  <c r="F342"/>
  <c r="T342"/>
  <c r="R342"/>
  <c r="F332"/>
  <c r="T332"/>
  <c r="R332"/>
  <c r="P332"/>
  <c r="K329"/>
  <c r="I329"/>
  <c r="G329"/>
  <c r="M329"/>
  <c r="G120"/>
  <c r="O120"/>
  <c r="Z120"/>
  <c r="P120"/>
  <c r="Q36"/>
  <c r="V36"/>
  <c r="T36"/>
  <c r="R36"/>
  <c r="T25"/>
  <c r="J25"/>
  <c r="AG25"/>
  <c r="O25"/>
  <c r="W34"/>
  <c r="AJ34"/>
  <c r="Z34"/>
  <c r="P34"/>
  <c r="AD58"/>
  <c r="AJ58"/>
  <c r="R58"/>
  <c r="P58"/>
  <c r="AH62"/>
  <c r="AF62"/>
  <c r="V62"/>
  <c r="T62"/>
  <c r="AD42"/>
  <c r="G42"/>
  <c r="Z42"/>
  <c r="P42"/>
  <c r="AG77"/>
  <c r="W77"/>
  <c r="M77"/>
  <c r="S77"/>
  <c r="AH14"/>
  <c r="X14"/>
  <c r="F14"/>
  <c r="T14"/>
  <c r="AG53"/>
  <c r="AE53"/>
  <c r="AC53"/>
  <c r="S53"/>
  <c r="AG69"/>
  <c r="AE69"/>
  <c r="U69"/>
  <c r="S69"/>
  <c r="L73"/>
  <c r="AI73"/>
  <c r="Y73"/>
  <c r="O73"/>
  <c r="U134"/>
  <c r="Z134"/>
  <c r="P134"/>
  <c r="N134"/>
  <c r="H129"/>
  <c r="P129"/>
  <c r="AA129"/>
  <c r="Q129"/>
  <c r="J116"/>
  <c r="AG116"/>
  <c r="O116"/>
  <c r="M116"/>
  <c r="H68"/>
  <c r="AE68"/>
  <c r="AC68"/>
  <c r="AA68"/>
  <c r="AF20"/>
  <c r="AD20"/>
  <c r="AJ20"/>
  <c r="R20"/>
  <c r="Q12"/>
  <c r="V12"/>
  <c r="T12"/>
  <c r="R12"/>
  <c r="AD74"/>
  <c r="AJ74"/>
  <c r="R74"/>
  <c r="P74"/>
  <c r="AF44"/>
  <c r="AD44"/>
  <c r="AJ44"/>
  <c r="R44"/>
  <c r="AJ64"/>
  <c r="AH64"/>
  <c r="AF64"/>
  <c r="N64"/>
  <c r="W10"/>
  <c r="AJ10"/>
  <c r="Z10"/>
  <c r="P10"/>
  <c r="M339"/>
  <c r="S339"/>
  <c r="Q339"/>
  <c r="O339"/>
  <c r="AG115"/>
  <c r="AE115"/>
  <c r="AC115"/>
  <c r="S115"/>
  <c r="S116"/>
  <c r="X116"/>
  <c r="N116"/>
  <c r="T116"/>
  <c r="AB7"/>
  <c r="AH7"/>
  <c r="X7"/>
  <c r="N7"/>
  <c r="N50"/>
  <c r="L50"/>
  <c r="J50"/>
  <c r="AG50"/>
  <c r="S63"/>
  <c r="L63"/>
  <c r="X63"/>
  <c r="N63"/>
  <c r="AI344"/>
  <c r="Q344"/>
  <c r="O344"/>
  <c r="U344"/>
  <c r="F128"/>
  <c r="L128"/>
  <c r="G128"/>
  <c r="AG128"/>
  <c r="W60"/>
  <c r="U60"/>
  <c r="S60"/>
  <c r="V59"/>
  <c r="AB59"/>
  <c r="R59"/>
  <c r="AJ41"/>
  <c r="Z41"/>
  <c r="P41"/>
  <c r="Z15"/>
  <c r="P15"/>
  <c r="F15"/>
  <c r="Y70"/>
  <c r="G70"/>
  <c r="K70"/>
  <c r="AA24"/>
  <c r="Q24"/>
  <c r="G24"/>
  <c r="X37"/>
  <c r="N37"/>
  <c r="T37"/>
  <c r="Y78"/>
  <c r="G78"/>
  <c r="M78"/>
  <c r="AA72"/>
  <c r="I72"/>
  <c r="G72"/>
  <c r="X61"/>
  <c r="F61"/>
  <c r="L61"/>
  <c r="AG343"/>
  <c r="AE343"/>
  <c r="L343"/>
  <c r="AF334"/>
  <c r="AD334"/>
  <c r="K334"/>
  <c r="W114"/>
  <c r="M114"/>
  <c r="S114"/>
  <c r="Z125"/>
  <c r="H125"/>
  <c r="AJ125"/>
  <c r="AJ135"/>
  <c r="AH135"/>
  <c r="P135"/>
  <c r="V113"/>
  <c r="AB113"/>
  <c r="J113"/>
  <c r="AG45"/>
  <c r="O45"/>
  <c r="AH45"/>
  <c r="K45"/>
  <c r="AE19"/>
  <c r="U19"/>
  <c r="S19"/>
  <c r="I19"/>
  <c r="AI39"/>
  <c r="Q39"/>
  <c r="O39"/>
  <c r="L39"/>
  <c r="AC49"/>
  <c r="AA49"/>
  <c r="I49"/>
  <c r="G49"/>
  <c r="Z38"/>
  <c r="P38"/>
  <c r="AA38"/>
  <c r="L38"/>
  <c r="AH30"/>
  <c r="P30"/>
  <c r="N30"/>
  <c r="L30"/>
  <c r="Z22"/>
  <c r="P22"/>
  <c r="N22"/>
  <c r="L22"/>
  <c r="AG29"/>
  <c r="O29"/>
  <c r="AH29"/>
  <c r="K29"/>
  <c r="X76"/>
  <c r="N76"/>
  <c r="T76"/>
  <c r="J76"/>
  <c r="AJ56"/>
  <c r="Z56"/>
  <c r="H56"/>
  <c r="F56"/>
  <c r="F331"/>
  <c r="K331"/>
  <c r="I331"/>
  <c r="G331"/>
  <c r="AH335"/>
  <c r="AF335"/>
  <c r="AD335"/>
  <c r="K335"/>
  <c r="I326"/>
  <c r="AE326"/>
  <c r="L326"/>
  <c r="J326"/>
  <c r="O340"/>
  <c r="L340"/>
  <c r="J340"/>
  <c r="H340"/>
  <c r="AH327"/>
  <c r="AF327"/>
  <c r="AD327"/>
  <c r="K327"/>
  <c r="X130"/>
  <c r="F130"/>
  <c r="T130"/>
  <c r="J130"/>
  <c r="X122"/>
  <c r="V122"/>
  <c r="T122"/>
  <c r="J122"/>
  <c r="AB126"/>
  <c r="Z126"/>
  <c r="P126"/>
  <c r="F126"/>
  <c r="AJ118"/>
  <c r="Z118"/>
  <c r="P118"/>
  <c r="F118"/>
  <c r="AC26"/>
  <c r="S26"/>
  <c r="I26"/>
  <c r="X21"/>
  <c r="F21"/>
  <c r="L21"/>
  <c r="V35"/>
  <c r="AJ35"/>
  <c r="R35"/>
  <c r="V27"/>
  <c r="AB27"/>
  <c r="R27"/>
  <c r="W52"/>
  <c r="M52"/>
  <c r="K52"/>
  <c r="V11"/>
  <c r="AJ11"/>
  <c r="R11"/>
  <c r="Y46"/>
  <c r="O46"/>
  <c r="M46"/>
  <c r="AE28"/>
  <c r="AC28"/>
  <c r="S28"/>
  <c r="N67"/>
  <c r="T67"/>
  <c r="J67"/>
  <c r="AC66"/>
  <c r="AA66"/>
  <c r="Q66"/>
  <c r="AE333"/>
  <c r="L333"/>
  <c r="J333"/>
  <c r="AE341"/>
  <c r="L341"/>
  <c r="J341"/>
  <c r="Y124"/>
  <c r="W124"/>
  <c r="M124"/>
  <c r="AB40"/>
  <c r="Z40"/>
  <c r="H40"/>
  <c r="F40"/>
  <c r="AE43"/>
  <c r="U43"/>
  <c r="S43"/>
  <c r="I43"/>
  <c r="AA79"/>
  <c r="Q79"/>
  <c r="G79"/>
  <c r="AB79"/>
  <c r="AA55"/>
  <c r="Q55"/>
  <c r="O55"/>
  <c r="T55"/>
  <c r="AH54"/>
  <c r="P54"/>
  <c r="AI54"/>
  <c r="L54"/>
  <c r="Y13"/>
  <c r="O13"/>
  <c r="U13"/>
  <c r="K13"/>
  <c r="N65"/>
  <c r="AA65"/>
  <c r="I65"/>
  <c r="G65"/>
  <c r="Q342"/>
  <c r="AE342"/>
  <c r="L342"/>
  <c r="J342"/>
  <c r="G332"/>
  <c r="L332"/>
  <c r="J332"/>
  <c r="H332"/>
  <c r="AJ329"/>
  <c r="AH329"/>
  <c r="AF329"/>
  <c r="AD329"/>
  <c r="AD120"/>
  <c r="AJ120"/>
  <c r="R120"/>
  <c r="H120"/>
  <c r="AF36"/>
  <c r="N36"/>
  <c r="L36"/>
  <c r="J36"/>
  <c r="L25"/>
  <c r="F25"/>
  <c r="Y25"/>
  <c r="G25"/>
  <c r="AD34"/>
  <c r="AB34"/>
  <c r="R34"/>
  <c r="H34"/>
  <c r="V58"/>
  <c r="AB58"/>
  <c r="J58"/>
  <c r="H58"/>
  <c r="Z62"/>
  <c r="X62"/>
  <c r="N62"/>
  <c r="L62"/>
  <c r="V42"/>
  <c r="AJ42"/>
  <c r="R42"/>
  <c r="H42"/>
  <c r="Y77"/>
  <c r="O77"/>
  <c r="Z77"/>
  <c r="K77"/>
  <c r="Z14"/>
  <c r="P14"/>
  <c r="AA14"/>
  <c r="L14"/>
  <c r="Y53"/>
  <c r="W53"/>
  <c r="U53"/>
  <c r="K53"/>
  <c r="Y69"/>
  <c r="W69"/>
  <c r="M69"/>
  <c r="K69"/>
  <c r="AC73"/>
  <c r="AA73"/>
  <c r="Q73"/>
  <c r="G73"/>
  <c r="AJ134"/>
  <c r="R134"/>
  <c r="H134"/>
  <c r="F134"/>
  <c r="AE129"/>
  <c r="AC129"/>
  <c r="S129"/>
  <c r="I129"/>
  <c r="AG131"/>
  <c r="AE131"/>
  <c r="U131"/>
  <c r="S131"/>
  <c r="AC74"/>
  <c r="Q74"/>
  <c r="AA118"/>
  <c r="Q118"/>
  <c r="G118"/>
  <c r="L8"/>
  <c r="AI8"/>
  <c r="Y8"/>
  <c r="O8"/>
  <c r="AA8"/>
  <c r="Q8"/>
  <c r="G8"/>
  <c r="AA16"/>
  <c r="Q16"/>
  <c r="G16"/>
  <c r="AJ17"/>
  <c r="Z17"/>
  <c r="P17"/>
  <c r="V75"/>
  <c r="T75"/>
  <c r="R75"/>
  <c r="AJ9"/>
  <c r="Z9"/>
  <c r="P9"/>
  <c r="V51"/>
  <c r="AB51"/>
  <c r="R51"/>
  <c r="AA80"/>
  <c r="Q80"/>
  <c r="G80"/>
  <c r="AJ33"/>
  <c r="Z33"/>
  <c r="P33"/>
  <c r="W68"/>
  <c r="U68"/>
  <c r="S68"/>
  <c r="AC18"/>
  <c r="AA18"/>
  <c r="Q18"/>
  <c r="Z31"/>
  <c r="P31"/>
  <c r="F31"/>
  <c r="AH328"/>
  <c r="AF328"/>
  <c r="AD328"/>
  <c r="AH336"/>
  <c r="AF336"/>
  <c r="AD336"/>
  <c r="AI345"/>
  <c r="AG345"/>
  <c r="AE345"/>
  <c r="K330"/>
  <c r="I330"/>
  <c r="G330"/>
  <c r="K338"/>
  <c r="I338"/>
  <c r="G338"/>
  <c r="X123"/>
  <c r="F123"/>
  <c r="T123"/>
  <c r="Z133"/>
  <c r="X133"/>
  <c r="F133"/>
  <c r="AJ127"/>
  <c r="R127"/>
  <c r="H127"/>
  <c r="Y132"/>
  <c r="G132"/>
  <c r="M132"/>
  <c r="Z23"/>
  <c r="P23"/>
  <c r="F23"/>
  <c r="AA32"/>
  <c r="Q32"/>
  <c r="G32"/>
  <c r="R47"/>
  <c r="H47"/>
  <c r="AE47"/>
  <c r="Z71"/>
  <c r="X71"/>
  <c r="F71"/>
  <c r="AJ57"/>
  <c r="Z57"/>
  <c r="P57"/>
  <c r="AI48"/>
  <c r="Y48"/>
  <c r="O48"/>
  <c r="Z117"/>
  <c r="P117"/>
  <c r="F117"/>
  <c r="X131"/>
  <c r="N131"/>
  <c r="L131"/>
  <c r="AI337"/>
  <c r="AG337"/>
  <c r="AE337"/>
  <c r="AE325"/>
  <c r="L325"/>
  <c r="J325"/>
  <c r="AJ119"/>
  <c r="Z119"/>
  <c r="P119"/>
  <c r="N121"/>
  <c r="T121"/>
  <c r="R121"/>
  <c r="X20"/>
  <c r="V20"/>
  <c r="AB20"/>
  <c r="J20"/>
  <c r="AF12"/>
  <c r="N12"/>
  <c r="L12"/>
  <c r="J12"/>
  <c r="V74"/>
  <c r="AB74"/>
  <c r="J74"/>
  <c r="H74"/>
  <c r="X44"/>
  <c r="V44"/>
  <c r="AB44"/>
  <c r="J44"/>
  <c r="AB64"/>
  <c r="Z64"/>
  <c r="X64"/>
  <c r="F64"/>
  <c r="AD10"/>
  <c r="AB10"/>
  <c r="R10"/>
  <c r="H10"/>
  <c r="F339"/>
  <c r="K339"/>
  <c r="I339"/>
  <c r="G339"/>
  <c r="Y115"/>
  <c r="W115"/>
  <c r="U115"/>
  <c r="K115"/>
  <c r="AH116"/>
  <c r="P116"/>
  <c r="F116"/>
  <c r="L116"/>
  <c r="Z7"/>
  <c r="P7"/>
  <c r="F7"/>
  <c r="F50"/>
  <c r="W50"/>
  <c r="AI50"/>
  <c r="Y50"/>
  <c r="K63"/>
  <c r="AH63"/>
  <c r="P63"/>
  <c r="F63"/>
  <c r="K344"/>
  <c r="I344"/>
  <c r="G344"/>
  <c r="M344"/>
  <c r="O128"/>
  <c r="AE128"/>
  <c r="AI128"/>
  <c r="Y128"/>
  <c r="O60"/>
  <c r="M60"/>
  <c r="K60"/>
  <c r="AH60"/>
  <c r="N59"/>
  <c r="T59"/>
  <c r="J59"/>
  <c r="AG59"/>
  <c r="AB41"/>
  <c r="R41"/>
  <c r="H41"/>
  <c r="AE41"/>
  <c r="R15"/>
  <c r="H15"/>
  <c r="T15"/>
  <c r="AC15"/>
  <c r="Q70"/>
  <c r="AI70"/>
  <c r="AD70"/>
  <c r="AJ70"/>
  <c r="S24"/>
  <c r="I24"/>
  <c r="M24"/>
  <c r="AD24"/>
  <c r="P37"/>
  <c r="F37"/>
  <c r="L37"/>
  <c r="AI37"/>
  <c r="Q78"/>
  <c r="AI78"/>
  <c r="AD78"/>
  <c r="AJ78"/>
  <c r="S72"/>
  <c r="AC72"/>
  <c r="AF72"/>
  <c r="AD72"/>
  <c r="P61"/>
  <c r="AH61"/>
  <c r="J61"/>
  <c r="AI61"/>
  <c r="Y343"/>
  <c r="W343"/>
  <c r="AC343"/>
  <c r="AI343"/>
  <c r="X334"/>
  <c r="V334"/>
  <c r="AJ334"/>
  <c r="AH334"/>
  <c r="O114"/>
  <c r="AG114"/>
  <c r="K114"/>
  <c r="AH114"/>
  <c r="R125"/>
  <c r="AB125"/>
  <c r="AE125"/>
  <c r="AC125"/>
  <c r="AB135"/>
  <c r="Z135"/>
  <c r="H135"/>
  <c r="AE135"/>
  <c r="N113"/>
  <c r="T113"/>
  <c r="P113"/>
  <c r="AG113"/>
  <c r="Y45"/>
  <c r="G45"/>
  <c r="AD45"/>
  <c r="AJ45"/>
  <c r="W19"/>
  <c r="M19"/>
  <c r="K19"/>
  <c r="AH19"/>
  <c r="AA39"/>
  <c r="I39"/>
  <c r="G39"/>
  <c r="AD39"/>
  <c r="U49"/>
  <c r="S49"/>
  <c r="V49"/>
  <c r="AF49"/>
  <c r="R38"/>
  <c r="H38"/>
  <c r="AE38"/>
  <c r="AC38"/>
  <c r="Z30"/>
  <c r="H30"/>
  <c r="F30"/>
  <c r="K30"/>
  <c r="R22"/>
  <c r="H22"/>
  <c r="F22"/>
  <c r="S22"/>
  <c r="Y29"/>
  <c r="G29"/>
  <c r="AD29"/>
  <c r="AJ29"/>
  <c r="P76"/>
  <c r="F76"/>
  <c r="L76"/>
  <c r="Y76"/>
  <c r="AB56"/>
  <c r="R56"/>
  <c r="AC56"/>
  <c r="AE56"/>
  <c r="AD331"/>
  <c r="AJ331"/>
  <c r="AH331"/>
  <c r="AF331"/>
  <c r="J335"/>
  <c r="X335"/>
  <c r="V335"/>
  <c r="AJ335"/>
  <c r="Q326"/>
  <c r="W326"/>
  <c r="AC326"/>
  <c r="AI326"/>
  <c r="W340"/>
  <c r="AC340"/>
  <c r="AI340"/>
  <c r="AG340"/>
  <c r="Z327"/>
  <c r="X327"/>
  <c r="V327"/>
  <c r="AJ327"/>
  <c r="P130"/>
  <c r="Y130"/>
  <c r="L130"/>
  <c r="Q130"/>
  <c r="P122"/>
  <c r="N122"/>
  <c r="L122"/>
  <c r="AI122"/>
  <c r="T126"/>
  <c r="R126"/>
  <c r="H126"/>
  <c r="AC126"/>
  <c r="AB118"/>
  <c r="R118"/>
  <c r="H118"/>
  <c r="AE118"/>
  <c r="U26"/>
  <c r="K26"/>
  <c r="AH26"/>
  <c r="AF26"/>
  <c r="P21"/>
  <c r="Z21"/>
  <c r="AC21"/>
  <c r="AI21"/>
  <c r="N35"/>
  <c r="AB35"/>
  <c r="J35"/>
  <c r="AG35"/>
  <c r="N27"/>
  <c r="T27"/>
  <c r="J27"/>
  <c r="AG27"/>
  <c r="O52"/>
  <c r="AG52"/>
  <c r="I52"/>
  <c r="AH52"/>
  <c r="N11"/>
  <c r="AB11"/>
  <c r="J11"/>
  <c r="AG11"/>
  <c r="Q46"/>
  <c r="G46"/>
  <c r="AA46"/>
  <c r="AJ46"/>
  <c r="W28"/>
  <c r="U28"/>
  <c r="K28"/>
  <c r="AH28"/>
  <c r="F67"/>
  <c r="L67"/>
  <c r="AI67"/>
  <c r="AG67"/>
  <c r="U66"/>
  <c r="S66"/>
  <c r="I66"/>
  <c r="AF66"/>
  <c r="W333"/>
  <c r="AC333"/>
  <c r="AI333"/>
  <c r="AG333"/>
  <c r="W341"/>
  <c r="AC341"/>
  <c r="AI341"/>
  <c r="AG341"/>
  <c r="Q124"/>
  <c r="O124"/>
  <c r="K124"/>
  <c r="AJ124"/>
  <c r="T40"/>
  <c r="R40"/>
  <c r="U40"/>
  <c r="AE40"/>
  <c r="W43"/>
  <c r="M43"/>
  <c r="K43"/>
  <c r="AH43"/>
  <c r="S79"/>
  <c r="I79"/>
  <c r="L79"/>
  <c r="AD79"/>
  <c r="S55"/>
  <c r="I55"/>
  <c r="G55"/>
  <c r="AD55"/>
  <c r="Z54"/>
  <c r="H54"/>
  <c r="AE54"/>
  <c r="AC54"/>
  <c r="Q13"/>
  <c r="G13"/>
  <c r="M13"/>
  <c r="R13"/>
  <c r="AC65"/>
  <c r="S65"/>
  <c r="AD65"/>
  <c r="AF65"/>
  <c r="I342"/>
  <c r="W342"/>
  <c r="AC342"/>
  <c r="AI342"/>
  <c r="O332"/>
  <c r="AC332"/>
  <c r="AI332"/>
  <c r="AG332"/>
  <c r="AB329"/>
  <c r="Z329"/>
  <c r="X329"/>
  <c r="V329"/>
  <c r="V120"/>
  <c r="AB120"/>
  <c r="J120"/>
  <c r="AG120"/>
  <c r="X36"/>
  <c r="F36"/>
  <c r="AG36"/>
  <c r="AI36"/>
  <c r="AC25"/>
  <c r="AI25"/>
  <c r="Q25"/>
  <c r="V25"/>
  <c r="V34"/>
  <c r="T34"/>
  <c r="J34"/>
  <c r="AG34"/>
  <c r="N58"/>
  <c r="T58"/>
  <c r="W58"/>
  <c r="AG58"/>
  <c r="R62"/>
  <c r="P62"/>
  <c r="F62"/>
  <c r="AA62"/>
  <c r="N42"/>
  <c r="AB42"/>
  <c r="J42"/>
  <c r="AE42"/>
  <c r="Q77"/>
  <c r="G77"/>
  <c r="AD77"/>
  <c r="AJ77"/>
  <c r="R14"/>
  <c r="H14"/>
  <c r="AE14"/>
  <c r="AC14"/>
  <c r="Q53"/>
  <c r="O53"/>
  <c r="M53"/>
  <c r="Z53"/>
  <c r="Q69"/>
  <c r="O69"/>
  <c r="R69"/>
  <c r="AH69"/>
  <c r="U73"/>
  <c r="S73"/>
  <c r="I73"/>
  <c r="V73"/>
  <c r="AB134"/>
  <c r="J134"/>
  <c r="AG134"/>
  <c r="AE134"/>
  <c r="W129"/>
  <c r="U129"/>
  <c r="K129"/>
  <c r="AH129"/>
  <c r="AH131"/>
  <c r="AF131"/>
  <c r="V131"/>
  <c r="T131"/>
  <c r="S8"/>
  <c r="I8"/>
  <c r="M8"/>
  <c r="AD8"/>
  <c r="S16"/>
  <c r="I16"/>
  <c r="AF16"/>
  <c r="AD16"/>
  <c r="AB17"/>
  <c r="R17"/>
  <c r="H17"/>
  <c r="AE17"/>
  <c r="N75"/>
  <c r="L75"/>
  <c r="J75"/>
  <c r="AG75"/>
  <c r="AB9"/>
  <c r="R9"/>
  <c r="H9"/>
  <c r="AE9"/>
  <c r="N51"/>
  <c r="T51"/>
  <c r="J51"/>
  <c r="AG51"/>
  <c r="S80"/>
  <c r="I80"/>
  <c r="AC80"/>
  <c r="AD80"/>
  <c r="AB33"/>
  <c r="R33"/>
  <c r="H33"/>
  <c r="AE33"/>
  <c r="O68"/>
  <c r="M68"/>
  <c r="K68"/>
  <c r="AH68"/>
  <c r="U18"/>
  <c r="S18"/>
  <c r="I18"/>
  <c r="AF18"/>
  <c r="R31"/>
  <c r="H31"/>
  <c r="AE31"/>
  <c r="AC31"/>
  <c r="Z328"/>
  <c r="X328"/>
  <c r="V328"/>
  <c r="AJ328"/>
  <c r="Z336"/>
  <c r="X336"/>
  <c r="V336"/>
  <c r="AJ336"/>
  <c r="AA345"/>
  <c r="Y345"/>
  <c r="W345"/>
  <c r="AC345"/>
  <c r="AJ330"/>
  <c r="AH330"/>
  <c r="AF330"/>
  <c r="AD330"/>
  <c r="AJ338"/>
  <c r="AH338"/>
  <c r="AF338"/>
  <c r="AD338"/>
  <c r="P123"/>
  <c r="AH123"/>
  <c r="L123"/>
  <c r="AI123"/>
  <c r="R133"/>
  <c r="P133"/>
  <c r="L133"/>
  <c r="AC133"/>
  <c r="AB127"/>
  <c r="J127"/>
  <c r="AD127"/>
  <c r="AE127"/>
  <c r="Q132"/>
  <c r="AI132"/>
  <c r="AD132"/>
  <c r="AJ132"/>
  <c r="R23"/>
  <c r="H23"/>
  <c r="AE23"/>
  <c r="AC23"/>
  <c r="S32"/>
  <c r="I32"/>
  <c r="M32"/>
  <c r="AD32"/>
  <c r="J47"/>
  <c r="T47"/>
  <c r="W47"/>
  <c r="AC47"/>
  <c r="R71"/>
  <c r="P71"/>
  <c r="AJ71"/>
  <c r="AC71"/>
  <c r="AB57"/>
  <c r="R57"/>
  <c r="H57"/>
  <c r="AE57"/>
  <c r="AA48"/>
  <c r="Q48"/>
  <c r="G48"/>
  <c r="AD48"/>
  <c r="R117"/>
  <c r="H117"/>
  <c r="AE117"/>
  <c r="AC117"/>
  <c r="P131"/>
  <c r="F131"/>
  <c r="R131"/>
  <c r="AI131"/>
  <c r="AA337"/>
  <c r="Y337"/>
  <c r="W337"/>
  <c r="AC337"/>
  <c r="W325"/>
  <c r="AC325"/>
  <c r="AI325"/>
  <c r="AG325"/>
  <c r="AB119"/>
  <c r="R119"/>
  <c r="H119"/>
  <c r="AE119"/>
  <c r="F121"/>
  <c r="L121"/>
  <c r="J121"/>
  <c r="AG121"/>
  <c r="P20"/>
  <c r="N20"/>
  <c r="T20"/>
  <c r="Y20"/>
  <c r="X12"/>
  <c r="F12"/>
  <c r="AG12"/>
  <c r="AI12"/>
  <c r="N74"/>
  <c r="T74"/>
  <c r="W74"/>
  <c r="AG74"/>
  <c r="P44"/>
  <c r="N44"/>
  <c r="T44"/>
  <c r="Y44"/>
  <c r="T64"/>
  <c r="R64"/>
  <c r="P64"/>
  <c r="U64"/>
  <c r="V10"/>
  <c r="T10"/>
  <c r="J10"/>
  <c r="AG10"/>
  <c r="N339"/>
  <c r="AJ339"/>
  <c r="AH339"/>
  <c r="AF339"/>
  <c r="Q115"/>
  <c r="O115"/>
  <c r="M115"/>
  <c r="AH115"/>
  <c r="Z116"/>
  <c r="H116"/>
  <c r="AE116"/>
  <c r="AC116"/>
  <c r="R7"/>
  <c r="H7"/>
  <c r="AE7"/>
  <c r="AC7"/>
  <c r="AC50"/>
  <c r="AA50"/>
  <c r="Q50"/>
  <c r="Z63"/>
  <c r="H63"/>
  <c r="AE63"/>
  <c r="AH344"/>
  <c r="AF344"/>
  <c r="AD344"/>
  <c r="AC128"/>
  <c r="AA128"/>
  <c r="Q128"/>
  <c r="G60"/>
  <c r="I60"/>
  <c r="AJ60"/>
  <c r="Z60"/>
  <c r="F59"/>
  <c r="L59"/>
  <c r="P59"/>
  <c r="Y59"/>
  <c r="T41"/>
  <c r="J41"/>
  <c r="N41"/>
  <c r="W41"/>
  <c r="J15"/>
  <c r="AG15"/>
  <c r="AE15"/>
  <c r="U15"/>
  <c r="I70"/>
  <c r="AF70"/>
  <c r="V70"/>
  <c r="AB70"/>
  <c r="K24"/>
  <c r="AH24"/>
  <c r="AF24"/>
  <c r="V24"/>
  <c r="H37"/>
  <c r="AE37"/>
  <c r="Z37"/>
  <c r="AA37"/>
  <c r="I78"/>
  <c r="AF78"/>
  <c r="V78"/>
  <c r="AB78"/>
  <c r="K72"/>
  <c r="AH72"/>
  <c r="X72"/>
  <c r="V72"/>
  <c r="H61"/>
  <c r="AE61"/>
  <c r="AC61"/>
  <c r="AA61"/>
  <c r="Q343"/>
  <c r="O343"/>
  <c r="U343"/>
  <c r="AA343"/>
  <c r="P334"/>
  <c r="N334"/>
  <c r="AB334"/>
  <c r="Z334"/>
  <c r="G114"/>
  <c r="AD114"/>
  <c r="AJ114"/>
  <c r="Z114"/>
  <c r="J125"/>
  <c r="AG125"/>
  <c r="W125"/>
  <c r="U125"/>
  <c r="T135"/>
  <c r="R135"/>
  <c r="F135"/>
  <c r="W135"/>
  <c r="F113"/>
  <c r="L113"/>
  <c r="AI113"/>
  <c r="Y113"/>
  <c r="Q45"/>
  <c r="J45"/>
  <c r="V45"/>
  <c r="AB45"/>
  <c r="O19"/>
  <c r="P19"/>
  <c r="AJ19"/>
  <c r="Z19"/>
  <c r="S39"/>
  <c r="AB39"/>
  <c r="AF39"/>
  <c r="V39"/>
  <c r="M49"/>
  <c r="K49"/>
  <c r="AH49"/>
  <c r="X49"/>
  <c r="J38"/>
  <c r="AG38"/>
  <c r="W38"/>
  <c r="U38"/>
  <c r="R30"/>
  <c r="AA30"/>
  <c r="AE30"/>
  <c r="AC30"/>
  <c r="J22"/>
  <c r="AI22"/>
  <c r="AE22"/>
  <c r="AC22"/>
  <c r="Q29"/>
  <c r="J29"/>
  <c r="V29"/>
  <c r="AB29"/>
  <c r="H76"/>
  <c r="AG76"/>
  <c r="I76"/>
  <c r="AI76"/>
  <c r="T56"/>
  <c r="J56"/>
  <c r="AG56"/>
  <c r="W56"/>
  <c r="N331"/>
  <c r="AB331"/>
  <c r="Z331"/>
  <c r="X331"/>
  <c r="R335"/>
  <c r="P335"/>
  <c r="N335"/>
  <c r="AB335"/>
  <c r="Y326"/>
  <c r="O326"/>
  <c r="U326"/>
  <c r="AA326"/>
  <c r="AE340"/>
  <c r="U340"/>
  <c r="AA340"/>
  <c r="Y340"/>
  <c r="J327"/>
  <c r="P327"/>
  <c r="N327"/>
  <c r="AB327"/>
  <c r="H130"/>
  <c r="AE130"/>
  <c r="AC130"/>
  <c r="AI130"/>
  <c r="H122"/>
  <c r="F122"/>
  <c r="Y122"/>
  <c r="AA122"/>
  <c r="L126"/>
  <c r="J126"/>
  <c r="M126"/>
  <c r="AE126"/>
  <c r="T118"/>
  <c r="J118"/>
  <c r="AG118"/>
  <c r="W118"/>
  <c r="M26"/>
  <c r="W26"/>
  <c r="Z26"/>
  <c r="X26"/>
  <c r="H21"/>
  <c r="AE21"/>
  <c r="U21"/>
  <c r="AA21"/>
  <c r="F35"/>
  <c r="T35"/>
  <c r="AF35"/>
  <c r="Y35"/>
  <c r="F27"/>
  <c r="L27"/>
  <c r="P27"/>
  <c r="Y27"/>
  <c r="G52"/>
  <c r="AD52"/>
  <c r="AJ52"/>
  <c r="Z52"/>
  <c r="F11"/>
  <c r="T11"/>
  <c r="AF11"/>
  <c r="Y11"/>
  <c r="I46"/>
  <c r="AF46"/>
  <c r="AD46"/>
  <c r="AB46"/>
  <c r="O28"/>
  <c r="M28"/>
  <c r="AG28"/>
  <c r="Z28"/>
  <c r="H67"/>
  <c r="P67"/>
  <c r="AA67"/>
  <c r="Y67"/>
  <c r="M66"/>
  <c r="K66"/>
  <c r="W66"/>
  <c r="X66"/>
  <c r="O333"/>
  <c r="U333"/>
  <c r="AA333"/>
  <c r="Y333"/>
  <c r="O341"/>
  <c r="U341"/>
  <c r="AA341"/>
  <c r="Y341"/>
  <c r="I124"/>
  <c r="G124"/>
  <c r="AD124"/>
  <c r="AB124"/>
  <c r="L40"/>
  <c r="J40"/>
  <c r="AG40"/>
  <c r="W40"/>
  <c r="O43"/>
  <c r="P43"/>
  <c r="AJ43"/>
  <c r="Z43"/>
  <c r="K79"/>
  <c r="AJ79"/>
  <c r="AF79"/>
  <c r="V79"/>
  <c r="K55"/>
  <c r="AJ55"/>
  <c r="AF55"/>
  <c r="V55"/>
  <c r="R54"/>
  <c r="K54"/>
  <c r="W54"/>
  <c r="U54"/>
  <c r="I13"/>
  <c r="AH13"/>
  <c r="AD13"/>
  <c r="AJ13"/>
  <c r="U65"/>
  <c r="K65"/>
  <c r="AH65"/>
  <c r="X65"/>
  <c r="Y342"/>
  <c r="O342"/>
  <c r="U342"/>
  <c r="AA342"/>
  <c r="W332"/>
  <c r="U332"/>
  <c r="AA332"/>
  <c r="Y332"/>
  <c r="L329"/>
  <c r="R329"/>
  <c r="P329"/>
  <c r="N329"/>
  <c r="N120"/>
  <c r="T120"/>
  <c r="AE120"/>
  <c r="Y120"/>
  <c r="P36"/>
  <c r="I36"/>
  <c r="AC36"/>
  <c r="AA36"/>
  <c r="U25"/>
  <c r="AA25"/>
  <c r="I25"/>
  <c r="AF25"/>
  <c r="N34"/>
  <c r="L34"/>
  <c r="AI34"/>
  <c r="Y34"/>
  <c r="F58"/>
  <c r="L58"/>
  <c r="AI58"/>
  <c r="Y58"/>
  <c r="J62"/>
  <c r="H62"/>
  <c r="K62"/>
  <c r="AC62"/>
  <c r="F42"/>
  <c r="T42"/>
  <c r="O42"/>
  <c r="AG42"/>
  <c r="I77"/>
  <c r="AF77"/>
  <c r="V77"/>
  <c r="AB77"/>
  <c r="J14"/>
  <c r="AG14"/>
  <c r="W14"/>
  <c r="U14"/>
  <c r="I53"/>
  <c r="G53"/>
  <c r="J53"/>
  <c r="AJ53"/>
  <c r="I69"/>
  <c r="G69"/>
  <c r="AD69"/>
  <c r="AJ69"/>
  <c r="M73"/>
  <c r="K73"/>
  <c r="F73"/>
  <c r="AF73"/>
  <c r="T134"/>
  <c r="M134"/>
  <c r="Y134"/>
  <c r="W134"/>
  <c r="O129"/>
  <c r="M129"/>
  <c r="AF129"/>
  <c r="Z129"/>
  <c r="Z39"/>
  <c r="P39"/>
  <c r="F39"/>
  <c r="V9"/>
  <c r="K9"/>
  <c r="AH9"/>
  <c r="X9"/>
  <c r="AI336"/>
  <c r="I336"/>
  <c r="G336"/>
  <c r="M336"/>
  <c r="M127"/>
  <c r="F127"/>
  <c r="Z127"/>
  <c r="P127"/>
  <c r="L32"/>
  <c r="AI32"/>
  <c r="Y32"/>
  <c r="O32"/>
  <c r="K8"/>
  <c r="AH8"/>
  <c r="AF8"/>
  <c r="K16"/>
  <c r="M16"/>
  <c r="X16"/>
  <c r="T17"/>
  <c r="J17"/>
  <c r="N17"/>
  <c r="F75"/>
  <c r="AF75"/>
  <c r="AI75"/>
  <c r="T9"/>
  <c r="J9"/>
  <c r="AG9"/>
  <c r="F51"/>
  <c r="L51"/>
  <c r="AI51"/>
  <c r="K80"/>
  <c r="U80"/>
  <c r="AF80"/>
  <c r="T33"/>
  <c r="J33"/>
  <c r="AG33"/>
  <c r="G68"/>
  <c r="AD68"/>
  <c r="Q68"/>
  <c r="M18"/>
  <c r="K18"/>
  <c r="AH18"/>
  <c r="J31"/>
  <c r="L31"/>
  <c r="W31"/>
  <c r="R328"/>
  <c r="P328"/>
  <c r="N328"/>
  <c r="R336"/>
  <c r="P336"/>
  <c r="N336"/>
  <c r="S345"/>
  <c r="Q345"/>
  <c r="O345"/>
  <c r="AB330"/>
  <c r="Z330"/>
  <c r="X330"/>
  <c r="AB338"/>
  <c r="Z338"/>
  <c r="X338"/>
  <c r="H123"/>
  <c r="AE123"/>
  <c r="AC123"/>
  <c r="J133"/>
  <c r="H133"/>
  <c r="AE133"/>
  <c r="T127"/>
  <c r="V127"/>
  <c r="AG127"/>
  <c r="I132"/>
  <c r="AF132"/>
  <c r="V132"/>
  <c r="J23"/>
  <c r="T23"/>
  <c r="W23"/>
  <c r="K32"/>
  <c r="AH32"/>
  <c r="AF32"/>
  <c r="L47"/>
  <c r="AG47"/>
  <c r="O47"/>
  <c r="J71"/>
  <c r="H71"/>
  <c r="AE71"/>
  <c r="T57"/>
  <c r="J57"/>
  <c r="V57"/>
  <c r="S48"/>
  <c r="I48"/>
  <c r="U48"/>
  <c r="J117"/>
  <c r="AG117"/>
  <c r="W117"/>
  <c r="H131"/>
  <c r="J131"/>
  <c r="AC131"/>
  <c r="S337"/>
  <c r="Q337"/>
  <c r="O337"/>
  <c r="O325"/>
  <c r="U325"/>
  <c r="AA325"/>
  <c r="T119"/>
  <c r="J119"/>
  <c r="AG119"/>
  <c r="AF121"/>
  <c r="AC121"/>
  <c r="AI121"/>
  <c r="H20"/>
  <c r="F20"/>
  <c r="L20"/>
  <c r="P12"/>
  <c r="I12"/>
  <c r="AC12"/>
  <c r="F74"/>
  <c r="L74"/>
  <c r="AI74"/>
  <c r="H44"/>
  <c r="F44"/>
  <c r="L44"/>
  <c r="L64"/>
  <c r="J64"/>
  <c r="H64"/>
  <c r="N10"/>
  <c r="L10"/>
  <c r="AI10"/>
  <c r="V339"/>
  <c r="AB339"/>
  <c r="Z339"/>
  <c r="I115"/>
  <c r="G115"/>
  <c r="R115"/>
  <c r="R116"/>
  <c r="K116"/>
  <c r="W116"/>
  <c r="J7"/>
  <c r="L7"/>
  <c r="W7"/>
  <c r="U50"/>
  <c r="S50"/>
  <c r="I50"/>
  <c r="R63"/>
  <c r="AB63"/>
  <c r="W63"/>
  <c r="Z344"/>
  <c r="X344"/>
  <c r="V344"/>
  <c r="U128"/>
  <c r="S128"/>
  <c r="I128"/>
  <c r="AF60"/>
  <c r="AD60"/>
  <c r="AB60"/>
  <c r="AF59"/>
  <c r="AC59"/>
  <c r="AI59"/>
  <c r="L41"/>
  <c r="AI41"/>
  <c r="AG41"/>
  <c r="AJ15"/>
  <c r="Y15"/>
  <c r="W15"/>
  <c r="AA70"/>
  <c r="X70"/>
  <c r="N70"/>
  <c r="AC24"/>
  <c r="Z24"/>
  <c r="X24"/>
  <c r="AG37"/>
  <c r="W37"/>
  <c r="AC37"/>
  <c r="AA78"/>
  <c r="X78"/>
  <c r="N78"/>
  <c r="U72"/>
  <c r="Z72"/>
  <c r="P72"/>
  <c r="Z61"/>
  <c r="W61"/>
  <c r="U61"/>
  <c r="I343"/>
  <c r="G343"/>
  <c r="M343"/>
  <c r="H334"/>
  <c r="F334"/>
  <c r="T334"/>
  <c r="Y114"/>
  <c r="V114"/>
  <c r="AB114"/>
  <c r="T125"/>
  <c r="Y125"/>
  <c r="O125"/>
  <c r="L135"/>
  <c r="J135"/>
  <c r="AG135"/>
  <c r="AE113"/>
  <c r="H113"/>
  <c r="AA113"/>
  <c r="I45"/>
  <c r="AF45"/>
  <c r="N45"/>
  <c r="G19"/>
  <c r="AD19"/>
  <c r="AB19"/>
  <c r="K39"/>
  <c r="AH39"/>
  <c r="X39"/>
  <c r="AD49"/>
  <c r="AJ49"/>
  <c r="Z49"/>
  <c r="AI38"/>
  <c r="Y38"/>
  <c r="O38"/>
  <c r="J30"/>
  <c r="AG30"/>
  <c r="W30"/>
  <c r="K22"/>
  <c r="AG22"/>
  <c r="W22"/>
  <c r="I29"/>
  <c r="AF29"/>
  <c r="N29"/>
  <c r="Q76"/>
  <c r="AE76"/>
  <c r="AC76"/>
  <c r="L56"/>
  <c r="AI56"/>
  <c r="Y56"/>
  <c r="V331"/>
  <c r="T331"/>
  <c r="R331"/>
  <c r="Z335"/>
  <c r="H335"/>
  <c r="F335"/>
  <c r="AG326"/>
  <c r="G326"/>
  <c r="M326"/>
  <c r="G340"/>
  <c r="M340"/>
  <c r="S340"/>
  <c r="R327"/>
  <c r="H327"/>
  <c r="F327"/>
  <c r="I130"/>
  <c r="W130"/>
  <c r="U130"/>
  <c r="AG122"/>
  <c r="AE122"/>
  <c r="AC122"/>
  <c r="U126"/>
  <c r="AI126"/>
  <c r="AG126"/>
  <c r="L118"/>
  <c r="AI118"/>
  <c r="Y118"/>
  <c r="O26"/>
  <c r="AJ26"/>
  <c r="R26"/>
  <c r="R21"/>
  <c r="W21"/>
  <c r="M21"/>
  <c r="AE35"/>
  <c r="L35"/>
  <c r="AI35"/>
  <c r="AF27"/>
  <c r="AC27"/>
  <c r="AI27"/>
  <c r="Y52"/>
  <c r="V52"/>
  <c r="AB52"/>
  <c r="AE11"/>
  <c r="L11"/>
  <c r="AI11"/>
  <c r="AH46"/>
  <c r="X46"/>
  <c r="V46"/>
  <c r="G28"/>
  <c r="I28"/>
  <c r="AJ28"/>
  <c r="AE67"/>
  <c r="AC67"/>
  <c r="S67"/>
  <c r="AD66"/>
  <c r="AJ66"/>
  <c r="AH66"/>
  <c r="G333"/>
  <c r="M333"/>
  <c r="S333"/>
  <c r="G341"/>
  <c r="M341"/>
  <c r="S341"/>
  <c r="AH124"/>
  <c r="AF124"/>
  <c r="V124"/>
  <c r="AC40"/>
  <c r="AI40"/>
  <c r="Y40"/>
  <c r="G43"/>
  <c r="AD43"/>
  <c r="AB43"/>
  <c r="T79"/>
  <c r="AH79"/>
  <c r="X79"/>
  <c r="L55"/>
  <c r="AH55"/>
  <c r="X55"/>
  <c r="J54"/>
  <c r="AG54"/>
  <c r="O54"/>
  <c r="J13"/>
  <c r="AF13"/>
  <c r="V13"/>
  <c r="M65"/>
  <c r="F65"/>
  <c r="Z65"/>
  <c r="AG342"/>
  <c r="G342"/>
  <c r="M342"/>
  <c r="AE332"/>
  <c r="M332"/>
  <c r="S332"/>
  <c r="T329"/>
  <c r="J329"/>
  <c r="H329"/>
  <c r="F120"/>
  <c r="L120"/>
  <c r="AI120"/>
  <c r="H36"/>
  <c r="AE36"/>
  <c r="U36"/>
  <c r="M25"/>
  <c r="S25"/>
  <c r="N25"/>
  <c r="F34"/>
  <c r="O34"/>
  <c r="AA34"/>
  <c r="AE58"/>
  <c r="AC58"/>
  <c r="AA58"/>
  <c r="S62"/>
  <c r="AG62"/>
  <c r="AE62"/>
  <c r="W42"/>
  <c r="L42"/>
  <c r="AI42"/>
  <c r="AH77"/>
  <c r="X77"/>
  <c r="N77"/>
  <c r="AI14"/>
  <c r="Y14"/>
  <c r="O14"/>
  <c r="R53"/>
  <c r="AF53"/>
  <c r="AD53"/>
  <c r="Z69"/>
  <c r="AF69"/>
  <c r="V69"/>
  <c r="N73"/>
  <c r="AD73"/>
  <c r="AH73"/>
  <c r="L134"/>
  <c r="AI134"/>
  <c r="Q134"/>
  <c r="G129"/>
  <c r="AD129"/>
  <c r="AJ129"/>
  <c r="AK225"/>
  <c r="L251" i="6" s="1"/>
  <c r="E100" s="1"/>
  <c r="Q319" i="5"/>
  <c r="L319"/>
  <c r="R319"/>
  <c r="AK227"/>
  <c r="L261" i="6" s="1"/>
  <c r="E107" s="1"/>
  <c r="AD319" i="5"/>
  <c r="O319"/>
  <c r="T319"/>
  <c r="Z319"/>
  <c r="AK219"/>
  <c r="L217" i="6" s="1"/>
  <c r="E82" s="1"/>
  <c r="AK229" i="5"/>
  <c r="L296" i="6" s="1"/>
  <c r="E131" s="1"/>
  <c r="M319" i="5"/>
  <c r="K319"/>
  <c r="AA319"/>
  <c r="AC319"/>
  <c r="AF319"/>
  <c r="AK224"/>
  <c r="L242" i="6" s="1"/>
  <c r="E95" s="1"/>
  <c r="J319" i="5"/>
  <c r="AB319"/>
  <c r="G319"/>
  <c r="X319"/>
  <c r="N319"/>
  <c r="AK223"/>
  <c r="L241" i="6" s="1"/>
  <c r="E94" s="1"/>
  <c r="AK226" i="5"/>
  <c r="L260" i="6" s="1"/>
  <c r="E106" s="1"/>
  <c r="P319" i="5"/>
  <c r="AK220"/>
  <c r="L229" i="6" s="1"/>
  <c r="E88" s="1"/>
  <c r="AL425" i="5"/>
  <c r="AL213"/>
  <c r="S319"/>
  <c r="Y319"/>
  <c r="H319"/>
  <c r="I319"/>
  <c r="E213"/>
  <c r="AG319"/>
  <c r="AJ319"/>
  <c r="AH319"/>
  <c r="V319"/>
  <c r="W319"/>
  <c r="U319"/>
  <c r="E425"/>
  <c r="AE319"/>
  <c r="AK222"/>
  <c r="L238" i="6" s="1"/>
  <c r="E93" s="1"/>
  <c r="AI319" i="5"/>
  <c r="E107"/>
  <c r="AK221"/>
  <c r="L234" i="6" s="1"/>
  <c r="E91" s="1"/>
  <c r="AL107" i="5"/>
  <c r="F319"/>
  <c r="AK228"/>
  <c r="L267" i="6" s="1"/>
  <c r="E112" s="1"/>
  <c r="L324" i="5"/>
  <c r="L6"/>
  <c r="L218"/>
  <c r="L112"/>
  <c r="M3"/>
  <c r="AK46" l="1"/>
  <c r="L119" i="6" s="1"/>
  <c r="E42" s="1"/>
  <c r="AE425" i="5"/>
  <c r="AK118"/>
  <c r="L195" i="6" s="1"/>
  <c r="E69" s="1"/>
  <c r="AK45" i="5"/>
  <c r="L117" i="6" s="1"/>
  <c r="E41" s="1"/>
  <c r="AK71" i="5"/>
  <c r="L208" i="6" s="1"/>
  <c r="E78" s="1"/>
  <c r="AK63" i="5"/>
  <c r="L179" i="6" s="1"/>
  <c r="E60" s="1"/>
  <c r="AK124" i="5"/>
  <c r="L222" i="6" s="1"/>
  <c r="E84" s="1"/>
  <c r="AK51" i="5"/>
  <c r="L138" i="6" s="1"/>
  <c r="E47" s="1"/>
  <c r="AK31" i="5"/>
  <c r="L75" i="6" s="1"/>
  <c r="E27" s="1"/>
  <c r="AK127" i="5"/>
  <c r="L263" i="6" s="1"/>
  <c r="E108" s="1"/>
  <c r="AK87" i="5"/>
  <c r="AK16"/>
  <c r="L33" i="6" s="1"/>
  <c r="E12" s="1"/>
  <c r="AK10" i="5"/>
  <c r="L12" i="6" s="1"/>
  <c r="E6" s="1"/>
  <c r="AK68" i="5"/>
  <c r="L204" i="6" s="1"/>
  <c r="E75" s="1"/>
  <c r="AK113" i="5"/>
  <c r="L174" i="6" s="1"/>
  <c r="E56" s="1"/>
  <c r="AK58" i="5"/>
  <c r="L171" i="6" s="1"/>
  <c r="E54" s="1"/>
  <c r="AK42" i="5"/>
  <c r="L106" i="6" s="1"/>
  <c r="E38" s="1"/>
  <c r="AK34" i="5"/>
  <c r="L93" i="6" s="1"/>
  <c r="E30" s="1"/>
  <c r="AK55" i="5"/>
  <c r="L153" i="6" s="1"/>
  <c r="E51" s="1"/>
  <c r="P213" i="5"/>
  <c r="E430"/>
  <c r="J425"/>
  <c r="M425"/>
  <c r="AI425"/>
  <c r="AF213"/>
  <c r="AK133"/>
  <c r="L274" i="6" s="1"/>
  <c r="E115" s="1"/>
  <c r="AK134" i="5"/>
  <c r="L285" i="6" s="1"/>
  <c r="E122" s="1"/>
  <c r="AK343" i="5"/>
  <c r="L293" i="6" s="1"/>
  <c r="E128" s="1"/>
  <c r="K425" i="5"/>
  <c r="AK330"/>
  <c r="L253" i="6" s="1"/>
  <c r="E101" s="1"/>
  <c r="AK80" i="5"/>
  <c r="L282" i="6" s="1"/>
  <c r="E120" s="1"/>
  <c r="AC107" i="5"/>
  <c r="O425"/>
  <c r="G213"/>
  <c r="AK115"/>
  <c r="L192" i="6" s="1"/>
  <c r="E66" s="1"/>
  <c r="AK329" i="5"/>
  <c r="L250" i="6" s="1"/>
  <c r="E99" s="1"/>
  <c r="AK81" i="5"/>
  <c r="AK48"/>
  <c r="L124" i="6" s="1"/>
  <c r="E44" s="1"/>
  <c r="Y213" i="5"/>
  <c r="AH425"/>
  <c r="AA213"/>
  <c r="AK61"/>
  <c r="L177" i="6" s="1"/>
  <c r="E58" s="1"/>
  <c r="S213" i="5"/>
  <c r="Z213"/>
  <c r="AK64"/>
  <c r="L180" i="6" s="1"/>
  <c r="E61" s="1"/>
  <c r="AK344" i="5"/>
  <c r="L294" i="6" s="1"/>
  <c r="E129" s="1"/>
  <c r="K107" i="5"/>
  <c r="Q425"/>
  <c r="AK131"/>
  <c r="L272" i="6" s="1"/>
  <c r="E113" s="1"/>
  <c r="W425" i="5"/>
  <c r="AK74"/>
  <c r="L221" i="6" s="1"/>
  <c r="E83" s="1"/>
  <c r="V213" i="5"/>
  <c r="AK119"/>
  <c r="L198" i="6" s="1"/>
  <c r="E70" s="1"/>
  <c r="AK79" i="5"/>
  <c r="L243" i="6" s="1"/>
  <c r="E96" s="1"/>
  <c r="N425" i="5"/>
  <c r="AG213"/>
  <c r="AK14"/>
  <c r="L31" i="6" s="1"/>
  <c r="E10" s="1"/>
  <c r="W213" i="5"/>
  <c r="AK27"/>
  <c r="L66" i="6" s="1"/>
  <c r="E23" s="1"/>
  <c r="AK128" i="5"/>
  <c r="L264" i="6" s="1"/>
  <c r="E109" s="1"/>
  <c r="AK30" i="5"/>
  <c r="L74" i="6" s="1"/>
  <c r="E26" s="1"/>
  <c r="AK50" i="5"/>
  <c r="L133" i="6" s="1"/>
  <c r="E46" s="1"/>
  <c r="AK44" i="5"/>
  <c r="L110" i="6" s="1"/>
  <c r="E40" s="1"/>
  <c r="AK338" i="5"/>
  <c r="L283" i="6" s="1"/>
  <c r="E121" s="1"/>
  <c r="H107" i="5"/>
  <c r="AK132"/>
  <c r="L273" i="6" s="1"/>
  <c r="E114" s="1"/>
  <c r="AK19" i="5"/>
  <c r="L48" i="6" s="1"/>
  <c r="E15" s="1"/>
  <c r="AK337" i="5"/>
  <c r="L281" i="6" s="1"/>
  <c r="E119" s="1"/>
  <c r="AK26" i="5"/>
  <c r="L65" i="6" s="1"/>
  <c r="E22" s="1"/>
  <c r="AK41" i="5"/>
  <c r="L105" i="6" s="1"/>
  <c r="E37" s="1"/>
  <c r="AH213" i="5"/>
  <c r="AF107"/>
  <c r="AK62"/>
  <c r="L178" i="6" s="1"/>
  <c r="E59" s="1"/>
  <c r="F213" i="5"/>
  <c r="AK70"/>
  <c r="L207" i="6" s="1"/>
  <c r="E77" s="1"/>
  <c r="I213" i="5"/>
  <c r="R213"/>
  <c r="AJ213"/>
  <c r="AK333"/>
  <c r="L256" i="6" s="1"/>
  <c r="E104" s="1"/>
  <c r="R107" i="5"/>
  <c r="S425"/>
  <c r="AK122"/>
  <c r="L201" i="6" s="1"/>
  <c r="E73" s="1"/>
  <c r="Z425" i="5"/>
  <c r="AK319"/>
  <c r="O213"/>
  <c r="AE213"/>
  <c r="AK40"/>
  <c r="L104" i="6" s="1"/>
  <c r="E36" s="1"/>
  <c r="AF425" i="5"/>
  <c r="K213"/>
  <c r="N107"/>
  <c r="Y425"/>
  <c r="V107"/>
  <c r="AK325"/>
  <c r="L214" i="6" s="1"/>
  <c r="E80" s="1"/>
  <c r="Q107" i="5"/>
  <c r="AK67"/>
  <c r="L184" i="6" s="1"/>
  <c r="E64" s="1"/>
  <c r="J107" i="5"/>
  <c r="W107"/>
  <c r="AD213"/>
  <c r="J213"/>
  <c r="AK84"/>
  <c r="I107"/>
  <c r="AK47"/>
  <c r="L120" i="6" s="1"/>
  <c r="E43" s="1"/>
  <c r="AK78" i="5"/>
  <c r="L237" i="6" s="1"/>
  <c r="E92" s="1"/>
  <c r="AK22" i="5"/>
  <c r="L51" i="6" s="1"/>
  <c r="E18" s="1"/>
  <c r="AK121" i="5"/>
  <c r="L200" i="6" s="1"/>
  <c r="E72" s="1"/>
  <c r="L425" i="5"/>
  <c r="AK334"/>
  <c r="L278" i="6" s="1"/>
  <c r="E116" s="1"/>
  <c r="AK15" i="5"/>
  <c r="L32" i="6" s="1"/>
  <c r="E11" s="1"/>
  <c r="AK135" i="5"/>
  <c r="L286" i="6" s="1"/>
  <c r="E123" s="1"/>
  <c r="P107" i="5"/>
  <c r="AI213"/>
  <c r="AK77"/>
  <c r="L233" i="6" s="1"/>
  <c r="E90" s="1"/>
  <c r="X213" i="5"/>
  <c r="AA425"/>
  <c r="T213"/>
  <c r="AK336"/>
  <c r="L280" i="6" s="1"/>
  <c r="E118" s="1"/>
  <c r="AK17" i="5"/>
  <c r="L34" i="6" s="1"/>
  <c r="E13" s="1"/>
  <c r="U425" i="5"/>
  <c r="AK20"/>
  <c r="L49" i="6" s="1"/>
  <c r="E16" s="1"/>
  <c r="AK9" i="5"/>
  <c r="L11" i="6" s="1"/>
  <c r="E5" s="1"/>
  <c r="AE107" i="5"/>
  <c r="AK339"/>
  <c r="L287" i="6" s="1"/>
  <c r="E124" s="1"/>
  <c r="AG107" i="5"/>
  <c r="AK69"/>
  <c r="L206" i="6" s="1"/>
  <c r="E76" s="1"/>
  <c r="AK52" i="5"/>
  <c r="L147" i="6" s="1"/>
  <c r="E48" s="1"/>
  <c r="AK331" i="5"/>
  <c r="L254" i="6" s="1"/>
  <c r="E102" s="1"/>
  <c r="AK49" i="5"/>
  <c r="L130" i="6" s="1"/>
  <c r="E45" s="1"/>
  <c r="U213" i="5"/>
  <c r="AA107"/>
  <c r="AK36"/>
  <c r="L95" i="6" s="1"/>
  <c r="E32" s="1"/>
  <c r="AK129" i="5"/>
  <c r="L265" i="6" s="1"/>
  <c r="E110" s="1"/>
  <c r="AK341" i="5"/>
  <c r="L289" i="6" s="1"/>
  <c r="E126" s="1"/>
  <c r="AK328" i="5"/>
  <c r="L247" i="6" s="1"/>
  <c r="E97" s="1"/>
  <c r="AK53" i="5"/>
  <c r="L151" i="6" s="1"/>
  <c r="E49" s="1"/>
  <c r="R425" i="5"/>
  <c r="Q213"/>
  <c r="AH107"/>
  <c r="G425"/>
  <c r="AK39"/>
  <c r="L102" i="6" s="1"/>
  <c r="E35" s="1"/>
  <c r="AC213" i="5"/>
  <c r="Y107"/>
  <c r="G107"/>
  <c r="P425"/>
  <c r="AK345"/>
  <c r="L295" i="6" s="1"/>
  <c r="E130" s="1"/>
  <c r="AK342" i="5"/>
  <c r="L290" i="6" s="1"/>
  <c r="E127" s="1"/>
  <c r="AK23" i="5"/>
  <c r="L52" i="6" s="1"/>
  <c r="E19" s="1"/>
  <c r="AK335" i="5"/>
  <c r="L279" i="6" s="1"/>
  <c r="E117" s="1"/>
  <c r="AK72" i="5"/>
  <c r="L211" i="6" s="1"/>
  <c r="E79" s="1"/>
  <c r="AK123" i="5"/>
  <c r="L202" i="6" s="1"/>
  <c r="E74" s="1"/>
  <c r="AB213" i="5"/>
  <c r="AK114"/>
  <c r="L191" i="6" s="1"/>
  <c r="E65" s="1"/>
  <c r="Z107" i="5"/>
  <c r="M107"/>
  <c r="AC425"/>
  <c r="AK12"/>
  <c r="L17" i="6" s="1"/>
  <c r="E8" s="1"/>
  <c r="AK21" i="5"/>
  <c r="L50" i="6" s="1"/>
  <c r="E17" s="1"/>
  <c r="H425" i="5"/>
  <c r="AK13"/>
  <c r="L24" i="6" s="1"/>
  <c r="E9" s="1"/>
  <c r="AK327" i="5"/>
  <c r="L224" i="6" s="1"/>
  <c r="E86" s="1"/>
  <c r="AK65" i="5"/>
  <c r="L181" i="6" s="1"/>
  <c r="E62" s="1"/>
  <c r="AK86" i="5"/>
  <c r="AK38"/>
  <c r="L99" i="6" s="1"/>
  <c r="E34" s="1"/>
  <c r="AK82" i="5"/>
  <c r="AK37"/>
  <c r="L97" i="6" s="1"/>
  <c r="E33" s="1"/>
  <c r="N213" i="5"/>
  <c r="AK340"/>
  <c r="L288" i="6" s="1"/>
  <c r="E125" s="1"/>
  <c r="AK130" i="5"/>
  <c r="L266" i="6" s="1"/>
  <c r="E111" s="1"/>
  <c r="O107" i="5"/>
  <c r="AK326"/>
  <c r="L223" i="6" s="1"/>
  <c r="E85" s="1"/>
  <c r="AI107" i="5"/>
  <c r="AK85"/>
  <c r="AK76"/>
  <c r="L232" i="6" s="1"/>
  <c r="E89" s="1"/>
  <c r="AK18" i="5"/>
  <c r="L42" i="6" s="1"/>
  <c r="E14" s="1"/>
  <c r="AJ107" i="5"/>
  <c r="AK60"/>
  <c r="L175" i="6" s="1"/>
  <c r="E57" s="1"/>
  <c r="AK56" i="5"/>
  <c r="L158" i="6" s="1"/>
  <c r="E52" s="1"/>
  <c r="AK33" i="5"/>
  <c r="L91" i="6" s="1"/>
  <c r="E29" s="1"/>
  <c r="AK75" i="5"/>
  <c r="L225" i="6" s="1"/>
  <c r="E87" s="1"/>
  <c r="AK35" i="5"/>
  <c r="L94" i="6" s="1"/>
  <c r="E31" s="1"/>
  <c r="AK7" i="5"/>
  <c r="L9" i="6" s="1"/>
  <c r="E3" s="1"/>
  <c r="AK116" i="5"/>
  <c r="L193" i="6" s="1"/>
  <c r="E67" s="1"/>
  <c r="M213" i="5"/>
  <c r="H213"/>
  <c r="AK332"/>
  <c r="L255" i="6" s="1"/>
  <c r="E103" s="1"/>
  <c r="AK136" i="5"/>
  <c r="AG425"/>
  <c r="AK120"/>
  <c r="L199" i="6" s="1"/>
  <c r="E71" s="1"/>
  <c r="AD107" i="5"/>
  <c r="AJ425"/>
  <c r="AK29"/>
  <c r="L73" i="6" s="1"/>
  <c r="E25" s="1"/>
  <c r="L213" i="5"/>
  <c r="AD425"/>
  <c r="AK8"/>
  <c r="L10" i="6" s="1"/>
  <c r="E4" s="1"/>
  <c r="F107" i="5"/>
  <c r="AK11"/>
  <c r="L16" i="6" s="1"/>
  <c r="E7" s="1"/>
  <c r="U107" i="5"/>
  <c r="L107"/>
  <c r="T425"/>
  <c r="AK73"/>
  <c r="L215" i="6" s="1"/>
  <c r="E81" s="1"/>
  <c r="AK126" i="5"/>
  <c r="L257" i="6" s="1"/>
  <c r="E105" s="1"/>
  <c r="X107" i="5"/>
  <c r="V425"/>
  <c r="X425"/>
  <c r="AK88"/>
  <c r="AK83"/>
  <c r="T107"/>
  <c r="AK54"/>
  <c r="L152" i="6" s="1"/>
  <c r="E50" s="1"/>
  <c r="AK43" i="5"/>
  <c r="L108" i="6" s="1"/>
  <c r="E39" s="1"/>
  <c r="AB425" i="5"/>
  <c r="AK25"/>
  <c r="L64" i="6" s="1"/>
  <c r="E21" s="1"/>
  <c r="AK28" i="5"/>
  <c r="L68" i="6" s="1"/>
  <c r="E24" s="1"/>
  <c r="S107" i="5"/>
  <c r="AK32"/>
  <c r="L82" i="6" s="1"/>
  <c r="E28" s="1"/>
  <c r="I425" i="5"/>
  <c r="AK59"/>
  <c r="L173" i="6" s="1"/>
  <c r="E55" s="1"/>
  <c r="AK137" i="5"/>
  <c r="AK66"/>
  <c r="L183" i="6" s="1"/>
  <c r="E63" s="1"/>
  <c r="AK125" i="5"/>
  <c r="L248" i="6" s="1"/>
  <c r="E98" s="1"/>
  <c r="AK57" i="5"/>
  <c r="L161" i="6" s="1"/>
  <c r="E53" s="1"/>
  <c r="F425" i="5"/>
  <c r="AB107"/>
  <c r="AK24"/>
  <c r="L57" i="6" s="1"/>
  <c r="E20" s="1"/>
  <c r="AK117" i="5"/>
  <c r="L194" i="6" s="1"/>
  <c r="E68" s="1"/>
  <c r="M324" i="5"/>
  <c r="N3"/>
  <c r="M6"/>
  <c r="M218"/>
  <c r="M112"/>
  <c r="U430" l="1"/>
  <c r="AE430"/>
  <c r="O430"/>
  <c r="AF430"/>
  <c r="I430"/>
  <c r="F430"/>
  <c r="AG430"/>
  <c r="Y430"/>
  <c r="K430"/>
  <c r="G430"/>
  <c r="AH430"/>
  <c r="Z430"/>
  <c r="W430"/>
  <c r="V430"/>
  <c r="R430"/>
  <c r="Q430"/>
  <c r="P430"/>
  <c r="N430"/>
  <c r="J430"/>
  <c r="L430"/>
  <c r="AA430"/>
  <c r="AI430"/>
  <c r="AC430"/>
  <c r="M430"/>
  <c r="X430"/>
  <c r="S430"/>
  <c r="AJ430"/>
  <c r="AK213"/>
  <c r="H430"/>
  <c r="T430"/>
  <c r="AD430"/>
  <c r="AK425"/>
  <c r="AK107"/>
  <c r="AB430"/>
  <c r="N218"/>
  <c r="O3"/>
  <c r="N112"/>
  <c r="N6"/>
  <c r="N324"/>
  <c r="AK430" l="1"/>
  <c r="O324"/>
  <c r="P3"/>
  <c r="O218"/>
  <c r="O112"/>
  <c r="O6"/>
  <c r="P6" l="1"/>
  <c r="Q3"/>
  <c r="P324"/>
  <c r="P218"/>
  <c r="P112"/>
  <c r="R3" l="1"/>
  <c r="Q112"/>
  <c r="Q6"/>
  <c r="Q218"/>
  <c r="Q324"/>
  <c r="R324" l="1"/>
  <c r="R112"/>
  <c r="S3"/>
  <c r="R6"/>
  <c r="R218"/>
  <c r="S6" l="1"/>
  <c r="S218"/>
  <c r="S112"/>
  <c r="T3"/>
  <c r="S324"/>
  <c r="T112" l="1"/>
  <c r="T218"/>
  <c r="T324"/>
  <c r="T6"/>
  <c r="U3"/>
  <c r="U324" l="1"/>
  <c r="U112"/>
  <c r="U218"/>
  <c r="U6"/>
  <c r="V3"/>
  <c r="V6" l="1"/>
  <c r="V218"/>
  <c r="V112"/>
  <c r="W3"/>
  <c r="V324"/>
  <c r="W324" l="1"/>
  <c r="X3"/>
  <c r="W112"/>
  <c r="W6"/>
  <c r="W218"/>
  <c r="X6" l="1"/>
  <c r="X218"/>
  <c r="X324"/>
  <c r="X112"/>
  <c r="Y3"/>
  <c r="Z3" l="1"/>
  <c r="Y324"/>
  <c r="Y218"/>
  <c r="Y112"/>
  <c r="Y6"/>
  <c r="Z324" l="1"/>
  <c r="Z112"/>
  <c r="Z6"/>
  <c r="AA3"/>
  <c r="Z218"/>
  <c r="AA6" l="1"/>
  <c r="AA324"/>
  <c r="AA218"/>
  <c r="AA112"/>
  <c r="AB3"/>
  <c r="AB112" l="1"/>
  <c r="AC3"/>
  <c r="AB324"/>
  <c r="AB218"/>
  <c r="AB6"/>
  <c r="AC324" l="1"/>
  <c r="AC112"/>
  <c r="AC218"/>
  <c r="AC6"/>
  <c r="AD3"/>
  <c r="AD324" l="1"/>
  <c r="AE3"/>
  <c r="AD6"/>
  <c r="AD218"/>
  <c r="AD112"/>
  <c r="AE324" l="1"/>
  <c r="AF3"/>
  <c r="AE112"/>
  <c r="AE6"/>
  <c r="AE218"/>
  <c r="AF6" l="1"/>
  <c r="AF112"/>
  <c r="AG3"/>
  <c r="AF324"/>
  <c r="AF218"/>
  <c r="AG6" l="1"/>
  <c r="AG112"/>
  <c r="AH3"/>
  <c r="AG324"/>
  <c r="AG218"/>
  <c r="AH324" l="1"/>
  <c r="AH112"/>
  <c r="AH218"/>
  <c r="AI3"/>
  <c r="AH6"/>
  <c r="AI6" l="1"/>
  <c r="AJ3"/>
  <c r="AI324"/>
  <c r="AI218"/>
  <c r="AI112"/>
  <c r="AJ218" l="1"/>
  <c r="AJ324"/>
  <c r="AJ6"/>
  <c r="AJ112"/>
</calcChain>
</file>

<file path=xl/comments1.xml><?xml version="1.0" encoding="utf-8"?>
<comments xmlns="http://schemas.openxmlformats.org/spreadsheetml/2006/main">
  <authors>
    <author>tralusa</author>
  </authors>
  <commentList>
    <comment ref="D1" authorId="0">
      <text>
        <r>
          <rPr>
            <b/>
            <sz val="8"/>
            <color indexed="81"/>
            <rFont val="Tahoma"/>
            <family val="2"/>
          </rPr>
          <t xml:space="preserve">SoFalt 3.0
</t>
        </r>
        <r>
          <rPr>
            <sz val="8"/>
            <color indexed="81"/>
            <rFont val="Tahoma"/>
            <family val="2"/>
          </rPr>
          <t xml:space="preserve">INTRODUCIR DATOS EXPENDEDORAS E INGRESADORAS EN HOJAS "1-31" SEGUN Nº DIA
</t>
        </r>
        <r>
          <rPr>
            <b/>
            <sz val="8"/>
            <color indexed="81"/>
            <rFont val="Tahoma"/>
            <family val="2"/>
          </rPr>
          <t xml:space="preserve">SE CALCULA:
</t>
        </r>
        <r>
          <rPr>
            <sz val="8"/>
            <color indexed="81"/>
            <rFont val="Tahoma"/>
            <family val="2"/>
          </rPr>
          <t xml:space="preserve">SOBRAS Y FALTAS
</t>
        </r>
        <r>
          <rPr>
            <b/>
            <sz val="8"/>
            <color indexed="81"/>
            <rFont val="Tahoma"/>
            <family val="2"/>
          </rPr>
          <t xml:space="preserve">SE GENERA:
</t>
        </r>
        <r>
          <rPr>
            <sz val="8"/>
            <color indexed="81"/>
            <rFont val="Tahoma"/>
            <family val="2"/>
          </rPr>
          <t xml:space="preserve">HOJA SOBRAS Y FALTAS </t>
        </r>
        <r>
          <rPr>
            <i/>
            <sz val="8"/>
            <color indexed="81"/>
            <rFont val="Tahoma"/>
            <family val="2"/>
          </rPr>
          <t>"CUADRO GENERADO"</t>
        </r>
        <r>
          <rPr>
            <sz val="8"/>
            <color indexed="81"/>
            <rFont val="Tahoma"/>
            <family val="2"/>
          </rPr>
          <t xml:space="preserve">
</t>
        </r>
        <r>
          <rPr>
            <b/>
            <sz val="8"/>
            <color indexed="81"/>
            <rFont val="Tahoma"/>
            <family val="2"/>
          </rPr>
          <t xml:space="preserve">SE PERMITE:
</t>
        </r>
        <r>
          <rPr>
            <sz val="8"/>
            <color indexed="81"/>
            <rFont val="Tahoma"/>
            <family val="2"/>
          </rPr>
          <t xml:space="preserve">INTRODUCIR DATOS EN HOJAS </t>
        </r>
        <r>
          <rPr>
            <i/>
            <sz val="8"/>
            <color indexed="81"/>
            <rFont val="Tahoma"/>
            <family val="2"/>
          </rPr>
          <t>"SALDO ANTERIOR",</t>
        </r>
        <r>
          <rPr>
            <sz val="8"/>
            <color indexed="81"/>
            <rFont val="Tahoma"/>
            <family val="2"/>
          </rPr>
          <t xml:space="preserve"> </t>
        </r>
        <r>
          <rPr>
            <i/>
            <sz val="8"/>
            <color indexed="81"/>
            <rFont val="Tahoma"/>
            <family val="2"/>
          </rPr>
          <t>"1-31"</t>
        </r>
        <r>
          <rPr>
            <sz val="8"/>
            <color indexed="81"/>
            <rFont val="Tahoma"/>
            <family val="2"/>
          </rPr>
          <t xml:space="preserve"> Y </t>
        </r>
        <r>
          <rPr>
            <i/>
            <sz val="8"/>
            <color indexed="81"/>
            <rFont val="Tahoma"/>
            <family val="2"/>
          </rPr>
          <t>"BASE DATOS CONDUCTORES"</t>
        </r>
        <r>
          <rPr>
            <sz val="8"/>
            <color indexed="81"/>
            <rFont val="Tahoma"/>
            <family val="2"/>
          </rPr>
          <t xml:space="preserve"> ADEMAS DEL MES Y EL AÑO EN LA HOJA DEL </t>
        </r>
        <r>
          <rPr>
            <i/>
            <sz val="8"/>
            <color indexed="81"/>
            <rFont val="Tahoma"/>
            <family val="2"/>
          </rPr>
          <t>"CUADRO GENERADO"</t>
        </r>
        <r>
          <rPr>
            <sz val="8"/>
            <color indexed="81"/>
            <rFont val="Tahoma"/>
            <family val="2"/>
          </rPr>
          <t xml:space="preserve">
ACEPTA VARIAS RECAUDACIONES/INGRESOS DEL MISMO CONDUCTOR/A EN EL MISMO DIA (</t>
        </r>
        <r>
          <rPr>
            <sz val="6"/>
            <color indexed="81"/>
            <rFont val="Tahoma"/>
            <family val="2"/>
          </rPr>
          <t>ANTES SOLO MOSTRABA LA PRIMERA OPERACION DE CADA CONDUCTOR POR DIA</t>
        </r>
        <r>
          <rPr>
            <sz val="8"/>
            <color indexed="81"/>
            <rFont val="Tahoma"/>
            <family val="2"/>
          </rPr>
          <t>)
SOLUCIONADO ERROR AL BUSCAR INGRESOS (</t>
        </r>
        <r>
          <rPr>
            <sz val="6"/>
            <color indexed="81"/>
            <rFont val="Tahoma"/>
            <family val="2"/>
          </rPr>
          <t>BUSCABA POR NºCONDUCTOR EN VEZ DE TGT)</t>
        </r>
        <r>
          <rPr>
            <sz val="8"/>
            <color indexed="81"/>
            <rFont val="Tahoma"/>
            <family val="2"/>
          </rPr>
          <t xml:space="preserve">
</t>
        </r>
        <r>
          <rPr>
            <b/>
            <u/>
            <sz val="8"/>
            <color indexed="81"/>
            <rFont val="Tahoma"/>
            <family val="2"/>
          </rPr>
          <t>NOTA:</t>
        </r>
        <r>
          <rPr>
            <sz val="8"/>
            <color indexed="81"/>
            <rFont val="Tahoma"/>
            <family val="2"/>
          </rPr>
          <t xml:space="preserve"> 
PLANTILLA PREPARADA PARA 4 EMPRESAS Y 100 CONDUCTORES CADA UNA, PARA PERMITIR LA GENERACION E IMPRESION DE MAS CONDUCTORES DE LOS QUE SE MUESTRAN, REVISAR LISTADO CONDUCTORES EN </t>
        </r>
        <r>
          <rPr>
            <i/>
            <sz val="8"/>
            <color indexed="81"/>
            <rFont val="Tahoma"/>
            <family val="2"/>
          </rPr>
          <t>"CUADRO GENERADO"</t>
        </r>
        <r>
          <rPr>
            <sz val="8"/>
            <color indexed="81"/>
            <rFont val="Tahoma"/>
            <family val="2"/>
          </rPr>
          <t xml:space="preserve"> SI VARIAN LOS CONDUCTORES (CANTIDAD O CAMBIO DE EMPRESA) SERA NECESARIO HACER VISIBLES LAS FILAS OCULTAS U OCULTARLAS, EN LA HOJA "CUADRO GENERADO", SEGUN SEA NECESARIO Y MODIFICAR LA </t>
        </r>
        <r>
          <rPr>
            <i/>
            <sz val="8"/>
            <color indexed="81"/>
            <rFont val="Tahoma"/>
            <family val="2"/>
          </rPr>
          <t>"BASE DE DATOS CONDUCTORES".</t>
        </r>
      </text>
    </comment>
  </commentList>
</comments>
</file>

<file path=xl/comments2.xml><?xml version="1.0" encoding="utf-8"?>
<comments xmlns="http://schemas.openxmlformats.org/spreadsheetml/2006/main">
  <authors>
    <author>tralusa</author>
  </authors>
  <commentList>
    <comment ref="A1" authorId="0">
      <text>
        <r>
          <rPr>
            <b/>
            <sz val="11"/>
            <color indexed="81"/>
            <rFont val="Tahoma"/>
            <family val="2"/>
          </rPr>
          <t>AVISO</t>
        </r>
        <r>
          <rPr>
            <b/>
            <sz val="8"/>
            <color indexed="81"/>
            <rFont val="Tahoma"/>
            <family val="2"/>
          </rPr>
          <t xml:space="preserve">
</t>
        </r>
        <r>
          <rPr>
            <sz val="8"/>
            <color indexed="81"/>
            <rFont val="Tahoma"/>
            <family val="2"/>
          </rPr>
          <t xml:space="preserve">PARA COPIAR PARA EL MES SIGUIENTE:
SELECCIONAR TODAS LAS CELDAS VERDES BAJO LA CELDA </t>
        </r>
        <r>
          <rPr>
            <i/>
            <sz val="8"/>
            <color indexed="81"/>
            <rFont val="Tahoma"/>
            <family val="2"/>
          </rPr>
          <t>"SALDO FINAL MES"</t>
        </r>
        <r>
          <rPr>
            <sz val="8"/>
            <color indexed="81"/>
            <rFont val="Tahoma"/>
            <family val="2"/>
          </rPr>
          <t xml:space="preserve"> Y </t>
        </r>
        <r>
          <rPr>
            <i/>
            <sz val="8"/>
            <color indexed="81"/>
            <rFont val="Tahoma"/>
            <family val="2"/>
          </rPr>
          <t>"COND"
EN EL SIGUIENTE MES</t>
        </r>
        <r>
          <rPr>
            <sz val="8"/>
            <color indexed="81"/>
            <rFont val="Tahoma"/>
            <family val="2"/>
          </rPr>
          <t xml:space="preserve"> USAR </t>
        </r>
        <r>
          <rPr>
            <i/>
            <u/>
            <sz val="8"/>
            <color indexed="81"/>
            <rFont val="Tahoma"/>
            <family val="2"/>
          </rPr>
          <t>"PEGAGADO ESPECIAL - VALORES"</t>
        </r>
        <r>
          <rPr>
            <sz val="8"/>
            <color indexed="81"/>
            <rFont val="Tahoma"/>
            <family val="2"/>
          </rPr>
          <t xml:space="preserve"> EN LAS CELDAS AMARILLAS DE </t>
        </r>
        <r>
          <rPr>
            <i/>
            <sz val="8"/>
            <color indexed="81"/>
            <rFont val="Tahoma"/>
            <family val="2"/>
          </rPr>
          <t>"SALDO MES ANTERIOR" Y "COND"</t>
        </r>
        <r>
          <rPr>
            <sz val="8"/>
            <color indexed="81"/>
            <rFont val="Tahoma"/>
            <family val="2"/>
          </rPr>
          <t>.</t>
        </r>
      </text>
    </comment>
  </commentList>
</comments>
</file>

<file path=xl/comments3.xml><?xml version="1.0" encoding="utf-8"?>
<comments xmlns="http://schemas.openxmlformats.org/spreadsheetml/2006/main">
  <authors>
    <author>tralusa</author>
  </authors>
  <commentList>
    <comment ref="A1" authorId="0">
      <text>
        <r>
          <rPr>
            <b/>
            <sz val="11"/>
            <color indexed="81"/>
            <rFont val="Tahoma"/>
            <family val="2"/>
          </rPr>
          <t>AVISO</t>
        </r>
        <r>
          <rPr>
            <b/>
            <sz val="8"/>
            <color indexed="81"/>
            <rFont val="Tahoma"/>
            <family val="2"/>
          </rPr>
          <t xml:space="preserve">
</t>
        </r>
        <r>
          <rPr>
            <sz val="8"/>
            <color indexed="81"/>
            <rFont val="Tahoma"/>
            <family val="2"/>
          </rPr>
          <t xml:space="preserve">SI MODIFICA LA CANTIDAD DE CONDUCTORES Y/O LA EMPRESA A LA QUE PERTENECEN, RECUERDE AJUSTAR LAS FILAS VISIBLES EN LA HOJA </t>
        </r>
        <r>
          <rPr>
            <i/>
            <sz val="8"/>
            <color indexed="81"/>
            <rFont val="Tahoma"/>
            <family val="2"/>
          </rPr>
          <t>"CUADRO GENERADO"</t>
        </r>
      </text>
    </comment>
  </commentList>
</comments>
</file>

<file path=xl/sharedStrings.xml><?xml version="1.0" encoding="utf-8"?>
<sst xmlns="http://schemas.openxmlformats.org/spreadsheetml/2006/main" count="471" uniqueCount="199">
  <si>
    <t>BALBOA RODRIGUEZ, JOSE ANTONIO</t>
  </si>
  <si>
    <t>BALUJA MONTEAGUDO, SILVIA</t>
  </si>
  <si>
    <t>BARCIELA CARRECEDO, ESTRELLA</t>
  </si>
  <si>
    <t>BARREIRO BARREIRO, JOSE</t>
  </si>
  <si>
    <t>BLANCO PAZOS, JOSE MANUEL</t>
  </si>
  <si>
    <t>BOO VIEITES, MANUEL</t>
  </si>
  <si>
    <t>CASTIÑEIRA ALONSO, DAVID</t>
  </si>
  <si>
    <t>CENDAL DOMINGUEZ, MIGUEL</t>
  </si>
  <si>
    <t>DONO VIEITES, Mª CARMEN</t>
  </si>
  <si>
    <t>FERREIROA GARCIA, CELESTINO</t>
  </si>
  <si>
    <t>FRAGA PETEIRO, OSCAR</t>
  </si>
  <si>
    <t>FRAGUAS CAMPOS, VICTORINO</t>
  </si>
  <si>
    <t>FREIRIA REY, JULIO</t>
  </si>
  <si>
    <t>GARCIA ENJO, ADRIAN</t>
  </si>
  <si>
    <t>GIL MOURIÑO, JOSE MANUEL</t>
  </si>
  <si>
    <t>GOMEZ BODELO, JUAN CARLOS</t>
  </si>
  <si>
    <t>GONZALEZ GOMEZ, MANUEL</t>
  </si>
  <si>
    <t>IGLESIAS DASILVA, JESUS</t>
  </si>
  <si>
    <t>IGLESIAS IGLESIAS, JULIO</t>
  </si>
  <si>
    <t>IGLESIAS PAMPIN, MANUEL</t>
  </si>
  <si>
    <t>IGLESIAS REBOREDO, JOSE LUIS</t>
  </si>
  <si>
    <t>LABANDEIRA VAZQUEZ, JESUS</t>
  </si>
  <si>
    <t>LOPEZ COSTOYA, RAMON</t>
  </si>
  <si>
    <t>LOPEZ FERREIRO, JOSE ANTONIO</t>
  </si>
  <si>
    <t>MAROÑO OTERO, CAMILO</t>
  </si>
  <si>
    <t>MIGUEZ FARTO, MANUEL</t>
  </si>
  <si>
    <t>MIGUEZ CAROLLO, OSCAR</t>
  </si>
  <si>
    <t>MIGUEZ SUAREZ, RAMIRO</t>
  </si>
  <si>
    <t>MILLAN REY, SANTIAGO</t>
  </si>
  <si>
    <t>MONTERO BOTANA, ENRIQUE</t>
  </si>
  <si>
    <t>MOREIRA VAZQUEZ, JAVIER</t>
  </si>
  <si>
    <t>MUIÑO ARUFE, SENEN ANTONIO</t>
  </si>
  <si>
    <t>MUJICO RODRIGUEZ, GABRIEL</t>
  </si>
  <si>
    <t>OLIVEROS ROMERO, JUAN J.</t>
  </si>
  <si>
    <t>OTERO BARREIRO, HERMINIO</t>
  </si>
  <si>
    <t>OTERO SEIJO, DAVID</t>
  </si>
  <si>
    <t>PADERNE OTERO, JESUS</t>
  </si>
  <si>
    <t>PARDO VAZQUEZ, CARLOS</t>
  </si>
  <si>
    <t>PEREIRO NEIRA, JOSE M.</t>
  </si>
  <si>
    <t>PISO VAZQUEZ, JESUS</t>
  </si>
  <si>
    <t>PRESEDO GARCIA, ENRIQUE</t>
  </si>
  <si>
    <t>RAMAS PENA, MANUEL</t>
  </si>
  <si>
    <t>RAMAS VIDAL, JOSE L.</t>
  </si>
  <si>
    <t>RIAL SOUTO, JUAN RAFAEL</t>
  </si>
  <si>
    <t>RODRIGUEZ LOPEZ, MANUEL</t>
  </si>
  <si>
    <t>ROZAS PEGITO, JOSE I.</t>
  </si>
  <si>
    <t>SALGUEIROS CASTRO, JESUS</t>
  </si>
  <si>
    <t>SALVADO SUAREZ, IVAN</t>
  </si>
  <si>
    <t>SUAREZ BEIROA, CARMEN</t>
  </si>
  <si>
    <t>TELLO BEIRAS, CESAREO</t>
  </si>
  <si>
    <t>TOJO ROZAS, JORGE</t>
  </si>
  <si>
    <t>TORRES CARNEIRO, JESUS</t>
  </si>
  <si>
    <t>UZAL MIRAMONTES, MANUEL</t>
  </si>
  <si>
    <t>VENTOSA CASTRO, ANTONIO</t>
  </si>
  <si>
    <t>VENTOSA CASTRO, JESUS</t>
  </si>
  <si>
    <t>VIDAL ANDRADE, JOSE M.</t>
  </si>
  <si>
    <t>VIEITES CABO, MANUEL</t>
  </si>
  <si>
    <t>VIEIRO PAMPIN, INES</t>
  </si>
  <si>
    <t>ARIAS RENDO, JOSE MANUEL</t>
  </si>
  <si>
    <t>BERTOLO OTERO, JOSE LUIS</t>
  </si>
  <si>
    <t>BREA OTERO, DELMIRO</t>
  </si>
  <si>
    <t>CANCELA RODRIGUEZ, ROBERTO CARLOS</t>
  </si>
  <si>
    <t>CASTRO RODRIGUEZ, MIGUEL A.</t>
  </si>
  <si>
    <t>CASTROMIL RAMOS, ROBERTO</t>
  </si>
  <si>
    <t>CLAUDIU CLEJA, IOAN</t>
  </si>
  <si>
    <t>COUSELO GENDRE, JOSE M.</t>
  </si>
  <si>
    <t>FRANCISCO TORREIRA, CARINA</t>
  </si>
  <si>
    <t>FUENTES LANDEIRA, CARMEN</t>
  </si>
  <si>
    <t>GOMEZ LOSADA, JUAN ALBERTO</t>
  </si>
  <si>
    <t>GUERRA SANTOS, MANUEL A.</t>
  </si>
  <si>
    <t>IGLESIAS QUINTEIRO, RAMON</t>
  </si>
  <si>
    <t>IGLESIAS RIVEIRO, RUBEN</t>
  </si>
  <si>
    <t>LIÑARES GOMEZ, RAUL</t>
  </si>
  <si>
    <t>LOPEZ CONDE, RAUL</t>
  </si>
  <si>
    <t>LOPEZ RODRIGUEZ, JESUS</t>
  </si>
  <si>
    <t>MARIÑO ANTELO, CARMEN</t>
  </si>
  <si>
    <t>MARTINEZ OTERO, JOSE M.</t>
  </si>
  <si>
    <t>MARTINEZ POSE, VERONICA</t>
  </si>
  <si>
    <t>MONTERO PEREZ, ADRIAN</t>
  </si>
  <si>
    <t>OTERO CUTRIN, VERONICA</t>
  </si>
  <si>
    <t>OTERO FERREIRA, MARCOS</t>
  </si>
  <si>
    <t>PAMPIN IGLESIAS, JESUS</t>
  </si>
  <si>
    <t>PEREZ PAIS, VICENTE</t>
  </si>
  <si>
    <t>RIOS GENDRA, LUIS</t>
  </si>
  <si>
    <t>RODRIGUEZ MENDEZ, BEATRIZ</t>
  </si>
  <si>
    <t>SANMARTIN GARCIA, MARTIN ALFONSO</t>
  </si>
  <si>
    <t>SILVA SUAREZ, SAMUEL</t>
  </si>
  <si>
    <t>SOUTO VAZQUEZ, MIGUEL</t>
  </si>
  <si>
    <t>VAZQUEZ CASTRO, CRISTINA</t>
  </si>
  <si>
    <t>VAZQUEZ RODRIGUEZ, ENRIQUE</t>
  </si>
  <si>
    <t>VILACOBA BELLON, MIGUEL</t>
  </si>
  <si>
    <t>VILA TURNES, RICARDO</t>
  </si>
  <si>
    <t>ALVAREZ VIDAL, JUAN CARLOS</t>
  </si>
  <si>
    <t>GARCIA QUINTANS, RICARDO</t>
  </si>
  <si>
    <t>GOMEZ PAIS, ANA BELEN</t>
  </si>
  <si>
    <t>LISTE CALVO, VICTOR</t>
  </si>
  <si>
    <t>MIRAMONTES GARCIA, ISIDORO</t>
  </si>
  <si>
    <t>MOSQUERA BALADO, TANIA</t>
  </si>
  <si>
    <t>SIXTO GARCIA, ANTONIO</t>
  </si>
  <si>
    <t>LOUZAN CASAL, DAVID</t>
  </si>
  <si>
    <t>VIDAL TOURIS, AVELINO</t>
  </si>
  <si>
    <t>VIQUEIRA SALVADO, DAVID</t>
  </si>
  <si>
    <t>TGT</t>
  </si>
  <si>
    <t>TRALUSA</t>
  </si>
  <si>
    <t>Código</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</si>
  <si>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</si>
  <si>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</si>
  <si>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</si>
  <si>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</si>
  <si>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</si>
  <si>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</si>
  <si>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</si>
  <si>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</si>
  <si>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</si>
  <si>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</si>
  <si>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</si>
  <si>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</si>
  <si>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</si>
  <si>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</si>
  <si>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</si>
  <si>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</si>
  <si>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</si>
  <si>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</si>
  <si>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</si>
  <si>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</si>
  <si>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</si>
  <si>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</si>
  <si>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</si>
  <si>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</si>
  <si>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</si>
  <si>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</si>
  <si>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Totais</t>
  </si>
  <si>
    <t>CASTROMIL</t>
  </si>
  <si>
    <t>AULUSA</t>
  </si>
  <si>
    <t>SOBRAS Y FALTAS</t>
  </si>
  <si>
    <t>MES</t>
  </si>
  <si>
    <t>AÑO</t>
  </si>
  <si>
    <t>29</t>
  </si>
  <si>
    <t>30</t>
  </si>
  <si>
    <t>31</t>
  </si>
  <si>
    <t>TOTAIS</t>
  </si>
  <si>
    <t>EMPRESA</t>
  </si>
  <si>
    <t>VAZQUEZ CASTAÑO, JAVIER</t>
  </si>
  <si>
    <t>DOMINGUEZ TOURIÑO, OSCAR</t>
  </si>
  <si>
    <t>TOTAL CONDUCTORES--------&gt;</t>
  </si>
  <si>
    <t>SALDO MES ANTERIOR</t>
  </si>
  <si>
    <t>ENERO</t>
  </si>
  <si>
    <t>FEBRERO</t>
  </si>
  <si>
    <t>MARZO</t>
  </si>
  <si>
    <t>ABRIL</t>
  </si>
  <si>
    <t>MAYO</t>
  </si>
  <si>
    <t>JUNIO</t>
  </si>
  <si>
    <t>JULIO</t>
  </si>
  <si>
    <t>AGOSTO</t>
  </si>
  <si>
    <t>SEPTIEMBRE</t>
  </si>
  <si>
    <t>OCTUBRE</t>
  </si>
  <si>
    <t>NOVIEMBRE</t>
  </si>
  <si>
    <t>DICIEMBRE</t>
  </si>
  <si>
    <t>EMPRESAS:</t>
  </si>
  <si>
    <t>AULUSA TEO</t>
  </si>
  <si>
    <t>TEST</t>
  </si>
  <si>
    <t>DOMINGUEZ PENA, JUAN MANUEL</t>
  </si>
  <si>
    <t>FUENTES BELLO, JOSE ANTONIO</t>
  </si>
  <si>
    <t>MONTOTO MONTES, MARIA JOSE</t>
  </si>
  <si>
    <t>TABOADA FERNANDEZ, SEBASTIAN RAMON</t>
  </si>
  <si>
    <t>CACHEDA GARCIA, DANIELA</t>
  </si>
  <si>
    <t>BRAO LOUREIRO, ANXO</t>
  </si>
  <si>
    <t>GONZALEZ FERNANDEZ, OSCAR</t>
  </si>
  <si>
    <t>FERNANDEZ GARCIA, FRANCISCO</t>
  </si>
  <si>
    <t>PRECEDO VAZQUEZ, JAVIER</t>
  </si>
  <si>
    <t>GOMEZ CONDE, MARIO</t>
  </si>
  <si>
    <t>TARRIO GOLAN, MIGUEL</t>
  </si>
  <si>
    <t>REY SANDE, JUAN</t>
  </si>
  <si>
    <t>FANDIÑO FUENTES, RAFAEL</t>
  </si>
  <si>
    <t>LENS GUARDADO, AGUSTIN</t>
  </si>
  <si>
    <t>FURELOS MIGUEZ, JESUS</t>
  </si>
  <si>
    <t>ROUCO CARREIRA, DAVID</t>
  </si>
  <si>
    <t>MARTINEZ FOSADO, CESAR</t>
  </si>
  <si>
    <t>JARAZO RODRIGUEZ, RAUL</t>
  </si>
  <si>
    <t>FILGUEIRA OUTEIRO, JUAN CARLOS</t>
  </si>
  <si>
    <t>BELLO MIGUEZ, JOSE MANUEL</t>
  </si>
  <si>
    <t>RAMOS GOMEZ, OSCAR</t>
  </si>
  <si>
    <t>RUBIO GONZALEZ, AUDREY MANDY</t>
  </si>
  <si>
    <t>PAULO JORGE MORAIS VEIA</t>
  </si>
  <si>
    <t>RIOS RODRIGUEZ, FERNANDO</t>
  </si>
  <si>
    <t>COSTA MOSQUERA, FERNANDO</t>
  </si>
  <si>
    <t>COND</t>
  </si>
  <si>
    <t>FORMAT</t>
  </si>
  <si>
    <t>SALDO FINAL MES</t>
  </si>
  <si>
    <t>TOTAL COND--&gt;</t>
  </si>
  <si>
    <t>JERARQUIA SALDOS FIN MES</t>
  </si>
  <si>
    <t>JER</t>
  </si>
  <si>
    <t>SALDO</t>
  </si>
  <si>
    <t>ORD</t>
  </si>
  <si>
    <t>PEGAR INGRESADORA 203</t>
  </si>
  <si>
    <t>INGRESADORAS AUTO</t>
  </si>
  <si>
    <t>PEGAR INGRESADORA 1000</t>
  </si>
  <si>
    <t>SoFalt 3.0</t>
  </si>
  <si>
    <t>PEGAR EXPENDEDORAS</t>
  </si>
</sst>
</file>

<file path=xl/styles.xml><?xml version="1.0" encoding="utf-8"?>
<styleSheet xmlns="http://schemas.openxmlformats.org/spreadsheetml/2006/main">
  <numFmts count="8">
    <numFmt numFmtId="8" formatCode="#,##0.00\ &quot;€&quot;;[Red]\-#,##0.00\ &quot;€&quot;"/>
    <numFmt numFmtId="43" formatCode="_-* #,##0.00\ _€_-;\-* #,##0.00\ _€_-;_-* &quot;-&quot;??\ _€_-;_-@_-"/>
    <numFmt numFmtId="164" formatCode="mm/yy"/>
    <numFmt numFmtId="165" formatCode="#,##0.00\ &quot;€&quot;"/>
    <numFmt numFmtId="166" formatCode="mmmm"/>
    <numFmt numFmtId="167" formatCode="dd"/>
    <numFmt numFmtId="168" formatCode="#,##0;\-#,##0;0"/>
    <numFmt numFmtId="169" formatCode="#,##0.00[$ €];\-#,##0.00[$ €];0.00[$ €]"/>
  </numFmts>
  <fonts count="38">
    <font>
      <sz val="10"/>
      <name val="Arial"/>
    </font>
    <font>
      <b/>
      <sz val="10"/>
      <name val="Arial"/>
      <family val="2"/>
    </font>
    <font>
      <sz val="6"/>
      <name val="Arial"/>
      <family val="2"/>
    </font>
    <font>
      <sz val="8"/>
      <name val="Arial"/>
      <family val="2"/>
    </font>
    <font>
      <b/>
      <sz val="12"/>
      <name val="Arial"/>
      <family val="2"/>
    </font>
    <font>
      <b/>
      <u/>
      <sz val="10"/>
      <name val="Arial"/>
      <family val="2"/>
    </font>
    <font>
      <sz val="10"/>
      <name val="Arial"/>
      <family val="2"/>
    </font>
    <font>
      <b/>
      <sz val="26"/>
      <name val="Arial"/>
      <family val="2"/>
    </font>
    <font>
      <sz val="12"/>
      <name val="Arial"/>
      <family val="2"/>
    </font>
    <font>
      <b/>
      <sz val="18"/>
      <name val="Arial"/>
      <family val="2"/>
    </font>
    <font>
      <sz val="10"/>
      <color indexed="9"/>
      <name val="Arial"/>
      <family val="2"/>
    </font>
    <font>
      <b/>
      <sz val="14"/>
      <name val="Arial"/>
      <family val="2"/>
    </font>
    <font>
      <sz val="14"/>
      <name val="Arial"/>
      <family val="2"/>
    </font>
    <font>
      <b/>
      <sz val="6"/>
      <name val="Arial"/>
      <family val="2"/>
    </font>
    <font>
      <sz val="11"/>
      <color theme="1"/>
      <name val="Calibri"/>
      <family val="2"/>
      <scheme val="minor"/>
    </font>
    <font>
      <sz val="10"/>
      <color theme="0" tint="-0.249977111117893"/>
      <name val="Arial"/>
      <family val="2"/>
    </font>
    <font>
      <sz val="12"/>
      <color theme="0" tint="-0.249977111117893"/>
      <name val="Arial"/>
      <family val="2"/>
    </font>
    <font>
      <sz val="6"/>
      <color theme="0" tint="-0.249977111117893"/>
      <name val="Arial"/>
      <family val="2"/>
    </font>
    <font>
      <sz val="10"/>
      <color theme="1"/>
      <name val="Calibri"/>
      <family val="2"/>
      <scheme val="minor"/>
    </font>
    <font>
      <b/>
      <sz val="10"/>
      <color theme="1"/>
      <name val="Calibri"/>
      <family val="2"/>
      <scheme val="minor"/>
    </font>
    <font>
      <sz val="10"/>
      <color rgb="FFFF0000"/>
      <name val="Arial"/>
      <family val="2"/>
    </font>
    <font>
      <b/>
      <sz val="8"/>
      <color indexed="81"/>
      <name val="Tahoma"/>
      <family val="2"/>
    </font>
    <font>
      <sz val="8"/>
      <color indexed="81"/>
      <name val="Tahoma"/>
      <family val="2"/>
    </font>
    <font>
      <i/>
      <sz val="8"/>
      <color indexed="81"/>
      <name val="Tahoma"/>
      <family val="2"/>
    </font>
    <font>
      <sz val="6"/>
      <color indexed="81"/>
      <name val="Tahoma"/>
      <family val="2"/>
    </font>
    <font>
      <b/>
      <u/>
      <sz val="8"/>
      <color indexed="81"/>
      <name val="Tahoma"/>
      <family val="2"/>
    </font>
    <font>
      <b/>
      <sz val="11"/>
      <color indexed="81"/>
      <name val="Tahoma"/>
      <family val="2"/>
    </font>
    <font>
      <i/>
      <u/>
      <sz val="8"/>
      <color indexed="81"/>
      <name val="Tahoma"/>
      <family val="2"/>
    </font>
    <font>
      <b/>
      <sz val="10"/>
      <color rgb="FFFF0000"/>
      <name val="Arial"/>
      <family val="2"/>
    </font>
    <font>
      <sz val="10"/>
      <color theme="0" tint="-4.9989318521683403E-2"/>
      <name val="Calibri"/>
      <family val="2"/>
      <scheme val="minor"/>
    </font>
    <font>
      <sz val="10"/>
      <color theme="5" tint="0.79998168889431442"/>
      <name val="Calibri"/>
      <family val="2"/>
      <scheme val="minor"/>
    </font>
    <font>
      <b/>
      <sz val="16"/>
      <color theme="0"/>
      <name val="Arial"/>
      <family val="2"/>
    </font>
    <font>
      <sz val="10"/>
      <name val="Arial"/>
      <family val="2"/>
    </font>
    <font>
      <b/>
      <sz val="18"/>
      <color indexed="8"/>
      <name val="Arial"/>
      <family val="2"/>
    </font>
    <font>
      <b/>
      <sz val="9"/>
      <color indexed="8"/>
      <name val="Arial"/>
      <family val="2"/>
    </font>
    <font>
      <sz val="8"/>
      <color indexed="8"/>
      <name val="Arial"/>
      <family val="2"/>
    </font>
    <font>
      <b/>
      <sz val="8"/>
      <color indexed="10"/>
      <name val="Arial"/>
      <family val="2"/>
    </font>
    <font>
      <sz val="9"/>
      <color indexed="8"/>
      <name val="Arial"/>
      <family val="2"/>
    </font>
  </fonts>
  <fills count="18">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rgb="FF00B0F0"/>
        <bgColor indexed="64"/>
      </patternFill>
    </fill>
    <fill>
      <patternFill patternType="solid">
        <fgColor theme="1"/>
        <bgColor indexed="64"/>
      </patternFill>
    </fill>
    <fill>
      <patternFill patternType="solid">
        <fgColor theme="0" tint="-0.14999847407452621"/>
        <bgColor indexed="35"/>
      </patternFill>
    </fill>
    <fill>
      <patternFill patternType="solid">
        <fgColor theme="0" tint="-0.14999847407452621"/>
        <bgColor indexed="64"/>
      </patternFill>
    </fill>
    <fill>
      <patternFill patternType="solid">
        <fgColor rgb="FFFFCC00"/>
        <bgColor indexed="64"/>
      </patternFill>
    </fill>
    <fill>
      <patternFill patternType="solid">
        <fgColor rgb="FFFFC0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5"/>
        <bgColor indexed="64"/>
      </patternFill>
    </fill>
    <fill>
      <patternFill patternType="solid">
        <fgColor indexed="9"/>
        <bgColor indexed="8"/>
      </patternFill>
    </fill>
    <fill>
      <patternFill patternType="solid">
        <fgColor indexed="9"/>
        <bgColor indexed="9"/>
      </patternFill>
    </fill>
    <fill>
      <patternFill patternType="solid">
        <fgColor rgb="FFFFFF00"/>
        <bgColor indexed="8"/>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top"/>
    </xf>
    <xf numFmtId="0" fontId="14" fillId="0" borderId="0"/>
    <xf numFmtId="43" fontId="32" fillId="0" borderId="0" applyFont="0" applyFill="0" applyBorder="0" applyAlignment="0" applyProtection="0"/>
  </cellStyleXfs>
  <cellXfs count="162">
    <xf numFmtId="0" fontId="0" fillId="0" borderId="0" xfId="0" applyAlignment="1"/>
    <xf numFmtId="0" fontId="0" fillId="0" borderId="0" xfId="0" applyAlignment="1">
      <alignment horizontal="center"/>
    </xf>
    <xf numFmtId="0" fontId="2" fillId="0" borderId="0" xfId="0" applyFont="1" applyAlignment="1">
      <alignment horizontal="center"/>
    </xf>
    <xf numFmtId="4" fontId="4" fillId="0" borderId="0" xfId="0" applyNumberFormat="1" applyFont="1">
      <alignment vertical="top"/>
    </xf>
    <xf numFmtId="4" fontId="4" fillId="0" borderId="0" xfId="0" applyNumberFormat="1" applyFont="1" applyAlignment="1">
      <alignment horizontal="center" vertical="center" wrapText="1"/>
    </xf>
    <xf numFmtId="0" fontId="5" fillId="0" borderId="0" xfId="0" applyFont="1" applyAlignment="1">
      <alignment vertical="center" wrapText="1"/>
    </xf>
    <xf numFmtId="0" fontId="1" fillId="0" borderId="1" xfId="0" applyFont="1" applyBorder="1" applyAlignment="1">
      <alignment horizontal="center"/>
    </xf>
    <xf numFmtId="165" fontId="1" fillId="0" borderId="1" xfId="0" applyNumberFormat="1" applyFont="1" applyBorder="1" applyAlignment="1">
      <alignment horizontal="center"/>
    </xf>
    <xf numFmtId="0" fontId="0" fillId="2" borderId="1" xfId="0" applyFill="1" applyBorder="1" applyAlignment="1" applyProtection="1">
      <alignment horizontal="center"/>
      <protection locked="0"/>
    </xf>
    <xf numFmtId="0" fontId="6" fillId="0" borderId="0" xfId="0" applyFont="1" applyAlignment="1">
      <alignment horizontal="center"/>
    </xf>
    <xf numFmtId="0" fontId="1" fillId="3" borderId="1"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6" fillId="2" borderId="1" xfId="0" applyFont="1" applyFill="1" applyBorder="1" applyAlignment="1" applyProtection="1">
      <alignment horizontal="center" vertical="center"/>
      <protection locked="0"/>
    </xf>
    <xf numFmtId="0" fontId="0" fillId="0" borderId="1" xfId="0" applyBorder="1" applyAlignment="1">
      <alignment horizontal="center" wrapText="1"/>
    </xf>
    <xf numFmtId="14" fontId="1" fillId="0" borderId="3"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center" vertical="center" wrapText="1"/>
    </xf>
    <xf numFmtId="0" fontId="4" fillId="0" borderId="0" xfId="0" applyFont="1">
      <alignment vertical="top"/>
    </xf>
    <xf numFmtId="0" fontId="6" fillId="0" borderId="0" xfId="0" applyFont="1" applyAlignment="1"/>
    <xf numFmtId="0" fontId="10" fillId="0" borderId="0" xfId="0" applyFont="1" applyAlignment="1">
      <alignment horizontal="center" vertical="center" wrapText="1"/>
    </xf>
    <xf numFmtId="0" fontId="6" fillId="4" borderId="4" xfId="0" applyFont="1" applyFill="1" applyBorder="1" applyAlignment="1">
      <alignment horizontal="center" vertical="center"/>
    </xf>
    <xf numFmtId="4" fontId="6" fillId="0" borderId="0" xfId="0" applyNumberFormat="1" applyFont="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xf>
    <xf numFmtId="167" fontId="11" fillId="0" borderId="3" xfId="0" applyNumberFormat="1"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xf>
    <xf numFmtId="0" fontId="11" fillId="0" borderId="0" xfId="0" applyFont="1">
      <alignment vertical="top"/>
    </xf>
    <xf numFmtId="4" fontId="11" fillId="0" borderId="0" xfId="0" applyNumberFormat="1" applyFont="1" applyAlignment="1">
      <alignment horizontal="center" vertical="center" wrapText="1"/>
    </xf>
    <xf numFmtId="4" fontId="12" fillId="0" borderId="1" xfId="0" applyNumberFormat="1" applyFont="1" applyBorder="1" applyAlignment="1">
      <alignment horizontal="center" vertical="center" wrapText="1"/>
    </xf>
    <xf numFmtId="4" fontId="11" fillId="0" borderId="1" xfId="0" applyNumberFormat="1" applyFont="1" applyBorder="1">
      <alignment vertical="top"/>
    </xf>
    <xf numFmtId="0" fontId="8" fillId="0" borderId="0" xfId="0" applyFont="1" applyAlignment="1">
      <alignment horizontal="center" vertical="center"/>
    </xf>
    <xf numFmtId="0" fontId="8" fillId="0" borderId="0" xfId="0" applyFont="1" applyAlignment="1">
      <alignment horizontal="left"/>
    </xf>
    <xf numFmtId="0" fontId="8" fillId="0" borderId="0" xfId="0" applyFont="1" applyAlignment="1"/>
    <xf numFmtId="0" fontId="15" fillId="0" borderId="0" xfId="0" applyFont="1" applyAlignment="1">
      <alignment horizontal="left"/>
    </xf>
    <xf numFmtId="0" fontId="16" fillId="0" borderId="0" xfId="0" applyFont="1" applyAlignment="1">
      <alignment horizontal="left"/>
    </xf>
    <xf numFmtId="0" fontId="15" fillId="0" borderId="0" xfId="0" applyFont="1" applyAlignment="1">
      <alignment horizontal="center" shrinkToFit="1"/>
    </xf>
    <xf numFmtId="0" fontId="17" fillId="0" borderId="0" xfId="0" applyFont="1" applyAlignment="1">
      <alignment horizontal="center"/>
    </xf>
    <xf numFmtId="14" fontId="15" fillId="0" borderId="0" xfId="0" applyNumberFormat="1" applyFont="1" applyAlignment="1">
      <alignment horizontal="center" shrinkToFit="1"/>
    </xf>
    <xf numFmtId="14" fontId="15" fillId="0" borderId="0" xfId="0" applyNumberFormat="1" applyFont="1" applyAlignment="1">
      <alignment horizontal="center"/>
    </xf>
    <xf numFmtId="0" fontId="15" fillId="0" borderId="0" xfId="0" applyFont="1" applyAlignment="1">
      <alignment horizontal="center"/>
    </xf>
    <xf numFmtId="0" fontId="1" fillId="2" borderId="1" xfId="0" applyFont="1" applyFill="1" applyBorder="1" applyAlignment="1" applyProtection="1">
      <alignment horizontal="center"/>
      <protection locked="0"/>
    </xf>
    <xf numFmtId="0" fontId="13" fillId="0" borderId="0" xfId="0" applyFont="1" applyAlignment="1">
      <alignment horizont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xf>
    <xf numFmtId="0" fontId="6" fillId="5" borderId="4" xfId="0" applyFont="1" applyFill="1" applyBorder="1" applyAlignment="1">
      <alignment horizontal="center" vertical="center"/>
    </xf>
    <xf numFmtId="0" fontId="4" fillId="7" borderId="11" xfId="0" applyFont="1" applyFill="1" applyBorder="1" applyAlignment="1">
      <alignment horizontal="center" vertical="center" wrapText="1"/>
    </xf>
    <xf numFmtId="4" fontId="4" fillId="8" borderId="12" xfId="0" applyNumberFormat="1" applyFont="1" applyFill="1" applyBorder="1" applyAlignment="1">
      <alignment horizontal="center" vertical="center" wrapText="1"/>
    </xf>
    <xf numFmtId="4" fontId="4" fillId="7" borderId="13" xfId="0" applyNumberFormat="1" applyFont="1" applyFill="1" applyBorder="1" applyAlignment="1">
      <alignment horizontal="center" vertical="center" wrapText="1"/>
    </xf>
    <xf numFmtId="14" fontId="15" fillId="0" borderId="0" xfId="0" applyNumberFormat="1" applyFont="1" applyAlignment="1">
      <alignment horizontal="center" vertical="center" wrapText="1"/>
    </xf>
    <xf numFmtId="0" fontId="0" fillId="6" borderId="0" xfId="0" applyFill="1" applyAlignment="1"/>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3" borderId="14" xfId="0" applyFont="1" applyFill="1" applyBorder="1" applyAlignment="1">
      <alignment horizontal="center" vertical="center"/>
    </xf>
    <xf numFmtId="0" fontId="0" fillId="0" borderId="14" xfId="0" applyBorder="1" applyAlignment="1">
      <alignment horizontal="center"/>
    </xf>
    <xf numFmtId="0" fontId="1" fillId="4" borderId="4" xfId="0" applyFont="1" applyFill="1" applyBorder="1" applyAlignment="1">
      <alignment horizontal="center" vertical="center"/>
    </xf>
    <xf numFmtId="0" fontId="1" fillId="3" borderId="2" xfId="0" applyFont="1" applyFill="1" applyBorder="1" applyAlignment="1">
      <alignment horizontal="center" vertical="center"/>
    </xf>
    <xf numFmtId="0" fontId="0" fillId="0" borderId="2" xfId="0" applyBorder="1" applyAlignment="1">
      <alignment horizontal="center"/>
    </xf>
    <xf numFmtId="0" fontId="0" fillId="0" borderId="1" xfId="0" applyBorder="1" applyAlignment="1">
      <alignment horizontal="center"/>
    </xf>
    <xf numFmtId="0" fontId="6" fillId="9" borderId="4" xfId="0" applyFont="1" applyFill="1" applyBorder="1" applyAlignment="1">
      <alignment horizontal="center" vertical="center"/>
    </xf>
    <xf numFmtId="1" fontId="0" fillId="2" borderId="1" xfId="0" applyNumberFormat="1" applyFill="1" applyBorder="1" applyAlignment="1" applyProtection="1">
      <alignment horizontal="center" vertical="center"/>
      <protection locked="0"/>
    </xf>
    <xf numFmtId="1" fontId="6" fillId="2" borderId="1" xfId="0" applyNumberFormat="1" applyFont="1" applyFill="1" applyBorder="1" applyAlignment="1" applyProtection="1">
      <alignment horizontal="center" vertical="center"/>
      <protection locked="0"/>
    </xf>
    <xf numFmtId="165" fontId="0" fillId="0" borderId="1" xfId="0" applyNumberFormat="1" applyBorder="1" applyAlignment="1">
      <alignment horizontal="center" wrapText="1"/>
    </xf>
    <xf numFmtId="165" fontId="0" fillId="2" borderId="1" xfId="0" applyNumberFormat="1" applyFill="1" applyBorder="1" applyAlignment="1" applyProtection="1">
      <alignment horizontal="center"/>
      <protection locked="0"/>
    </xf>
    <xf numFmtId="165" fontId="0" fillId="0" borderId="0" xfId="0" applyNumberFormat="1" applyAlignment="1"/>
    <xf numFmtId="0" fontId="20" fillId="6" borderId="0" xfId="0" applyFont="1" applyFill="1" applyAlignment="1">
      <alignment horizontal="left"/>
    </xf>
    <xf numFmtId="165" fontId="6" fillId="0" borderId="1" xfId="0" applyNumberFormat="1" applyFont="1" applyBorder="1" applyAlignment="1">
      <alignment horizontal="center" wrapText="1"/>
    </xf>
    <xf numFmtId="165" fontId="0" fillId="6" borderId="0" xfId="0" applyNumberFormat="1" applyFill="1" applyAlignment="1"/>
    <xf numFmtId="0" fontId="6" fillId="6" borderId="0" xfId="0" applyFont="1" applyFill="1" applyAlignment="1">
      <alignment horizontal="left"/>
    </xf>
    <xf numFmtId="0" fontId="0" fillId="3" borderId="14" xfId="0" applyFill="1" applyBorder="1" applyAlignment="1"/>
    <xf numFmtId="0" fontId="13" fillId="0" borderId="0" xfId="0" applyFont="1" applyAlignment="1" applyProtection="1">
      <alignment horizontal="center" vertical="center"/>
    </xf>
    <xf numFmtId="0" fontId="6" fillId="3" borderId="1" xfId="0" applyFont="1" applyFill="1" applyBorder="1" applyAlignment="1">
      <alignment horizontal="center" vertical="center"/>
    </xf>
    <xf numFmtId="0" fontId="1" fillId="3" borderId="1" xfId="0" applyFont="1" applyFill="1" applyBorder="1" applyAlignment="1" applyProtection="1">
      <alignment horizontal="center" vertical="center"/>
    </xf>
    <xf numFmtId="164" fontId="1" fillId="10" borderId="4" xfId="0" applyNumberFormat="1" applyFont="1" applyFill="1" applyBorder="1" applyAlignment="1">
      <alignment horizontal="center" vertical="center" wrapText="1"/>
    </xf>
    <xf numFmtId="0" fontId="6" fillId="11" borderId="4" xfId="0" applyFont="1" applyFill="1" applyBorder="1" applyAlignment="1">
      <alignment horizontal="center" vertical="center"/>
    </xf>
    <xf numFmtId="164" fontId="1" fillId="11" borderId="4"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wrapText="1"/>
    </xf>
    <xf numFmtId="0" fontId="0" fillId="0" borderId="0" xfId="0" applyFill="1" applyAlignment="1">
      <alignment horizontal="center"/>
    </xf>
    <xf numFmtId="0" fontId="0" fillId="0" borderId="0" xfId="0" applyFill="1" applyAlignment="1"/>
    <xf numFmtId="0" fontId="15" fillId="0" borderId="0" xfId="0" applyFont="1" applyFill="1" applyBorder="1" applyAlignment="1">
      <alignment horizontal="center"/>
    </xf>
    <xf numFmtId="165" fontId="15" fillId="0" borderId="0" xfId="0" applyNumberFormat="1" applyFont="1" applyFill="1" applyBorder="1" applyAlignment="1">
      <alignment horizontal="center"/>
    </xf>
    <xf numFmtId="1" fontId="15" fillId="0" borderId="0" xfId="0" applyNumberFormat="1" applyFont="1" applyFill="1" applyBorder="1" applyAlignment="1">
      <alignment horizontal="center"/>
    </xf>
    <xf numFmtId="165" fontId="0" fillId="12" borderId="1" xfId="0" applyNumberFormat="1" applyFill="1" applyBorder="1" applyAlignment="1">
      <alignment horizontal="center"/>
    </xf>
    <xf numFmtId="1" fontId="0" fillId="12" borderId="1" xfId="0" applyNumberFormat="1" applyFill="1" applyBorder="1" applyAlignment="1">
      <alignment horizontal="center"/>
    </xf>
    <xf numFmtId="165" fontId="28" fillId="0" borderId="0" xfId="0" applyNumberFormat="1" applyFont="1" applyAlignment="1"/>
    <xf numFmtId="165" fontId="28" fillId="0" borderId="0" xfId="0" applyNumberFormat="1" applyFont="1" applyAlignment="1">
      <alignment horizontal="center"/>
    </xf>
    <xf numFmtId="0" fontId="0" fillId="6" borderId="0" xfId="0" applyFill="1" applyAlignment="1" applyProtection="1"/>
    <xf numFmtId="0" fontId="30" fillId="14" borderId="0" xfId="0" applyFont="1" applyFill="1" applyAlignment="1" applyProtection="1">
      <alignment wrapText="1"/>
    </xf>
    <xf numFmtId="0" fontId="0" fillId="0" borderId="0" xfId="0" applyAlignment="1" applyProtection="1"/>
    <xf numFmtId="0" fontId="29" fillId="13" borderId="0" xfId="0" applyFont="1" applyFill="1" applyAlignment="1" applyProtection="1">
      <alignment wrapText="1"/>
    </xf>
    <xf numFmtId="0" fontId="0" fillId="15" borderId="0" xfId="0" applyFill="1" applyProtection="1">
      <alignment vertical="top"/>
      <protection locked="0"/>
    </xf>
    <xf numFmtId="0" fontId="35" fillId="16" borderId="0" xfId="2" applyNumberFormat="1" applyFont="1" applyFill="1" applyAlignment="1" applyProtection="1">
      <alignment horizontal="right" vertical="top" wrapText="1" readingOrder="1"/>
      <protection locked="0"/>
    </xf>
    <xf numFmtId="168" fontId="34" fillId="16" borderId="0" xfId="2" applyNumberFormat="1" applyFont="1" applyFill="1" applyAlignment="1" applyProtection="1">
      <alignment horizontal="right" vertical="top"/>
      <protection locked="0"/>
    </xf>
    <xf numFmtId="0" fontId="0" fillId="17" borderId="0" xfId="0" applyFill="1" applyProtection="1">
      <alignment vertical="top"/>
      <protection locked="0"/>
    </xf>
    <xf numFmtId="0" fontId="33" fillId="16" borderId="0" xfId="2" applyNumberFormat="1" applyFont="1" applyFill="1" applyAlignment="1" applyProtection="1">
      <alignment vertical="top" wrapText="1" readingOrder="1"/>
      <protection locked="0"/>
    </xf>
    <xf numFmtId="0" fontId="34" fillId="16" borderId="0" xfId="2" applyNumberFormat="1" applyFont="1" applyFill="1" applyAlignment="1" applyProtection="1">
      <alignment vertical="top" wrapText="1" readingOrder="1"/>
      <protection locked="0"/>
    </xf>
    <xf numFmtId="0" fontId="35" fillId="16" borderId="0" xfId="2" applyNumberFormat="1" applyFont="1" applyFill="1" applyAlignment="1" applyProtection="1">
      <alignment vertical="top" wrapText="1" readingOrder="1"/>
      <protection locked="0"/>
    </xf>
    <xf numFmtId="168" fontId="35" fillId="16" borderId="0" xfId="2" applyNumberFormat="1" applyFont="1" applyFill="1" applyAlignment="1" applyProtection="1">
      <alignment vertical="top"/>
      <protection locked="0"/>
    </xf>
    <xf numFmtId="169" fontId="35" fillId="16" borderId="0" xfId="2" applyNumberFormat="1" applyFont="1" applyFill="1" applyAlignment="1" applyProtection="1">
      <alignment vertical="top"/>
      <protection locked="0"/>
    </xf>
    <xf numFmtId="169" fontId="34" fillId="16" borderId="0" xfId="2" applyNumberFormat="1" applyFont="1" applyFill="1" applyAlignment="1" applyProtection="1">
      <alignment vertical="top"/>
      <protection locked="0"/>
    </xf>
    <xf numFmtId="0" fontId="36" fillId="16" borderId="0" xfId="2" applyNumberFormat="1" applyFont="1" applyFill="1" applyAlignment="1" applyProtection="1">
      <alignment vertical="top" wrapText="1" readingOrder="1"/>
      <protection locked="0"/>
    </xf>
    <xf numFmtId="0" fontId="37" fillId="16" borderId="0" xfId="2" applyNumberFormat="1" applyFont="1" applyFill="1" applyAlignment="1" applyProtection="1">
      <alignment vertical="top" wrapText="1" readingOrder="1"/>
      <protection locked="0"/>
    </xf>
    <xf numFmtId="14" fontId="37" fillId="16" borderId="0" xfId="2" applyNumberFormat="1" applyFont="1" applyFill="1" applyAlignment="1" applyProtection="1">
      <alignment vertical="top"/>
      <protection locked="0"/>
    </xf>
    <xf numFmtId="0" fontId="1" fillId="17" borderId="0" xfId="0" applyFont="1" applyFill="1" applyProtection="1">
      <alignment vertical="top"/>
      <protection locked="0"/>
    </xf>
    <xf numFmtId="0" fontId="6" fillId="0" borderId="0" xfId="0" applyFont="1" applyAlignment="1">
      <alignment horizontal="center" vertical="center" wrapText="1"/>
    </xf>
    <xf numFmtId="164" fontId="9" fillId="5" borderId="15" xfId="0" applyNumberFormat="1" applyFont="1" applyFill="1" applyBorder="1" applyAlignment="1">
      <alignment horizontal="center" vertical="center" shrinkToFit="1"/>
    </xf>
    <xf numFmtId="164" fontId="9" fillId="5" borderId="16" xfId="0" applyNumberFormat="1" applyFont="1" applyFill="1" applyBorder="1" applyAlignment="1">
      <alignment horizontal="center" vertical="center" shrinkToFit="1"/>
    </xf>
    <xf numFmtId="164" fontId="9" fillId="5" borderId="17" xfId="0" applyNumberFormat="1" applyFont="1" applyFill="1" applyBorder="1" applyAlignment="1">
      <alignment horizontal="center" vertical="center" shrinkToFit="1"/>
    </xf>
    <xf numFmtId="164" fontId="9" fillId="5" borderId="18" xfId="0" applyNumberFormat="1" applyFont="1" applyFill="1" applyBorder="1" applyAlignment="1">
      <alignment horizontal="center" vertical="center" shrinkToFit="1"/>
    </xf>
    <xf numFmtId="164" fontId="9" fillId="10" borderId="15" xfId="0" applyNumberFormat="1" applyFont="1" applyFill="1" applyBorder="1" applyAlignment="1">
      <alignment horizontal="center" vertical="center" shrinkToFit="1"/>
    </xf>
    <xf numFmtId="164" fontId="9" fillId="10" borderId="16" xfId="0" applyNumberFormat="1" applyFont="1" applyFill="1" applyBorder="1" applyAlignment="1">
      <alignment horizontal="center" vertical="center" shrinkToFit="1"/>
    </xf>
    <xf numFmtId="164" fontId="9" fillId="10" borderId="17" xfId="0" applyNumberFormat="1" applyFont="1" applyFill="1" applyBorder="1" applyAlignment="1">
      <alignment horizontal="center" vertical="center" shrinkToFit="1"/>
    </xf>
    <xf numFmtId="164" fontId="9" fillId="10" borderId="18" xfId="0" applyNumberFormat="1" applyFont="1" applyFill="1" applyBorder="1" applyAlignment="1">
      <alignment horizontal="center" vertical="center" shrinkToFit="1"/>
    </xf>
    <xf numFmtId="0" fontId="7" fillId="0" borderId="0" xfId="0" applyFont="1" applyAlignment="1">
      <alignment horizontal="center" vertical="center" wrapText="1"/>
    </xf>
    <xf numFmtId="164" fontId="9" fillId="11" borderId="15" xfId="0" applyNumberFormat="1" applyFont="1" applyFill="1" applyBorder="1" applyAlignment="1">
      <alignment horizontal="center" vertical="center" shrinkToFit="1"/>
    </xf>
    <xf numFmtId="164" fontId="9" fillId="11" borderId="16" xfId="0" applyNumberFormat="1" applyFont="1" applyFill="1" applyBorder="1" applyAlignment="1">
      <alignment horizontal="center" vertical="center" shrinkToFit="1"/>
    </xf>
    <xf numFmtId="164" fontId="9" fillId="11" borderId="17" xfId="0" applyNumberFormat="1" applyFont="1" applyFill="1" applyBorder="1" applyAlignment="1">
      <alignment horizontal="center" vertical="center" shrinkToFit="1"/>
    </xf>
    <xf numFmtId="164" fontId="9" fillId="11" borderId="18" xfId="0" applyNumberFormat="1" applyFont="1" applyFill="1" applyBorder="1" applyAlignment="1">
      <alignment horizontal="center" vertical="center" shrinkToFit="1"/>
    </xf>
    <xf numFmtId="166" fontId="7" fillId="0" borderId="0" xfId="0" applyNumberFormat="1" applyFont="1" applyAlignment="1">
      <alignment horizontal="right" vertical="center" wrapText="1"/>
    </xf>
    <xf numFmtId="164" fontId="9" fillId="4" borderId="15" xfId="0" applyNumberFormat="1" applyFont="1" applyFill="1" applyBorder="1" applyAlignment="1">
      <alignment horizontal="center" vertical="center" shrinkToFit="1"/>
    </xf>
    <xf numFmtId="164" fontId="9" fillId="4" borderId="16" xfId="0" applyNumberFormat="1" applyFont="1" applyFill="1" applyBorder="1" applyAlignment="1">
      <alignment horizontal="center" vertical="center" shrinkToFit="1"/>
    </xf>
    <xf numFmtId="164" fontId="9" fillId="4" borderId="17" xfId="0" applyNumberFormat="1" applyFont="1" applyFill="1" applyBorder="1" applyAlignment="1">
      <alignment horizontal="center" vertical="center" shrinkToFit="1"/>
    </xf>
    <xf numFmtId="164" fontId="9" fillId="4" borderId="18" xfId="0" applyNumberFormat="1" applyFont="1" applyFill="1" applyBorder="1" applyAlignment="1">
      <alignment horizontal="center" vertical="center" shrinkToFit="1"/>
    </xf>
    <xf numFmtId="0" fontId="15" fillId="0" borderId="0" xfId="0" applyFont="1" applyFill="1" applyBorder="1" applyAlignment="1">
      <alignment horizontal="center"/>
    </xf>
    <xf numFmtId="0" fontId="0" fillId="3" borderId="14" xfId="0" applyFill="1" applyBorder="1" applyAlignment="1">
      <alignment horizontal="center"/>
    </xf>
    <xf numFmtId="0" fontId="0" fillId="3" borderId="9" xfId="0" applyFill="1" applyBorder="1" applyAlignment="1">
      <alignment horizontal="center"/>
    </xf>
    <xf numFmtId="164" fontId="1" fillId="5" borderId="19" xfId="0" applyNumberFormat="1" applyFont="1" applyFill="1" applyBorder="1" applyAlignment="1">
      <alignment horizontal="center" vertical="center" shrinkToFit="1"/>
    </xf>
    <xf numFmtId="164" fontId="1" fillId="5" borderId="20" xfId="0" applyNumberFormat="1" applyFont="1" applyFill="1" applyBorder="1" applyAlignment="1">
      <alignment horizontal="center" vertical="center" shrinkToFit="1"/>
    </xf>
    <xf numFmtId="164" fontId="1" fillId="5" borderId="21" xfId="0" applyNumberFormat="1" applyFont="1" applyFill="1" applyBorder="1" applyAlignment="1">
      <alignment horizontal="center" vertical="center" shrinkToFit="1"/>
    </xf>
    <xf numFmtId="0" fontId="1" fillId="3" borderId="22"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4" xfId="0" applyFont="1" applyFill="1" applyBorder="1" applyAlignment="1">
      <alignment horizontal="center" vertical="center"/>
    </xf>
    <xf numFmtId="0" fontId="6" fillId="2" borderId="25" xfId="0" applyFont="1"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10" xfId="0" applyFill="1" applyBorder="1" applyAlignment="1" applyProtection="1">
      <alignment horizontal="center" vertical="center"/>
      <protection locked="0"/>
    </xf>
    <xf numFmtId="0" fontId="1" fillId="4" borderId="27" xfId="0" applyFont="1" applyFill="1" applyBorder="1" applyAlignment="1">
      <alignment horizontal="center" vertical="center" shrinkToFit="1"/>
    </xf>
    <xf numFmtId="0" fontId="1" fillId="4" borderId="28" xfId="0" applyFont="1" applyFill="1" applyBorder="1" applyAlignment="1">
      <alignment horizontal="center" vertical="center" shrinkToFit="1"/>
    </xf>
    <xf numFmtId="0" fontId="1" fillId="4" borderId="29" xfId="0" applyFont="1" applyFill="1" applyBorder="1" applyAlignment="1">
      <alignment horizontal="center" vertical="center" shrinkToFit="1"/>
    </xf>
    <xf numFmtId="164" fontId="1" fillId="10" borderId="27" xfId="0" applyNumberFormat="1" applyFont="1" applyFill="1" applyBorder="1" applyAlignment="1">
      <alignment horizontal="center" vertical="center" shrinkToFit="1"/>
    </xf>
    <xf numFmtId="164" fontId="1" fillId="10" borderId="28" xfId="0" applyNumberFormat="1" applyFont="1" applyFill="1" applyBorder="1" applyAlignment="1">
      <alignment horizontal="center" vertical="center" shrinkToFit="1"/>
    </xf>
    <xf numFmtId="164" fontId="1" fillId="10" borderId="29" xfId="0" applyNumberFormat="1" applyFont="1" applyFill="1" applyBorder="1" applyAlignment="1">
      <alignment horizontal="center" vertical="center" shrinkToFit="1"/>
    </xf>
    <xf numFmtId="164" fontId="1" fillId="11" borderId="19" xfId="0" applyNumberFormat="1" applyFont="1" applyFill="1" applyBorder="1" applyAlignment="1">
      <alignment horizontal="center" vertical="center" shrinkToFit="1"/>
    </xf>
    <xf numFmtId="164" fontId="1" fillId="11" borderId="20" xfId="0" applyNumberFormat="1" applyFont="1" applyFill="1" applyBorder="1" applyAlignment="1">
      <alignment horizontal="center" vertical="center" shrinkToFit="1"/>
    </xf>
    <xf numFmtId="164" fontId="1" fillId="11" borderId="21" xfId="0" applyNumberFormat="1" applyFont="1" applyFill="1" applyBorder="1" applyAlignment="1">
      <alignment horizontal="center" vertical="center" shrinkToFit="1"/>
    </xf>
    <xf numFmtId="0" fontId="31" fillId="6" borderId="0" xfId="0" applyFont="1" applyFill="1" applyAlignment="1" applyProtection="1">
      <alignment horizontal="center" vertical="top"/>
    </xf>
    <xf numFmtId="0" fontId="19" fillId="14" borderId="0" xfId="0" applyFont="1" applyFill="1" applyAlignment="1" applyProtection="1">
      <alignment horizontal="left" vertical="top" wrapText="1"/>
      <protection locked="0"/>
    </xf>
    <xf numFmtId="0" fontId="18" fillId="0" borderId="0" xfId="0" applyFont="1" applyAlignment="1" applyProtection="1">
      <alignment wrapText="1"/>
      <protection locked="0"/>
    </xf>
    <xf numFmtId="0" fontId="0" fillId="0" borderId="0" xfId="0" applyAlignment="1" applyProtection="1">
      <protection locked="0"/>
    </xf>
    <xf numFmtId="0" fontId="19" fillId="13" borderId="0" xfId="0" applyFont="1" applyFill="1" applyAlignment="1" applyProtection="1">
      <alignment horizontal="left" vertical="top" wrapText="1"/>
      <protection locked="0"/>
    </xf>
    <xf numFmtId="0" fontId="19" fillId="0" borderId="0" xfId="0" applyFont="1" applyAlignment="1" applyProtection="1">
      <alignment vertical="center" wrapText="1"/>
      <protection locked="0"/>
    </xf>
    <xf numFmtId="0" fontId="19" fillId="0" borderId="0" xfId="0" applyFont="1" applyAlignment="1" applyProtection="1">
      <alignment horizontal="center" vertical="center" wrapText="1"/>
      <protection locked="0"/>
    </xf>
    <xf numFmtId="22" fontId="18" fillId="0" borderId="0" xfId="0" applyNumberFormat="1" applyFont="1" applyAlignment="1" applyProtection="1">
      <alignment wrapText="1"/>
      <protection locked="0"/>
    </xf>
    <xf numFmtId="0" fontId="0" fillId="0" borderId="0" xfId="0" applyAlignment="1" applyProtection="1">
      <alignment wrapText="1"/>
      <protection locked="0"/>
    </xf>
    <xf numFmtId="49" fontId="18" fillId="0" borderId="0" xfId="0" applyNumberFormat="1" applyFont="1" applyAlignment="1" applyProtection="1">
      <alignment wrapText="1"/>
      <protection locked="0"/>
    </xf>
    <xf numFmtId="49" fontId="0" fillId="0" borderId="0" xfId="0" applyNumberFormat="1" applyAlignment="1" applyProtection="1">
      <alignment wrapText="1"/>
      <protection locked="0"/>
    </xf>
    <xf numFmtId="8" fontId="18" fillId="0" borderId="0" xfId="0" applyNumberFormat="1" applyFont="1" applyAlignment="1" applyProtection="1">
      <alignment wrapText="1"/>
      <protection locked="0"/>
    </xf>
  </cellXfs>
  <cellStyles count="3">
    <cellStyle name="Millares" xfId="2" builtinId="3"/>
    <cellStyle name="Normal" xfId="0" builtinId="0"/>
    <cellStyle name="Normal 2" xfId="1"/>
  </cellStyles>
  <dxfs count="7">
    <dxf>
      <font>
        <b/>
        <i val="0"/>
        <color theme="0" tint="-0.499984740745262"/>
      </font>
    </dxf>
    <dxf>
      <font>
        <b/>
        <i val="0"/>
        <color theme="0" tint="-0.499984740745262"/>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Hoja2">
    <tabColor indexed="11"/>
  </sheetPr>
  <dimension ref="A1:AL430"/>
  <sheetViews>
    <sheetView showGridLines="0" tabSelected="1" workbookViewId="0">
      <pane ySplit="3" topLeftCell="A4" activePane="bottomLeft" state="frozenSplit"/>
      <selection pane="bottomLeft" activeCell="F1" sqref="F1"/>
    </sheetView>
  </sheetViews>
  <sheetFormatPr baseColWidth="10" defaultColWidth="11.44140625" defaultRowHeight="13.2"/>
  <cols>
    <col min="1" max="1" width="4.88671875" style="19" customWidth="1"/>
    <col min="2" max="2" width="2.6640625" style="20" customWidth="1"/>
    <col min="3" max="3" width="5.109375" style="39" customWidth="1"/>
    <col min="4" max="36" width="11.44140625" style="23"/>
    <col min="37" max="37" width="12.33203125" style="23" bestFit="1" customWidth="1"/>
    <col min="38" max="16384" width="11.44140625" style="23"/>
  </cols>
  <sheetData>
    <row r="1" spans="1:38">
      <c r="D1" s="47" t="s">
        <v>197</v>
      </c>
      <c r="E1" s="9" t="s">
        <v>135</v>
      </c>
      <c r="F1" s="46" t="s">
        <v>146</v>
      </c>
      <c r="G1" s="9" t="s">
        <v>136</v>
      </c>
      <c r="H1" s="46">
        <v>2023</v>
      </c>
      <c r="I1" s="41">
        <f>HLOOKUP(F1,N1:Y2,2,FALSE)</f>
        <v>1</v>
      </c>
      <c r="J1" s="42">
        <f>I1-1</f>
        <v>0</v>
      </c>
      <c r="K1" s="43">
        <f>DATE(H1,I1+1,0)</f>
        <v>44957</v>
      </c>
      <c r="L1" s="43">
        <f>DATE(H1,J1+1,0)</f>
        <v>44926</v>
      </c>
      <c r="M1" s="1"/>
      <c r="N1" s="44" t="s">
        <v>146</v>
      </c>
      <c r="O1" s="44" t="s">
        <v>147</v>
      </c>
      <c r="P1" s="44" t="s">
        <v>148</v>
      </c>
      <c r="Q1" s="44" t="s">
        <v>149</v>
      </c>
      <c r="R1" s="44" t="s">
        <v>150</v>
      </c>
      <c r="S1" s="44" t="s">
        <v>151</v>
      </c>
      <c r="T1" s="44" t="s">
        <v>152</v>
      </c>
      <c r="U1" s="44" t="s">
        <v>153</v>
      </c>
      <c r="V1" s="44" t="s">
        <v>154</v>
      </c>
      <c r="W1" s="44" t="s">
        <v>155</v>
      </c>
      <c r="X1" s="44" t="s">
        <v>156</v>
      </c>
      <c r="Y1" s="44" t="s">
        <v>157</v>
      </c>
      <c r="Z1" s="1"/>
    </row>
    <row r="2" spans="1:38">
      <c r="D2" s="2"/>
      <c r="E2" s="1"/>
      <c r="F2" s="1"/>
      <c r="G2" s="1"/>
      <c r="H2" s="1"/>
      <c r="I2" s="1"/>
      <c r="J2" s="1"/>
      <c r="K2" s="1"/>
      <c r="L2" s="1"/>
      <c r="M2" s="1"/>
      <c r="N2" s="45">
        <v>1</v>
      </c>
      <c r="O2" s="45">
        <v>2</v>
      </c>
      <c r="P2" s="45">
        <v>3</v>
      </c>
      <c r="Q2" s="45">
        <v>4</v>
      </c>
      <c r="R2" s="45">
        <v>5</v>
      </c>
      <c r="S2" s="45">
        <v>6</v>
      </c>
      <c r="T2" s="45">
        <v>7</v>
      </c>
      <c r="U2" s="45">
        <v>8</v>
      </c>
      <c r="V2" s="45">
        <v>9</v>
      </c>
      <c r="W2" s="45">
        <v>10</v>
      </c>
      <c r="X2" s="45">
        <v>11</v>
      </c>
      <c r="Y2" s="45">
        <v>12</v>
      </c>
      <c r="Z2" s="1"/>
    </row>
    <row r="3" spans="1:38" ht="16.2" thickBot="1">
      <c r="D3" s="21"/>
      <c r="E3" s="21"/>
      <c r="F3" s="54">
        <f>DATE(H1,I1,1)</f>
        <v>44927</v>
      </c>
      <c r="G3" s="54">
        <f>F3+1</f>
        <v>44928</v>
      </c>
      <c r="H3" s="54">
        <f t="shared" ref="H3:AG3" si="0">G3+1</f>
        <v>44929</v>
      </c>
      <c r="I3" s="54">
        <f t="shared" si="0"/>
        <v>44930</v>
      </c>
      <c r="J3" s="54">
        <f t="shared" si="0"/>
        <v>44931</v>
      </c>
      <c r="K3" s="54">
        <f t="shared" si="0"/>
        <v>44932</v>
      </c>
      <c r="L3" s="54">
        <f t="shared" si="0"/>
        <v>44933</v>
      </c>
      <c r="M3" s="54">
        <f t="shared" si="0"/>
        <v>44934</v>
      </c>
      <c r="N3" s="54">
        <f t="shared" si="0"/>
        <v>44935</v>
      </c>
      <c r="O3" s="54">
        <f t="shared" si="0"/>
        <v>44936</v>
      </c>
      <c r="P3" s="54">
        <f t="shared" si="0"/>
        <v>44937</v>
      </c>
      <c r="Q3" s="54">
        <f t="shared" si="0"/>
        <v>44938</v>
      </c>
      <c r="R3" s="54">
        <f t="shared" si="0"/>
        <v>44939</v>
      </c>
      <c r="S3" s="54">
        <f t="shared" si="0"/>
        <v>44940</v>
      </c>
      <c r="T3" s="54">
        <f t="shared" si="0"/>
        <v>44941</v>
      </c>
      <c r="U3" s="54">
        <f t="shared" si="0"/>
        <v>44942</v>
      </c>
      <c r="V3" s="54">
        <f t="shared" si="0"/>
        <v>44943</v>
      </c>
      <c r="W3" s="54">
        <f t="shared" si="0"/>
        <v>44944</v>
      </c>
      <c r="X3" s="54">
        <f t="shared" si="0"/>
        <v>44945</v>
      </c>
      <c r="Y3" s="54">
        <f t="shared" si="0"/>
        <v>44946</v>
      </c>
      <c r="Z3" s="54">
        <f t="shared" si="0"/>
        <v>44947</v>
      </c>
      <c r="AA3" s="54">
        <f t="shared" si="0"/>
        <v>44948</v>
      </c>
      <c r="AB3" s="54">
        <f t="shared" si="0"/>
        <v>44949</v>
      </c>
      <c r="AC3" s="54">
        <f t="shared" si="0"/>
        <v>44950</v>
      </c>
      <c r="AD3" s="54">
        <f t="shared" si="0"/>
        <v>44951</v>
      </c>
      <c r="AE3" s="54">
        <f t="shared" si="0"/>
        <v>44952</v>
      </c>
      <c r="AF3" s="54">
        <f t="shared" si="0"/>
        <v>44953</v>
      </c>
      <c r="AG3" s="54">
        <f t="shared" si="0"/>
        <v>44954</v>
      </c>
      <c r="AH3" s="54">
        <f>IF(AG3+1&gt;'CUADRO GENERADO'!$K$1,"",AG3+1)</f>
        <v>44955</v>
      </c>
      <c r="AI3" s="54">
        <f>IF(AH3="","",IF(AH3+1&gt;'CUADRO GENERADO'!$K$1,"",AH3+1))</f>
        <v>44956</v>
      </c>
      <c r="AJ3" s="54">
        <f>IF(AI3="","",IF(AI3+1&gt;'CUADRO GENERADO'!$K$1,"",AI3+1))</f>
        <v>44957</v>
      </c>
      <c r="AK3" s="3"/>
      <c r="AL3" s="22"/>
    </row>
    <row r="4" spans="1:38" ht="36" customHeight="1" thickBot="1">
      <c r="A4" s="20" t="s">
        <v>186</v>
      </c>
      <c r="D4" s="125" t="str">
        <f>'BASE DATOS CONDUCTORES'!X1</f>
        <v>TRALUSA</v>
      </c>
      <c r="E4" s="126"/>
      <c r="F4" s="21"/>
      <c r="G4" s="119" t="s">
        <v>134</v>
      </c>
      <c r="H4" s="119"/>
      <c r="I4" s="119"/>
      <c r="J4" s="119"/>
      <c r="K4" s="119"/>
      <c r="L4" s="124" t="str">
        <f>$F$1</f>
        <v>ENERO</v>
      </c>
      <c r="M4" s="124"/>
      <c r="N4" s="124"/>
      <c r="O4" s="124"/>
      <c r="P4" s="119">
        <f>$H$1</f>
        <v>2023</v>
      </c>
      <c r="Q4" s="119"/>
      <c r="R4" s="21"/>
      <c r="S4" s="21"/>
      <c r="T4" s="21"/>
      <c r="U4" s="21"/>
      <c r="V4" s="21"/>
      <c r="W4" s="21"/>
      <c r="X4" s="21"/>
      <c r="Y4" s="21"/>
      <c r="Z4" s="21"/>
      <c r="AA4" s="21"/>
      <c r="AB4" s="21"/>
      <c r="AC4" s="21"/>
      <c r="AD4" s="21"/>
      <c r="AE4" s="21"/>
      <c r="AF4" s="21"/>
      <c r="AG4" s="21"/>
      <c r="AH4" s="21"/>
      <c r="AI4" s="21"/>
      <c r="AJ4" s="21"/>
      <c r="AK4" s="3"/>
      <c r="AL4" s="22"/>
    </row>
    <row r="5" spans="1:38" ht="16.2" thickBot="1">
      <c r="D5" s="127"/>
      <c r="E5" s="128"/>
      <c r="F5" s="24"/>
      <c r="G5" s="24">
        <v>2</v>
      </c>
      <c r="H5" s="24" t="s">
        <v>105</v>
      </c>
      <c r="I5" s="24" t="s">
        <v>106</v>
      </c>
      <c r="J5" s="24" t="s">
        <v>107</v>
      </c>
      <c r="K5" s="24" t="s">
        <v>108</v>
      </c>
      <c r="L5" s="24" t="s">
        <v>109</v>
      </c>
      <c r="M5" s="24" t="s">
        <v>110</v>
      </c>
      <c r="N5" s="24" t="s">
        <v>111</v>
      </c>
      <c r="O5" s="24" t="s">
        <v>112</v>
      </c>
      <c r="P5" s="24" t="s">
        <v>113</v>
      </c>
      <c r="Q5" s="24" t="s">
        <v>114</v>
      </c>
      <c r="R5" s="24" t="s">
        <v>115</v>
      </c>
      <c r="S5" s="24" t="s">
        <v>116</v>
      </c>
      <c r="T5" s="24" t="s">
        <v>117</v>
      </c>
      <c r="U5" s="24" t="s">
        <v>118</v>
      </c>
      <c r="V5" s="24" t="s">
        <v>119</v>
      </c>
      <c r="W5" s="24" t="s">
        <v>120</v>
      </c>
      <c r="X5" s="24" t="s">
        <v>121</v>
      </c>
      <c r="Y5" s="24" t="s">
        <v>122</v>
      </c>
      <c r="Z5" s="24" t="s">
        <v>123</v>
      </c>
      <c r="AA5" s="24" t="s">
        <v>124</v>
      </c>
      <c r="AB5" s="24" t="s">
        <v>125</v>
      </c>
      <c r="AC5" s="24" t="s">
        <v>126</v>
      </c>
      <c r="AD5" s="24" t="s">
        <v>127</v>
      </c>
      <c r="AE5" s="24" t="s">
        <v>128</v>
      </c>
      <c r="AF5" s="24" t="s">
        <v>129</v>
      </c>
      <c r="AG5" s="24" t="s">
        <v>130</v>
      </c>
      <c r="AH5" s="24" t="s">
        <v>137</v>
      </c>
      <c r="AI5" s="24" t="s">
        <v>138</v>
      </c>
      <c r="AJ5" s="24" t="s">
        <v>139</v>
      </c>
      <c r="AK5" s="24">
        <v>32</v>
      </c>
      <c r="AL5" s="22"/>
    </row>
    <row r="6" spans="1:38" ht="27" thickBot="1">
      <c r="A6" s="25">
        <f>'BASE DATOS CONDUCTORES'!X3</f>
        <v>74</v>
      </c>
      <c r="C6" s="39" t="s">
        <v>102</v>
      </c>
      <c r="D6" s="27" t="s">
        <v>104</v>
      </c>
      <c r="E6" s="18" t="str">
        <f>"saldo a         "&amp;TEXT('CUADRO GENERADO'!$L$1,"dd mm aaaa")</f>
        <v>saldo a         31 12 2022</v>
      </c>
      <c r="F6" s="29">
        <f>F$3</f>
        <v>44927</v>
      </c>
      <c r="G6" s="29">
        <f t="shared" ref="G6:AJ6" si="1">G$3</f>
        <v>44928</v>
      </c>
      <c r="H6" s="29">
        <f t="shared" si="1"/>
        <v>44929</v>
      </c>
      <c r="I6" s="29">
        <f t="shared" si="1"/>
        <v>44930</v>
      </c>
      <c r="J6" s="29">
        <f t="shared" si="1"/>
        <v>44931</v>
      </c>
      <c r="K6" s="29">
        <f t="shared" si="1"/>
        <v>44932</v>
      </c>
      <c r="L6" s="29">
        <f t="shared" si="1"/>
        <v>44933</v>
      </c>
      <c r="M6" s="29">
        <f t="shared" si="1"/>
        <v>44934</v>
      </c>
      <c r="N6" s="29">
        <f t="shared" si="1"/>
        <v>44935</v>
      </c>
      <c r="O6" s="29">
        <f t="shared" si="1"/>
        <v>44936</v>
      </c>
      <c r="P6" s="29">
        <f t="shared" si="1"/>
        <v>44937</v>
      </c>
      <c r="Q6" s="29">
        <f t="shared" si="1"/>
        <v>44938</v>
      </c>
      <c r="R6" s="29">
        <f t="shared" si="1"/>
        <v>44939</v>
      </c>
      <c r="S6" s="29">
        <f t="shared" si="1"/>
        <v>44940</v>
      </c>
      <c r="T6" s="29">
        <f t="shared" si="1"/>
        <v>44941</v>
      </c>
      <c r="U6" s="29">
        <f t="shared" si="1"/>
        <v>44942</v>
      </c>
      <c r="V6" s="29">
        <f t="shared" si="1"/>
        <v>44943</v>
      </c>
      <c r="W6" s="29">
        <f t="shared" si="1"/>
        <v>44944</v>
      </c>
      <c r="X6" s="29">
        <f t="shared" si="1"/>
        <v>44945</v>
      </c>
      <c r="Y6" s="29">
        <f t="shared" si="1"/>
        <v>44946</v>
      </c>
      <c r="Z6" s="29">
        <f t="shared" si="1"/>
        <v>44947</v>
      </c>
      <c r="AA6" s="29">
        <f t="shared" si="1"/>
        <v>44948</v>
      </c>
      <c r="AB6" s="29">
        <f t="shared" si="1"/>
        <v>44949</v>
      </c>
      <c r="AC6" s="29">
        <f t="shared" si="1"/>
        <v>44950</v>
      </c>
      <c r="AD6" s="29">
        <f t="shared" si="1"/>
        <v>44951</v>
      </c>
      <c r="AE6" s="29">
        <f t="shared" si="1"/>
        <v>44952</v>
      </c>
      <c r="AF6" s="29">
        <f t="shared" si="1"/>
        <v>44953</v>
      </c>
      <c r="AG6" s="29">
        <f t="shared" si="1"/>
        <v>44954</v>
      </c>
      <c r="AH6" s="29">
        <f t="shared" si="1"/>
        <v>44955</v>
      </c>
      <c r="AI6" s="29">
        <f t="shared" si="1"/>
        <v>44956</v>
      </c>
      <c r="AJ6" s="29">
        <f t="shared" si="1"/>
        <v>44957</v>
      </c>
      <c r="AK6" s="18" t="str">
        <f>"saldo a         "&amp;TEXT('CUADRO GENERADO'!$K$1,"dd mm aaaa")</f>
        <v>saldo a         31 01 2023</v>
      </c>
      <c r="AL6" s="30" t="s">
        <v>104</v>
      </c>
    </row>
    <row r="7" spans="1:38" ht="17.399999999999999">
      <c r="A7" s="19">
        <v>1</v>
      </c>
      <c r="C7" s="39">
        <f>IF(D7="","",VLOOKUP('CUADRO GENERADO'!D7,'BASE DATOS CONDUCTORES'!B:C,2,FALSE))</f>
        <v>6007</v>
      </c>
      <c r="D7" s="28">
        <f>IFERROR(VLOOKUP(A7,'BASE DATOS CONDUCTORES'!$X$4:$AB$403,5,FALSE),"")</f>
        <v>7</v>
      </c>
      <c r="E7" s="34" t="str">
        <f>IF(ISNA(VLOOKUP(D7,SALDOS!C:D,2,FALSE)),"",VLOOKUP(D7,SALDOS!C:D,2,FALSE))</f>
        <v/>
      </c>
      <c r="F7" s="34">
        <f>IF($D7="","",(IF($C7="","",IF(ISNA(SUMIF('1'!$CA:$CA,$C7,'1'!$CB:$CB)),0,SUMIF('1'!$CA:$CA,$C7,'1'!$CB:$CB)))-IF($D7="","",IF(ISNA(SUMIF('1'!$B:$B,$D7,'1'!$L:$L)),0,SUMIF('1'!$B:$B,$D7,'1'!$L:$L)))))</f>
        <v>0</v>
      </c>
      <c r="G7" s="34">
        <f>IF($D7="","",(IF($C7="","",IF(ISNA(SUMIF('2'!$CA:$CA,$C7,'2'!$CB:$CB)),0,SUMIF('2'!$CA:$CA,$C7,'2'!$CB:$CB)))-IF($D7="","",IF(ISNA(SUMIF('2'!$B:$B,$D7,'2'!$L:$L)),0,SUMIF('2'!$B:$B,$D7,'2'!$L:$L)))))</f>
        <v>0</v>
      </c>
      <c r="H7" s="34">
        <f>IF($D7="","",(IF($C7="","",IF(ISNA(SUMIF('3'!$CA:$CA,$C7,'3'!$CB:$CB)),0,SUMIF('3'!$CA:$CA,$C7,'3'!$CB:$CB)))-IF($D7="","",IF(ISNA(SUMIF('3'!$B:$B,$D7,'3'!$L:$L)),0,SUMIF('3'!$B:$B,$D7,'3'!$L:$L)))))</f>
        <v>0</v>
      </c>
      <c r="I7" s="34">
        <f>IF($D7="","",(IF($C7="","",IF(ISNA(SUMIF('4'!$CA:$CA,$C7,'4'!$CB:$CB)),0,SUMIF('4'!$CA:$CA,$C7,'4'!$CB:$CB)))-IF($D7="","",IF(ISNA(SUMIF('4'!$B:$B,$D7,'4'!$L:$L)),0,SUMIF('4'!$B:$B,$D7,'4'!$L:$L)))))</f>
        <v>0</v>
      </c>
      <c r="J7" s="34">
        <f>IF($D7="","",(IF($C7="","",IF(ISNA(SUMIF('5'!$CA:$CA,$C7,'5'!$CB:$CB)),0,SUMIF('5'!$CA:$CA,$C7,'5'!$CB:$CB)))-IF($D7="","",IF(ISNA(SUMIF('5'!$B:$B,$D7,'5'!$L:$L)),0,SUMIF('5'!$B:$B,$D7,'5'!$L:$L)))))</f>
        <v>0</v>
      </c>
      <c r="K7" s="34">
        <f>IF($D7="","",(IF($C7="","",IF(ISNA(SUMIF('6'!$CA:$CA,$C7,'6'!$CB:$CB)),0,SUMIF('6'!$CA:$CA,$C7,'6'!$CB:$CB)))-IF($D7="","",IF(ISNA(SUMIF('6'!$B:$B,$D7,'6'!$L:$L)),0,SUMIF('6'!$B:$B,$D7,'6'!$L:$L)))))</f>
        <v>0</v>
      </c>
      <c r="L7" s="34">
        <f>IF($D7="","",(IF($C7="","",IF(ISNA(SUMIF('7'!$CA:$CA,$C7,'7'!$CB:$CB)),0,SUMIF('7'!$CA:$CA,$C7,'7'!$CB:$CB)))-IF($D7="","",IF(ISNA(SUMIF('7'!$B:$B,$D7,'7'!$L:$L)),0,SUMIF('7'!$B:$B,$D7,'7'!$L:$L)))))</f>
        <v>0</v>
      </c>
      <c r="M7" s="34">
        <f>IF($D7="","",(IF($C7="","",IF(ISNA(SUMIF('8'!$CA:$CA,$C7,'8'!$CB:$CB)),0,SUMIF('8'!$CA:$CA,$C7,'8'!$CB:$CB)))-IF($D7="","",IF(ISNA(SUMIF('8'!$B:$B,$D7,'8'!$L:$L)),0,SUMIF('8'!$B:$B,$D7,'8'!$L:$L)))))</f>
        <v>0</v>
      </c>
      <c r="N7" s="34">
        <f>IF($D7="","",(IF($C7="","",IF(ISNA(SUMIF('9'!$CA:$CA,$C7,'9'!$CB:$CB)),0,SUMIF('9'!$CA:$CA,$C7,'9'!$CB:$CB)))-IF($D7="","",IF(ISNA(SUMIF('9'!$B:$B,$D7,'9'!$L:$L)),0,SUMIF('9'!$B:$B,$D7,'9'!$L:$L)))))</f>
        <v>0</v>
      </c>
      <c r="O7" s="34">
        <f>IF($D7="","",(IF($C7="","",IF(ISNA(SUMIF('10'!$CA:$CA,$C7,'10'!$CB:$CB)),0,SUMIF('10'!$CA:$CA,$C7,'10'!$CB:$CB)))-IF($D7="","",IF(ISNA(SUMIF('10'!$B:$B,$D7,'10'!$L:$L)),0,SUMIF('10'!$B:$B,$D7,'10'!$L:$L)))))</f>
        <v>0</v>
      </c>
      <c r="P7" s="34">
        <f>IF($D7="","",(IF($C7="","",IF(ISNA(SUMIF('11'!$CA:$CA,$C7,'11'!$CB:$CB)),0,SUMIF('11'!$CA:$CA,$C7,'11'!$CB:$CB)))-IF($D7="","",IF(ISNA(SUMIF('11'!$B:$B,$D7,'11'!$L:$L)),0,SUMIF('11'!$B:$B,$D7,'11'!$L:$L)))))</f>
        <v>0</v>
      </c>
      <c r="Q7" s="34">
        <f>IF($D7="","",(IF($C7="","",IF(ISNA(SUMIF('12'!$CA:$CA,$C7,'12'!$CB:$CB)),0,SUMIF('12'!$CA:$CA,$C7,'12'!$CB:$CB)))-IF($D7="","",IF(ISNA(SUMIF('12'!$B:$B,$D7,'12'!$L:$L)),0,SUMIF('12'!$B:$B,$D7,'12'!$L:$L)))))</f>
        <v>0</v>
      </c>
      <c r="R7" s="34">
        <f>IF($D7="","",(IF($C7="","",IF(ISNA(SUMIF('13'!$CA:$CA,$C7,'13'!$CB:$CB)),0,SUMIF('13'!$CA:$CA,$C7,'13'!$CB:$CB)))-IF($D7="","",IF(ISNA(SUMIF('13'!$B:$B,$D7,'13'!$L:$L)),0,SUMIF('13'!$B:$B,$D7,'13'!$L:$L)))))</f>
        <v>0</v>
      </c>
      <c r="S7" s="34">
        <f>IF($D7="","",(IF($C7="","",IF(ISNA(SUMIF('14'!$CA:$CA,$C7,'14'!$CB:$CB)),0,SUMIF('14'!$CA:$CA,$C7,'14'!$CB:$CB)))-IF($D7="","",IF(ISNA(SUMIF('14'!$B:$B,$D7,'14'!$L:$L)),0,SUMIF('14'!$B:$B,$D7,'14'!$L:$L)))))</f>
        <v>0</v>
      </c>
      <c r="T7" s="34">
        <f>IF($D7="","",(IF($C7="","",IF(ISNA(SUMIF('15'!$CA:$CA,$C7,'15'!$CB:$CB)),0,SUMIF('15'!$CA:$CA,$C7,'15'!$CB:$CB)))-IF($D7="","",IF(ISNA(SUMIF('15'!$B:$B,$D7,'15'!$L:$L)),0,SUMIF('15'!$B:$B,$D7,'15'!$L:$L)))))</f>
        <v>0</v>
      </c>
      <c r="U7" s="34">
        <f>IF($D7="","",(IF($C7="","",IF(ISNA(SUMIF('16'!$CA:$CA,$C7,'16'!$CB:$CB)),0,SUMIF('16'!$CA:$CA,$C7,'16'!$CB:$CB)))-IF($D7="","",IF(ISNA(SUMIF('16'!$B:$B,$D7,'16'!$L:$L)),0,SUMIF('16'!$B:$B,$D7,'16'!$L:$L)))))</f>
        <v>0</v>
      </c>
      <c r="V7" s="34">
        <f>IF($D7="","",(IF($C7="","",IF(ISNA(SUMIF('17'!$CA:$CA,$C7,'17'!$CB:$CB)),0,SUMIF('17'!$CA:$CA,$C7,'17'!$CB:$CB)))-IF($D7="","",IF(ISNA(SUMIF('17'!$B:$B,$D7,'17'!$L:$L)),0,SUMIF('17'!$B:$B,$D7,'17'!$L:$L)))))</f>
        <v>0</v>
      </c>
      <c r="W7" s="34">
        <f>IF($D7="","",(IF($C7="","",IF(ISNA(SUMIF('18'!$CA:$CA,$C7,'18'!$CB:$CB)),0,SUMIF('18'!$CA:$CA,$C7,'18'!$CB:$CB)))-IF($D7="","",IF(ISNA(SUMIF('18'!$B:$B,$D7,'18'!$L:$L)),0,SUMIF('18'!$B:$B,$D7,'18'!$L:$L)))))</f>
        <v>0</v>
      </c>
      <c r="X7" s="34">
        <f>IF($D7="","",(IF($C7="","",IF(ISNA(SUMIF('19'!$CA:$CA,$C7,'19'!$CB:$CB)),0,SUMIF('19'!$CA:$CA,$C7,'19'!$CB:$CB)))-IF($D7="","",IF(ISNA(SUMIF('19'!$B:$B,$D7,'19'!$L:$L)),0,SUMIF('19'!$B:$B,$D7,'19'!$L:$L)))))</f>
        <v>0</v>
      </c>
      <c r="Y7" s="34">
        <f>IF($D7="","",(IF($C7="","",IF(ISNA(SUMIF('20'!$CA:$CA,$C7,'20'!$CB:$CB)),0,SUMIF('20'!$CA:$CA,$C7,'20'!$CB:$CB)))-IF($D7="","",IF(ISNA(SUMIF('20'!$B:$B,$D7,'20'!$L:$L)),0,SUMIF('20'!$B:$B,$D7,'20'!$L:$L)))))</f>
        <v>0</v>
      </c>
      <c r="Z7" s="34">
        <f>IF($D7="","",(IF($C7="","",IF(ISNA(SUMIF('21'!$CA:$CA,$C7,'21'!$CB:$CB)),0,SUMIF('21'!$CA:$CA,$C7,'21'!$CB:$CB)))-IF($D7="","",IF(ISNA(SUMIF('21'!$B:$B,$D7,'21'!$L:$L)),0,SUMIF('21'!$B:$B,$D7,'21'!$L:$L)))))</f>
        <v>0</v>
      </c>
      <c r="AA7" s="34">
        <f>IF($D7="","",(IF($C7="","",IF(ISNA(SUMIF('22'!$CA:$CA,$C7,'22'!$CB:$CB)),0,SUMIF('22'!$CA:$CA,$C7,'22'!$CB:$CB)))-IF($D7="","",IF(ISNA(SUMIF('22'!$B:$B,$D7,'22'!$L:$L)),0,SUMIF('22'!$B:$B,$D7,'22'!$L:$L)))))</f>
        <v>0</v>
      </c>
      <c r="AB7" s="34">
        <f>IF($D7="","",(IF($C7="","",IF(ISNA(SUMIF('23'!$CA:$CA,$C7,'23'!$CB:$CB)),0,SUMIF('23'!$CA:$CA,$C7,'23'!$CB:$CB)))-IF($D7="","",IF(ISNA(SUMIF('23'!$B:$B,$D7,'23'!$L:$L)),0,SUMIF('23'!$B:$B,$D7,'23'!$L:$L)))))</f>
        <v>0</v>
      </c>
      <c r="AC7" s="34">
        <f>IF($D7="","",(IF($C7="","",IF(ISNA(SUMIF('24'!$CA:$CA,$C7,'24'!$CB:$CB)),0,SUMIF('24'!$CA:$CA,$C7,'24'!$CB:$CB)))-IF($D7="","",IF(ISNA(SUMIF('24'!$B:$B,$D7,'24'!$L:$L)),0,SUMIF('24'!$B:$B,$D7,'24'!$L:$L)))))</f>
        <v>0</v>
      </c>
      <c r="AD7" s="34">
        <f>IF($D7="","",(IF($C7="","",IF(ISNA(SUMIF('25'!$CA:$CA,$C7,'25'!$CB:$CB)),0,SUMIF('25'!$CA:$CA,$C7,'25'!$CB:$CB)))-IF($D7="","",IF(ISNA(SUMIF('25'!$B:$B,$D7,'25'!$L:$L)),0,SUMIF('25'!$B:$B,$D7,'25'!$L:$L)))))</f>
        <v>0</v>
      </c>
      <c r="AE7" s="34">
        <f>IF($D7="","",(IF($C7="","",IF(ISNA(SUMIF('26'!$CA:$CA,$C7,'26'!$CB:$CB)),0,SUMIF('26'!$CA:$CA,$C7,'26'!$CB:$CB)))-IF($D7="","",IF(ISNA(SUMIF('26'!$B:$B,$D7,'26'!$L:$L)),0,SUMIF('26'!$B:$B,$D7,'26'!$L:$L)))))</f>
        <v>0</v>
      </c>
      <c r="AF7" s="34">
        <f>IF($D7="","",(IF($C7="","",IF(ISNA(SUMIF('27'!$CA:$CA,$C7,'27'!$CB:$CB)),0,SUMIF('27'!$CA:$CA,$C7,'27'!$CB:$CB)))-IF($D7="","",IF(ISNA(SUMIF('27'!$B:$B,$D7,'27'!$L:$L)),0,SUMIF('27'!$B:$B,$D7,'27'!$L:$L)))))</f>
        <v>0</v>
      </c>
      <c r="AG7" s="34">
        <f>IF($D7="","",(IF($C7="","",IF(ISNA(SUMIF('28'!$CA:$CA,$C7,'28'!$CB:$CB)),0,SUMIF('28'!$CA:$CA,$C7,'28'!$CB:$CB)))-IF($D7="","",IF(ISNA(SUMIF('28'!$B:$B,$D7,'28'!$L:$L)),0,SUMIF('28'!$B:$B,$D7,'28'!$L:$L)))))</f>
        <v>0</v>
      </c>
      <c r="AH7" s="34">
        <f>IF($D7="","",(IF($C7="","",IF(ISNA(SUMIF('29'!$CA:$CA,$C7,'29'!$CB:$CB)),0,SUMIF('29'!$CA:$CA,$C7,'29'!$CB:$CB)))-IF($D7="","",IF(ISNA(SUMIF('29'!$B:$B,$D7,'29'!$L:$L)),0,SUMIF('29'!$B:$B,$D7,'29'!$L:$L)))))</f>
        <v>0</v>
      </c>
      <c r="AI7" s="34">
        <f>IF($D7="","",(IF($C7="","",IF(ISNA(SUMIF('30'!$CA:$CA,$C7,'30'!$CB:$CB)),0,SUMIF('30'!$CA:$CA,$C7,'30'!$CB:$CB)))-IF($D7="","",IF(ISNA(SUMIF('30'!$B:$B,$D7,'30'!$L:$L)),0,SUMIF('30'!$B:$B,$D7,'30'!$L:$L)))))</f>
        <v>0</v>
      </c>
      <c r="AJ7" s="34">
        <f>IF($D7="","",(IF($C7="","",IF(ISNA(SUMIF('31'!$CA:$CA,$C7,'31'!$CB:$CB)),0,SUMIF('31'!$CA:$CA,$C7,'31'!$CB:$CB)))-IF($D7="","",IF(ISNA(SUMIF('31'!$B:$B,$D7,'31'!$L:$L)),0,SUMIF('31'!$B:$B,$D7,'31'!$L:$L)))))</f>
        <v>0</v>
      </c>
      <c r="AK7" s="35">
        <f>IF(D7="","",SUM(E7:AJ7))</f>
        <v>0</v>
      </c>
      <c r="AL7" s="31">
        <f>IF(D7="","",D7)</f>
        <v>7</v>
      </c>
    </row>
    <row r="8" spans="1:38" ht="17.399999999999999">
      <c r="A8" s="19">
        <v>2</v>
      </c>
      <c r="C8" s="39">
        <f>IF(D8="","",VLOOKUP('CUADRO GENERADO'!D8,'BASE DATOS CONDUCTORES'!B:C,2,FALSE))</f>
        <v>6008</v>
      </c>
      <c r="D8" s="28">
        <f>IFERROR(VLOOKUP(A8,'BASE DATOS CONDUCTORES'!$X$4:$AB$403,5,FALSE),"")</f>
        <v>8</v>
      </c>
      <c r="E8" s="34" t="str">
        <f>IF(ISNA(VLOOKUP(D8,SALDOS!C:D,2,FALSE)),"",VLOOKUP(D8,SALDOS!C:D,2,FALSE))</f>
        <v/>
      </c>
      <c r="F8" s="34">
        <f>IF($D8="","",(IF($C8="","",IF(ISNA(SUMIF('1'!$CA:$CA,$C8,'1'!$CB:$CB)),0,SUMIF('1'!$CA:$CA,$C8,'1'!$CB:$CB)))-IF($D8="","",IF(ISNA(SUMIF('1'!$B:$B,$D8,'1'!$L:$L)),0,SUMIF('1'!$B:$B,$D8,'1'!$L:$L)))))</f>
        <v>0</v>
      </c>
      <c r="G8" s="34">
        <f>IF($D8="","",(IF($C8="","",IF(ISNA(SUMIF('2'!$CA:$CA,$C8,'2'!$CB:$CB)),0,SUMIF('2'!$CA:$CA,$C8,'2'!$CB:$CB)))-IF($D8="","",IF(ISNA(SUMIF('2'!$B:$B,$D8,'2'!$L:$L)),0,SUMIF('2'!$B:$B,$D8,'2'!$L:$L)))))</f>
        <v>0</v>
      </c>
      <c r="H8" s="34">
        <f>IF($D8="","",(IF($C8="","",IF(ISNA(SUMIF('3'!$CA:$CA,$C8,'3'!$CB:$CB)),0,SUMIF('3'!$CA:$CA,$C8,'3'!$CB:$CB)))-IF($D8="","",IF(ISNA(SUMIF('3'!$B:$B,$D8,'3'!$L:$L)),0,SUMIF('3'!$B:$B,$D8,'3'!$L:$L)))))</f>
        <v>0</v>
      </c>
      <c r="I8" s="34">
        <f>IF($D8="","",(IF($C8="","",IF(ISNA(SUMIF('4'!$CA:$CA,$C8,'4'!$CB:$CB)),0,SUMIF('4'!$CA:$CA,$C8,'4'!$CB:$CB)))-IF($D8="","",IF(ISNA(SUMIF('4'!$B:$B,$D8,'4'!$L:$L)),0,SUMIF('4'!$B:$B,$D8,'4'!$L:$L)))))</f>
        <v>0</v>
      </c>
      <c r="J8" s="34">
        <f>IF($D8="","",(IF($C8="","",IF(ISNA(SUMIF('5'!$CA:$CA,$C8,'5'!$CB:$CB)),0,SUMIF('5'!$CA:$CA,$C8,'5'!$CB:$CB)))-IF($D8="","",IF(ISNA(SUMIF('5'!$B:$B,$D8,'5'!$L:$L)),0,SUMIF('5'!$B:$B,$D8,'5'!$L:$L)))))</f>
        <v>0</v>
      </c>
      <c r="K8" s="34">
        <f>IF($D8="","",(IF($C8="","",IF(ISNA(SUMIF('6'!$CA:$CA,$C8,'6'!$CB:$CB)),0,SUMIF('6'!$CA:$CA,$C8,'6'!$CB:$CB)))-IF($D8="","",IF(ISNA(SUMIF('6'!$B:$B,$D8,'6'!$L:$L)),0,SUMIF('6'!$B:$B,$D8,'6'!$L:$L)))))</f>
        <v>0</v>
      </c>
      <c r="L8" s="34">
        <f>IF($D8="","",(IF($C8="","",IF(ISNA(SUMIF('7'!$CA:$CA,$C8,'7'!$CB:$CB)),0,SUMIF('7'!$CA:$CA,$C8,'7'!$CB:$CB)))-IF($D8="","",IF(ISNA(SUMIF('7'!$B:$B,$D8,'7'!$L:$L)),0,SUMIF('7'!$B:$B,$D8,'7'!$L:$L)))))</f>
        <v>0</v>
      </c>
      <c r="M8" s="34">
        <f>IF($D8="","",(IF($C8="","",IF(ISNA(SUMIF('8'!$CA:$CA,$C8,'8'!$CB:$CB)),0,SUMIF('8'!$CA:$CA,$C8,'8'!$CB:$CB)))-IF($D8="","",IF(ISNA(SUMIF('8'!$B:$B,$D8,'8'!$L:$L)),0,SUMIF('8'!$B:$B,$D8,'8'!$L:$L)))))</f>
        <v>0</v>
      </c>
      <c r="N8" s="34">
        <f>IF($D8="","",(IF($C8="","",IF(ISNA(SUMIF('9'!$CA:$CA,$C8,'9'!$CB:$CB)),0,SUMIF('9'!$CA:$CA,$C8,'9'!$CB:$CB)))-IF($D8="","",IF(ISNA(SUMIF('9'!$B:$B,$D8,'9'!$L:$L)),0,SUMIF('9'!$B:$B,$D8,'9'!$L:$L)))))</f>
        <v>0</v>
      </c>
      <c r="O8" s="34">
        <f>IF($D8="","",(IF($C8="","",IF(ISNA(SUMIF('10'!$CA:$CA,$C8,'10'!$CB:$CB)),0,SUMIF('10'!$CA:$CA,$C8,'10'!$CB:$CB)))-IF($D8="","",IF(ISNA(SUMIF('10'!$B:$B,$D8,'10'!$L:$L)),0,SUMIF('10'!$B:$B,$D8,'10'!$L:$L)))))</f>
        <v>0</v>
      </c>
      <c r="P8" s="34">
        <f>IF($D8="","",(IF($C8="","",IF(ISNA(SUMIF('11'!$CA:$CA,$C8,'11'!$CB:$CB)),0,SUMIF('11'!$CA:$CA,$C8,'11'!$CB:$CB)))-IF($D8="","",IF(ISNA(SUMIF('11'!$B:$B,$D8,'11'!$L:$L)),0,SUMIF('11'!$B:$B,$D8,'11'!$L:$L)))))</f>
        <v>0</v>
      </c>
      <c r="Q8" s="34">
        <f>IF($D8="","",(IF($C8="","",IF(ISNA(SUMIF('12'!$CA:$CA,$C8,'12'!$CB:$CB)),0,SUMIF('12'!$CA:$CA,$C8,'12'!$CB:$CB)))-IF($D8="","",IF(ISNA(SUMIF('12'!$B:$B,$D8,'12'!$L:$L)),0,SUMIF('12'!$B:$B,$D8,'12'!$L:$L)))))</f>
        <v>0</v>
      </c>
      <c r="R8" s="34">
        <f>IF($D8="","",(IF($C8="","",IF(ISNA(SUMIF('13'!$CA:$CA,$C8,'13'!$CB:$CB)),0,SUMIF('13'!$CA:$CA,$C8,'13'!$CB:$CB)))-IF($D8="","",IF(ISNA(SUMIF('13'!$B:$B,$D8,'13'!$L:$L)),0,SUMIF('13'!$B:$B,$D8,'13'!$L:$L)))))</f>
        <v>0</v>
      </c>
      <c r="S8" s="34">
        <f>IF($D8="","",(IF($C8="","",IF(ISNA(SUMIF('14'!$CA:$CA,$C8,'14'!$CB:$CB)),0,SUMIF('14'!$CA:$CA,$C8,'14'!$CB:$CB)))-IF($D8="","",IF(ISNA(SUMIF('14'!$B:$B,$D8,'14'!$L:$L)),0,SUMIF('14'!$B:$B,$D8,'14'!$L:$L)))))</f>
        <v>0</v>
      </c>
      <c r="T8" s="34">
        <f>IF($D8="","",(IF($C8="","",IF(ISNA(SUMIF('15'!$CA:$CA,$C8,'15'!$CB:$CB)),0,SUMIF('15'!$CA:$CA,$C8,'15'!$CB:$CB)))-IF($D8="","",IF(ISNA(SUMIF('15'!$B:$B,$D8,'15'!$L:$L)),0,SUMIF('15'!$B:$B,$D8,'15'!$L:$L)))))</f>
        <v>0</v>
      </c>
      <c r="U8" s="34">
        <f>IF($D8="","",(IF($C8="","",IF(ISNA(SUMIF('16'!$CA:$CA,$C8,'16'!$CB:$CB)),0,SUMIF('16'!$CA:$CA,$C8,'16'!$CB:$CB)))-IF($D8="","",IF(ISNA(SUMIF('16'!$B:$B,$D8,'16'!$L:$L)),0,SUMIF('16'!$B:$B,$D8,'16'!$L:$L)))))</f>
        <v>0</v>
      </c>
      <c r="V8" s="34">
        <f>IF($D8="","",(IF($C8="","",IF(ISNA(SUMIF('17'!$CA:$CA,$C8,'17'!$CB:$CB)),0,SUMIF('17'!$CA:$CA,$C8,'17'!$CB:$CB)))-IF($D8="","",IF(ISNA(SUMIF('17'!$B:$B,$D8,'17'!$L:$L)),0,SUMIF('17'!$B:$B,$D8,'17'!$L:$L)))))</f>
        <v>0</v>
      </c>
      <c r="W8" s="34">
        <f>IF($D8="","",(IF($C8="","",IF(ISNA(SUMIF('18'!$CA:$CA,$C8,'18'!$CB:$CB)),0,SUMIF('18'!$CA:$CA,$C8,'18'!$CB:$CB)))-IF($D8="","",IF(ISNA(SUMIF('18'!$B:$B,$D8,'18'!$L:$L)),0,SUMIF('18'!$B:$B,$D8,'18'!$L:$L)))))</f>
        <v>0</v>
      </c>
      <c r="X8" s="34">
        <f>IF($D8="","",(IF($C8="","",IF(ISNA(SUMIF('19'!$CA:$CA,$C8,'19'!$CB:$CB)),0,SUMIF('19'!$CA:$CA,$C8,'19'!$CB:$CB)))-IF($D8="","",IF(ISNA(SUMIF('19'!$B:$B,$D8,'19'!$L:$L)),0,SUMIF('19'!$B:$B,$D8,'19'!$L:$L)))))</f>
        <v>0</v>
      </c>
      <c r="Y8" s="34">
        <f>IF($D8="","",(IF($C8="","",IF(ISNA(SUMIF('20'!$CA:$CA,$C8,'20'!$CB:$CB)),0,SUMIF('20'!$CA:$CA,$C8,'20'!$CB:$CB)))-IF($D8="","",IF(ISNA(SUMIF('20'!$B:$B,$D8,'20'!$L:$L)),0,SUMIF('20'!$B:$B,$D8,'20'!$L:$L)))))</f>
        <v>0</v>
      </c>
      <c r="Z8" s="34">
        <f>IF($D8="","",(IF($C8="","",IF(ISNA(SUMIF('21'!$CA:$CA,$C8,'21'!$CB:$CB)),0,SUMIF('21'!$CA:$CA,$C8,'21'!$CB:$CB)))-IF($D8="","",IF(ISNA(SUMIF('21'!$B:$B,$D8,'21'!$L:$L)),0,SUMIF('21'!$B:$B,$D8,'21'!$L:$L)))))</f>
        <v>0</v>
      </c>
      <c r="AA8" s="34">
        <f>IF($D8="","",(IF($C8="","",IF(ISNA(SUMIF('22'!$CA:$CA,$C8,'22'!$CB:$CB)),0,SUMIF('22'!$CA:$CA,$C8,'22'!$CB:$CB)))-IF($D8="","",IF(ISNA(SUMIF('22'!$B:$B,$D8,'22'!$L:$L)),0,SUMIF('22'!$B:$B,$D8,'22'!$L:$L)))))</f>
        <v>0</v>
      </c>
      <c r="AB8" s="34">
        <f>IF($D8="","",(IF($C8="","",IF(ISNA(SUMIF('23'!$CA:$CA,$C8,'23'!$CB:$CB)),0,SUMIF('23'!$CA:$CA,$C8,'23'!$CB:$CB)))-IF($D8="","",IF(ISNA(SUMIF('23'!$B:$B,$D8,'23'!$L:$L)),0,SUMIF('23'!$B:$B,$D8,'23'!$L:$L)))))</f>
        <v>0</v>
      </c>
      <c r="AC8" s="34">
        <f>IF($D8="","",(IF($C8="","",IF(ISNA(SUMIF('24'!$CA:$CA,$C8,'24'!$CB:$CB)),0,SUMIF('24'!$CA:$CA,$C8,'24'!$CB:$CB)))-IF($D8="","",IF(ISNA(SUMIF('24'!$B:$B,$D8,'24'!$L:$L)),0,SUMIF('24'!$B:$B,$D8,'24'!$L:$L)))))</f>
        <v>0</v>
      </c>
      <c r="AD8" s="34">
        <f>IF($D8="","",(IF($C8="","",IF(ISNA(SUMIF('25'!$CA:$CA,$C8,'25'!$CB:$CB)),0,SUMIF('25'!$CA:$CA,$C8,'25'!$CB:$CB)))-IF($D8="","",IF(ISNA(SUMIF('25'!$B:$B,$D8,'25'!$L:$L)),0,SUMIF('25'!$B:$B,$D8,'25'!$L:$L)))))</f>
        <v>0</v>
      </c>
      <c r="AE8" s="34">
        <f>IF($D8="","",(IF($C8="","",IF(ISNA(SUMIF('26'!$CA:$CA,$C8,'26'!$CB:$CB)),0,SUMIF('26'!$CA:$CA,$C8,'26'!$CB:$CB)))-IF($D8="","",IF(ISNA(SUMIF('26'!$B:$B,$D8,'26'!$L:$L)),0,SUMIF('26'!$B:$B,$D8,'26'!$L:$L)))))</f>
        <v>0</v>
      </c>
      <c r="AF8" s="34">
        <f>IF($D8="","",(IF($C8="","",IF(ISNA(SUMIF('27'!$CA:$CA,$C8,'27'!$CB:$CB)),0,SUMIF('27'!$CA:$CA,$C8,'27'!$CB:$CB)))-IF($D8="","",IF(ISNA(SUMIF('27'!$B:$B,$D8,'27'!$L:$L)),0,SUMIF('27'!$B:$B,$D8,'27'!$L:$L)))))</f>
        <v>0</v>
      </c>
      <c r="AG8" s="34">
        <f>IF($D8="","",(IF($C8="","",IF(ISNA(SUMIF('28'!$CA:$CA,$C8,'28'!$CB:$CB)),0,SUMIF('28'!$CA:$CA,$C8,'28'!$CB:$CB)))-IF($D8="","",IF(ISNA(SUMIF('28'!$B:$B,$D8,'28'!$L:$L)),0,SUMIF('28'!$B:$B,$D8,'28'!$L:$L)))))</f>
        <v>0</v>
      </c>
      <c r="AH8" s="34">
        <f>IF($D8="","",(IF($C8="","",IF(ISNA(SUMIF('29'!$CA:$CA,$C8,'29'!$CB:$CB)),0,SUMIF('29'!$CA:$CA,$C8,'29'!$CB:$CB)))-IF($D8="","",IF(ISNA(SUMIF('29'!$B:$B,$D8,'29'!$L:$L)),0,SUMIF('29'!$B:$B,$D8,'29'!$L:$L)))))</f>
        <v>0</v>
      </c>
      <c r="AI8" s="34">
        <f>IF($D8="","",(IF($C8="","",IF(ISNA(SUMIF('30'!$CA:$CA,$C8,'30'!$CB:$CB)),0,SUMIF('30'!$CA:$CA,$C8,'30'!$CB:$CB)))-IF($D8="","",IF(ISNA(SUMIF('30'!$B:$B,$D8,'30'!$L:$L)),0,SUMIF('30'!$B:$B,$D8,'30'!$L:$L)))))</f>
        <v>0</v>
      </c>
      <c r="AJ8" s="34">
        <f>IF($D8="","",(IF($C8="","",IF(ISNA(SUMIF('31'!$CA:$CA,$C8,'31'!$CB:$CB)),0,SUMIF('31'!$CA:$CA,$C8,'31'!$CB:$CB)))-IF($D8="","",IF(ISNA(SUMIF('31'!$B:$B,$D8,'31'!$L:$L)),0,SUMIF('31'!$B:$B,$D8,'31'!$L:$L)))))</f>
        <v>0</v>
      </c>
      <c r="AK8" s="35">
        <f t="shared" ref="AK8:AK71" si="2">IF(D8="","",SUM(E8:AJ8))</f>
        <v>0</v>
      </c>
      <c r="AL8" s="31">
        <f t="shared" ref="AL8:AL71" si="3">IF(D8="","",D8)</f>
        <v>8</v>
      </c>
    </row>
    <row r="9" spans="1:38" ht="17.399999999999999">
      <c r="A9" s="19">
        <v>3</v>
      </c>
      <c r="C9" s="39">
        <f>IF(D9="","",VLOOKUP('CUADRO GENERADO'!D9,'BASE DATOS CONDUCTORES'!B:C,2,FALSE))</f>
        <v>6009</v>
      </c>
      <c r="D9" s="28">
        <f>IFERROR(VLOOKUP(A9,'BASE DATOS CONDUCTORES'!$X$4:$AB$403,5,FALSE),"")</f>
        <v>9</v>
      </c>
      <c r="E9" s="34" t="str">
        <f>IF(ISNA(VLOOKUP(D9,SALDOS!C:D,2,FALSE)),"",VLOOKUP(D9,SALDOS!C:D,2,FALSE))</f>
        <v/>
      </c>
      <c r="F9" s="34">
        <f>IF($D9="","",(IF($C9="","",IF(ISNA(SUMIF('1'!$CA:$CA,$C9,'1'!$CB:$CB)),0,SUMIF('1'!$CA:$CA,$C9,'1'!$CB:$CB)))-IF($D9="","",IF(ISNA(SUMIF('1'!$B:$B,$D9,'1'!$L:$L)),0,SUMIF('1'!$B:$B,$D9,'1'!$L:$L)))))</f>
        <v>0</v>
      </c>
      <c r="G9" s="34">
        <f>IF($D9="","",(IF($C9="","",IF(ISNA(SUMIF('2'!$CA:$CA,$C9,'2'!$CB:$CB)),0,SUMIF('2'!$CA:$CA,$C9,'2'!$CB:$CB)))-IF($D9="","",IF(ISNA(SUMIF('2'!$B:$B,$D9,'2'!$L:$L)),0,SUMIF('2'!$B:$B,$D9,'2'!$L:$L)))))</f>
        <v>0</v>
      </c>
      <c r="H9" s="34">
        <f>IF($D9="","",(IF($C9="","",IF(ISNA(SUMIF('3'!$CA:$CA,$C9,'3'!$CB:$CB)),0,SUMIF('3'!$CA:$CA,$C9,'3'!$CB:$CB)))-IF($D9="","",IF(ISNA(SUMIF('3'!$B:$B,$D9,'3'!$L:$L)),0,SUMIF('3'!$B:$B,$D9,'3'!$L:$L)))))</f>
        <v>0</v>
      </c>
      <c r="I9" s="34">
        <f>IF($D9="","",(IF($C9="","",IF(ISNA(SUMIF('4'!$CA:$CA,$C9,'4'!$CB:$CB)),0,SUMIF('4'!$CA:$CA,$C9,'4'!$CB:$CB)))-IF($D9="","",IF(ISNA(SUMIF('4'!$B:$B,$D9,'4'!$L:$L)),0,SUMIF('4'!$B:$B,$D9,'4'!$L:$L)))))</f>
        <v>0</v>
      </c>
      <c r="J9" s="34">
        <f>IF($D9="","",(IF($C9="","",IF(ISNA(SUMIF('5'!$CA:$CA,$C9,'5'!$CB:$CB)),0,SUMIF('5'!$CA:$CA,$C9,'5'!$CB:$CB)))-IF($D9="","",IF(ISNA(SUMIF('5'!$B:$B,$D9,'5'!$L:$L)),0,SUMIF('5'!$B:$B,$D9,'5'!$L:$L)))))</f>
        <v>0</v>
      </c>
      <c r="K9" s="34">
        <f>IF($D9="","",(IF($C9="","",IF(ISNA(SUMIF('6'!$CA:$CA,$C9,'6'!$CB:$CB)),0,SUMIF('6'!$CA:$CA,$C9,'6'!$CB:$CB)))-IF($D9="","",IF(ISNA(SUMIF('6'!$B:$B,$D9,'6'!$L:$L)),0,SUMIF('6'!$B:$B,$D9,'6'!$L:$L)))))</f>
        <v>0</v>
      </c>
      <c r="L9" s="34">
        <f>IF($D9="","",(IF($C9="","",IF(ISNA(SUMIF('7'!$CA:$CA,$C9,'7'!$CB:$CB)),0,SUMIF('7'!$CA:$CA,$C9,'7'!$CB:$CB)))-IF($D9="","",IF(ISNA(SUMIF('7'!$B:$B,$D9,'7'!$L:$L)),0,SUMIF('7'!$B:$B,$D9,'7'!$L:$L)))))</f>
        <v>0</v>
      </c>
      <c r="M9" s="34">
        <f>IF($D9="","",(IF($C9="","",IF(ISNA(SUMIF('8'!$CA:$CA,$C9,'8'!$CB:$CB)),0,SUMIF('8'!$CA:$CA,$C9,'8'!$CB:$CB)))-IF($D9="","",IF(ISNA(SUMIF('8'!$B:$B,$D9,'8'!$L:$L)),0,SUMIF('8'!$B:$B,$D9,'8'!$L:$L)))))</f>
        <v>0</v>
      </c>
      <c r="N9" s="34">
        <f>IF($D9="","",(IF($C9="","",IF(ISNA(SUMIF('9'!$CA:$CA,$C9,'9'!$CB:$CB)),0,SUMIF('9'!$CA:$CA,$C9,'9'!$CB:$CB)))-IF($D9="","",IF(ISNA(SUMIF('9'!$B:$B,$D9,'9'!$L:$L)),0,SUMIF('9'!$B:$B,$D9,'9'!$L:$L)))))</f>
        <v>0</v>
      </c>
      <c r="O9" s="34">
        <f>IF($D9="","",(IF($C9="","",IF(ISNA(SUMIF('10'!$CA:$CA,$C9,'10'!$CB:$CB)),0,SUMIF('10'!$CA:$CA,$C9,'10'!$CB:$CB)))-IF($D9="","",IF(ISNA(SUMIF('10'!$B:$B,$D9,'10'!$L:$L)),0,SUMIF('10'!$B:$B,$D9,'10'!$L:$L)))))</f>
        <v>0</v>
      </c>
      <c r="P9" s="34">
        <f>IF($D9="","",(IF($C9="","",IF(ISNA(SUMIF('11'!$CA:$CA,$C9,'11'!$CB:$CB)),0,SUMIF('11'!$CA:$CA,$C9,'11'!$CB:$CB)))-IF($D9="","",IF(ISNA(SUMIF('11'!$B:$B,$D9,'11'!$L:$L)),0,SUMIF('11'!$B:$B,$D9,'11'!$L:$L)))))</f>
        <v>0</v>
      </c>
      <c r="Q9" s="34">
        <f>IF($D9="","",(IF($C9="","",IF(ISNA(SUMIF('12'!$CA:$CA,$C9,'12'!$CB:$CB)),0,SUMIF('12'!$CA:$CA,$C9,'12'!$CB:$CB)))-IF($D9="","",IF(ISNA(SUMIF('12'!$B:$B,$D9,'12'!$L:$L)),0,SUMIF('12'!$B:$B,$D9,'12'!$L:$L)))))</f>
        <v>0</v>
      </c>
      <c r="R9" s="34">
        <f>IF($D9="","",(IF($C9="","",IF(ISNA(SUMIF('13'!$CA:$CA,$C9,'13'!$CB:$CB)),0,SUMIF('13'!$CA:$CA,$C9,'13'!$CB:$CB)))-IF($D9="","",IF(ISNA(SUMIF('13'!$B:$B,$D9,'13'!$L:$L)),0,SUMIF('13'!$B:$B,$D9,'13'!$L:$L)))))</f>
        <v>0</v>
      </c>
      <c r="S9" s="34">
        <f>IF($D9="","",(IF($C9="","",IF(ISNA(SUMIF('14'!$CA:$CA,$C9,'14'!$CB:$CB)),0,SUMIF('14'!$CA:$CA,$C9,'14'!$CB:$CB)))-IF($D9="","",IF(ISNA(SUMIF('14'!$B:$B,$D9,'14'!$L:$L)),0,SUMIF('14'!$B:$B,$D9,'14'!$L:$L)))))</f>
        <v>0</v>
      </c>
      <c r="T9" s="34">
        <f>IF($D9="","",(IF($C9="","",IF(ISNA(SUMIF('15'!$CA:$CA,$C9,'15'!$CB:$CB)),0,SUMIF('15'!$CA:$CA,$C9,'15'!$CB:$CB)))-IF($D9="","",IF(ISNA(SUMIF('15'!$B:$B,$D9,'15'!$L:$L)),0,SUMIF('15'!$B:$B,$D9,'15'!$L:$L)))))</f>
        <v>0</v>
      </c>
      <c r="U9" s="34">
        <f>IF($D9="","",(IF($C9="","",IF(ISNA(SUMIF('16'!$CA:$CA,$C9,'16'!$CB:$CB)),0,SUMIF('16'!$CA:$CA,$C9,'16'!$CB:$CB)))-IF($D9="","",IF(ISNA(SUMIF('16'!$B:$B,$D9,'16'!$L:$L)),0,SUMIF('16'!$B:$B,$D9,'16'!$L:$L)))))</f>
        <v>0</v>
      </c>
      <c r="V9" s="34">
        <f>IF($D9="","",(IF($C9="","",IF(ISNA(SUMIF('17'!$CA:$CA,$C9,'17'!$CB:$CB)),0,SUMIF('17'!$CA:$CA,$C9,'17'!$CB:$CB)))-IF($D9="","",IF(ISNA(SUMIF('17'!$B:$B,$D9,'17'!$L:$L)),0,SUMIF('17'!$B:$B,$D9,'17'!$L:$L)))))</f>
        <v>0</v>
      </c>
      <c r="W9" s="34">
        <f>IF($D9="","",(IF($C9="","",IF(ISNA(SUMIF('18'!$CA:$CA,$C9,'18'!$CB:$CB)),0,SUMIF('18'!$CA:$CA,$C9,'18'!$CB:$CB)))-IF($D9="","",IF(ISNA(SUMIF('18'!$B:$B,$D9,'18'!$L:$L)),0,SUMIF('18'!$B:$B,$D9,'18'!$L:$L)))))</f>
        <v>0</v>
      </c>
      <c r="X9" s="34">
        <f>IF($D9="","",(IF($C9="","",IF(ISNA(SUMIF('19'!$CA:$CA,$C9,'19'!$CB:$CB)),0,SUMIF('19'!$CA:$CA,$C9,'19'!$CB:$CB)))-IF($D9="","",IF(ISNA(SUMIF('19'!$B:$B,$D9,'19'!$L:$L)),0,SUMIF('19'!$B:$B,$D9,'19'!$L:$L)))))</f>
        <v>0</v>
      </c>
      <c r="Y9" s="34">
        <f>IF($D9="","",(IF($C9="","",IF(ISNA(SUMIF('20'!$CA:$CA,$C9,'20'!$CB:$CB)),0,SUMIF('20'!$CA:$CA,$C9,'20'!$CB:$CB)))-IF($D9="","",IF(ISNA(SUMIF('20'!$B:$B,$D9,'20'!$L:$L)),0,SUMIF('20'!$B:$B,$D9,'20'!$L:$L)))))</f>
        <v>0</v>
      </c>
      <c r="Z9" s="34">
        <f>IF($D9="","",(IF($C9="","",IF(ISNA(SUMIF('21'!$CA:$CA,$C9,'21'!$CB:$CB)),0,SUMIF('21'!$CA:$CA,$C9,'21'!$CB:$CB)))-IF($D9="","",IF(ISNA(SUMIF('21'!$B:$B,$D9,'21'!$L:$L)),0,SUMIF('21'!$B:$B,$D9,'21'!$L:$L)))))</f>
        <v>0</v>
      </c>
      <c r="AA9" s="34">
        <f>IF($D9="","",(IF($C9="","",IF(ISNA(SUMIF('22'!$CA:$CA,$C9,'22'!$CB:$CB)),0,SUMIF('22'!$CA:$CA,$C9,'22'!$CB:$CB)))-IF($D9="","",IF(ISNA(SUMIF('22'!$B:$B,$D9,'22'!$L:$L)),0,SUMIF('22'!$B:$B,$D9,'22'!$L:$L)))))</f>
        <v>0</v>
      </c>
      <c r="AB9" s="34">
        <f>IF($D9="","",(IF($C9="","",IF(ISNA(SUMIF('23'!$CA:$CA,$C9,'23'!$CB:$CB)),0,SUMIF('23'!$CA:$CA,$C9,'23'!$CB:$CB)))-IF($D9="","",IF(ISNA(SUMIF('23'!$B:$B,$D9,'23'!$L:$L)),0,SUMIF('23'!$B:$B,$D9,'23'!$L:$L)))))</f>
        <v>0</v>
      </c>
      <c r="AC9" s="34">
        <f>IF($D9="","",(IF($C9="","",IF(ISNA(SUMIF('24'!$CA:$CA,$C9,'24'!$CB:$CB)),0,SUMIF('24'!$CA:$CA,$C9,'24'!$CB:$CB)))-IF($D9="","",IF(ISNA(SUMIF('24'!$B:$B,$D9,'24'!$L:$L)),0,SUMIF('24'!$B:$B,$D9,'24'!$L:$L)))))</f>
        <v>0</v>
      </c>
      <c r="AD9" s="34">
        <f>IF($D9="","",(IF($C9="","",IF(ISNA(SUMIF('25'!$CA:$CA,$C9,'25'!$CB:$CB)),0,SUMIF('25'!$CA:$CA,$C9,'25'!$CB:$CB)))-IF($D9="","",IF(ISNA(SUMIF('25'!$B:$B,$D9,'25'!$L:$L)),0,SUMIF('25'!$B:$B,$D9,'25'!$L:$L)))))</f>
        <v>0</v>
      </c>
      <c r="AE9" s="34">
        <f>IF($D9="","",(IF($C9="","",IF(ISNA(SUMIF('26'!$CA:$CA,$C9,'26'!$CB:$CB)),0,SUMIF('26'!$CA:$CA,$C9,'26'!$CB:$CB)))-IF($D9="","",IF(ISNA(SUMIF('26'!$B:$B,$D9,'26'!$L:$L)),0,SUMIF('26'!$B:$B,$D9,'26'!$L:$L)))))</f>
        <v>0</v>
      </c>
      <c r="AF9" s="34">
        <f>IF($D9="","",(IF($C9="","",IF(ISNA(SUMIF('27'!$CA:$CA,$C9,'27'!$CB:$CB)),0,SUMIF('27'!$CA:$CA,$C9,'27'!$CB:$CB)))-IF($D9="","",IF(ISNA(SUMIF('27'!$B:$B,$D9,'27'!$L:$L)),0,SUMIF('27'!$B:$B,$D9,'27'!$L:$L)))))</f>
        <v>0</v>
      </c>
      <c r="AG9" s="34">
        <f>IF($D9="","",(IF($C9="","",IF(ISNA(SUMIF('28'!$CA:$CA,$C9,'28'!$CB:$CB)),0,SUMIF('28'!$CA:$CA,$C9,'28'!$CB:$CB)))-IF($D9="","",IF(ISNA(SUMIF('28'!$B:$B,$D9,'28'!$L:$L)),0,SUMIF('28'!$B:$B,$D9,'28'!$L:$L)))))</f>
        <v>0</v>
      </c>
      <c r="AH9" s="34">
        <f>IF($D9="","",(IF($C9="","",IF(ISNA(SUMIF('29'!$CA:$CA,$C9,'29'!$CB:$CB)),0,SUMIF('29'!$CA:$CA,$C9,'29'!$CB:$CB)))-IF($D9="","",IF(ISNA(SUMIF('29'!$B:$B,$D9,'29'!$L:$L)),0,SUMIF('29'!$B:$B,$D9,'29'!$L:$L)))))</f>
        <v>0</v>
      </c>
      <c r="AI9" s="34">
        <f>IF($D9="","",(IF($C9="","",IF(ISNA(SUMIF('30'!$CA:$CA,$C9,'30'!$CB:$CB)),0,SUMIF('30'!$CA:$CA,$C9,'30'!$CB:$CB)))-IF($D9="","",IF(ISNA(SUMIF('30'!$B:$B,$D9,'30'!$L:$L)),0,SUMIF('30'!$B:$B,$D9,'30'!$L:$L)))))</f>
        <v>0</v>
      </c>
      <c r="AJ9" s="34">
        <f>IF($D9="","",(IF($C9="","",IF(ISNA(SUMIF('31'!$CA:$CA,$C9,'31'!$CB:$CB)),0,SUMIF('31'!$CA:$CA,$C9,'31'!$CB:$CB)))-IF($D9="","",IF(ISNA(SUMIF('31'!$B:$B,$D9,'31'!$L:$L)),0,SUMIF('31'!$B:$B,$D9,'31'!$L:$L)))))</f>
        <v>0</v>
      </c>
      <c r="AK9" s="35">
        <f t="shared" si="2"/>
        <v>0</v>
      </c>
      <c r="AL9" s="31">
        <f t="shared" si="3"/>
        <v>9</v>
      </c>
    </row>
    <row r="10" spans="1:38" ht="17.399999999999999">
      <c r="A10" s="19">
        <v>4</v>
      </c>
      <c r="C10" s="39">
        <f>IF(D10="","",VLOOKUP('CUADRO GENERADO'!D10,'BASE DATOS CONDUCTORES'!B:C,2,FALSE))</f>
        <v>6010</v>
      </c>
      <c r="D10" s="28">
        <f>IFERROR(VLOOKUP(A10,'BASE DATOS CONDUCTORES'!$X$4:$AB$403,5,FALSE),"")</f>
        <v>10</v>
      </c>
      <c r="E10" s="34" t="str">
        <f>IF(ISNA(VLOOKUP(D10,SALDOS!C:D,2,FALSE)),"",VLOOKUP(D10,SALDOS!C:D,2,FALSE))</f>
        <v/>
      </c>
      <c r="F10" s="34">
        <f>IF($D10="","",(IF($C10="","",IF(ISNA(SUMIF('1'!$CA:$CA,$C10,'1'!$CB:$CB)),0,SUMIF('1'!$CA:$CA,$C10,'1'!$CB:$CB)))-IF($D10="","",IF(ISNA(SUMIF('1'!$B:$B,$D10,'1'!$L:$L)),0,SUMIF('1'!$B:$B,$D10,'1'!$L:$L)))))</f>
        <v>0</v>
      </c>
      <c r="G10" s="34">
        <f>IF($D10="","",(IF($C10="","",IF(ISNA(SUMIF('2'!$CA:$CA,$C10,'2'!$CB:$CB)),0,SUMIF('2'!$CA:$CA,$C10,'2'!$CB:$CB)))-IF($D10="","",IF(ISNA(SUMIF('2'!$B:$B,$D10,'2'!$L:$L)),0,SUMIF('2'!$B:$B,$D10,'2'!$L:$L)))))</f>
        <v>0</v>
      </c>
      <c r="H10" s="34">
        <f>IF($D10="","",(IF($C10="","",IF(ISNA(SUMIF('3'!$CA:$CA,$C10,'3'!$CB:$CB)),0,SUMIF('3'!$CA:$CA,$C10,'3'!$CB:$CB)))-IF($D10="","",IF(ISNA(SUMIF('3'!$B:$B,$D10,'3'!$L:$L)),0,SUMIF('3'!$B:$B,$D10,'3'!$L:$L)))))</f>
        <v>0</v>
      </c>
      <c r="I10" s="34">
        <f>IF($D10="","",(IF($C10="","",IF(ISNA(SUMIF('4'!$CA:$CA,$C10,'4'!$CB:$CB)),0,SUMIF('4'!$CA:$CA,$C10,'4'!$CB:$CB)))-IF($D10="","",IF(ISNA(SUMIF('4'!$B:$B,$D10,'4'!$L:$L)),0,SUMIF('4'!$B:$B,$D10,'4'!$L:$L)))))</f>
        <v>0</v>
      </c>
      <c r="J10" s="34">
        <f>IF($D10="","",(IF($C10="","",IF(ISNA(SUMIF('5'!$CA:$CA,$C10,'5'!$CB:$CB)),0,SUMIF('5'!$CA:$CA,$C10,'5'!$CB:$CB)))-IF($D10="","",IF(ISNA(SUMIF('5'!$B:$B,$D10,'5'!$L:$L)),0,SUMIF('5'!$B:$B,$D10,'5'!$L:$L)))))</f>
        <v>0</v>
      </c>
      <c r="K10" s="34">
        <f>IF($D10="","",(IF($C10="","",IF(ISNA(SUMIF('6'!$CA:$CA,$C10,'6'!$CB:$CB)),0,SUMIF('6'!$CA:$CA,$C10,'6'!$CB:$CB)))-IF($D10="","",IF(ISNA(SUMIF('6'!$B:$B,$D10,'6'!$L:$L)),0,SUMIF('6'!$B:$B,$D10,'6'!$L:$L)))))</f>
        <v>0</v>
      </c>
      <c r="L10" s="34">
        <f>IF($D10="","",(IF($C10="","",IF(ISNA(SUMIF('7'!$CA:$CA,$C10,'7'!$CB:$CB)),0,SUMIF('7'!$CA:$CA,$C10,'7'!$CB:$CB)))-IF($D10="","",IF(ISNA(SUMIF('7'!$B:$B,$D10,'7'!$L:$L)),0,SUMIF('7'!$B:$B,$D10,'7'!$L:$L)))))</f>
        <v>0</v>
      </c>
      <c r="M10" s="34">
        <f>IF($D10="","",(IF($C10="","",IF(ISNA(SUMIF('8'!$CA:$CA,$C10,'8'!$CB:$CB)),0,SUMIF('8'!$CA:$CA,$C10,'8'!$CB:$CB)))-IF($D10="","",IF(ISNA(SUMIF('8'!$B:$B,$D10,'8'!$L:$L)),0,SUMIF('8'!$B:$B,$D10,'8'!$L:$L)))))</f>
        <v>0</v>
      </c>
      <c r="N10" s="34">
        <f>IF($D10="","",(IF($C10="","",IF(ISNA(SUMIF('9'!$CA:$CA,$C10,'9'!$CB:$CB)),0,SUMIF('9'!$CA:$CA,$C10,'9'!$CB:$CB)))-IF($D10="","",IF(ISNA(SUMIF('9'!$B:$B,$D10,'9'!$L:$L)),0,SUMIF('9'!$B:$B,$D10,'9'!$L:$L)))))</f>
        <v>0</v>
      </c>
      <c r="O10" s="34">
        <f>IF($D10="","",(IF($C10="","",IF(ISNA(SUMIF('10'!$CA:$CA,$C10,'10'!$CB:$CB)),0,SUMIF('10'!$CA:$CA,$C10,'10'!$CB:$CB)))-IF($D10="","",IF(ISNA(SUMIF('10'!$B:$B,$D10,'10'!$L:$L)),0,SUMIF('10'!$B:$B,$D10,'10'!$L:$L)))))</f>
        <v>0</v>
      </c>
      <c r="P10" s="34">
        <f>IF($D10="","",(IF($C10="","",IF(ISNA(SUMIF('11'!$CA:$CA,$C10,'11'!$CB:$CB)),0,SUMIF('11'!$CA:$CA,$C10,'11'!$CB:$CB)))-IF($D10="","",IF(ISNA(SUMIF('11'!$B:$B,$D10,'11'!$L:$L)),0,SUMIF('11'!$B:$B,$D10,'11'!$L:$L)))))</f>
        <v>0</v>
      </c>
      <c r="Q10" s="34">
        <f>IF($D10="","",(IF($C10="","",IF(ISNA(SUMIF('12'!$CA:$CA,$C10,'12'!$CB:$CB)),0,SUMIF('12'!$CA:$CA,$C10,'12'!$CB:$CB)))-IF($D10="","",IF(ISNA(SUMIF('12'!$B:$B,$D10,'12'!$L:$L)),0,SUMIF('12'!$B:$B,$D10,'12'!$L:$L)))))</f>
        <v>0</v>
      </c>
      <c r="R10" s="34">
        <f>IF($D10="","",(IF($C10="","",IF(ISNA(SUMIF('13'!$CA:$CA,$C10,'13'!$CB:$CB)),0,SUMIF('13'!$CA:$CA,$C10,'13'!$CB:$CB)))-IF($D10="","",IF(ISNA(SUMIF('13'!$B:$B,$D10,'13'!$L:$L)),0,SUMIF('13'!$B:$B,$D10,'13'!$L:$L)))))</f>
        <v>0</v>
      </c>
      <c r="S10" s="34">
        <f>IF($D10="","",(IF($C10="","",IF(ISNA(SUMIF('14'!$CA:$CA,$C10,'14'!$CB:$CB)),0,SUMIF('14'!$CA:$CA,$C10,'14'!$CB:$CB)))-IF($D10="","",IF(ISNA(SUMIF('14'!$B:$B,$D10,'14'!$L:$L)),0,SUMIF('14'!$B:$B,$D10,'14'!$L:$L)))))</f>
        <v>0</v>
      </c>
      <c r="T10" s="34">
        <f>IF($D10="","",(IF($C10="","",IF(ISNA(SUMIF('15'!$CA:$CA,$C10,'15'!$CB:$CB)),0,SUMIF('15'!$CA:$CA,$C10,'15'!$CB:$CB)))-IF($D10="","",IF(ISNA(SUMIF('15'!$B:$B,$D10,'15'!$L:$L)),0,SUMIF('15'!$B:$B,$D10,'15'!$L:$L)))))</f>
        <v>0</v>
      </c>
      <c r="U10" s="34">
        <f>IF($D10="","",(IF($C10="","",IF(ISNA(SUMIF('16'!$CA:$CA,$C10,'16'!$CB:$CB)),0,SUMIF('16'!$CA:$CA,$C10,'16'!$CB:$CB)))-IF($D10="","",IF(ISNA(SUMIF('16'!$B:$B,$D10,'16'!$L:$L)),0,SUMIF('16'!$B:$B,$D10,'16'!$L:$L)))))</f>
        <v>0</v>
      </c>
      <c r="V10" s="34">
        <f>IF($D10="","",(IF($C10="","",IF(ISNA(SUMIF('17'!$CA:$CA,$C10,'17'!$CB:$CB)),0,SUMIF('17'!$CA:$CA,$C10,'17'!$CB:$CB)))-IF($D10="","",IF(ISNA(SUMIF('17'!$B:$B,$D10,'17'!$L:$L)),0,SUMIF('17'!$B:$B,$D10,'17'!$L:$L)))))</f>
        <v>0</v>
      </c>
      <c r="W10" s="34">
        <f>IF($D10="","",(IF($C10="","",IF(ISNA(SUMIF('18'!$CA:$CA,$C10,'18'!$CB:$CB)),0,SUMIF('18'!$CA:$CA,$C10,'18'!$CB:$CB)))-IF($D10="","",IF(ISNA(SUMIF('18'!$B:$B,$D10,'18'!$L:$L)),0,SUMIF('18'!$B:$B,$D10,'18'!$L:$L)))))</f>
        <v>0</v>
      </c>
      <c r="X10" s="34">
        <f>IF($D10="","",(IF($C10="","",IF(ISNA(SUMIF('19'!$CA:$CA,$C10,'19'!$CB:$CB)),0,SUMIF('19'!$CA:$CA,$C10,'19'!$CB:$CB)))-IF($D10="","",IF(ISNA(SUMIF('19'!$B:$B,$D10,'19'!$L:$L)),0,SUMIF('19'!$B:$B,$D10,'19'!$L:$L)))))</f>
        <v>0</v>
      </c>
      <c r="Y10" s="34">
        <f>IF($D10="","",(IF($C10="","",IF(ISNA(SUMIF('20'!$CA:$CA,$C10,'20'!$CB:$CB)),0,SUMIF('20'!$CA:$CA,$C10,'20'!$CB:$CB)))-IF($D10="","",IF(ISNA(SUMIF('20'!$B:$B,$D10,'20'!$L:$L)),0,SUMIF('20'!$B:$B,$D10,'20'!$L:$L)))))</f>
        <v>0</v>
      </c>
      <c r="Z10" s="34">
        <f>IF($D10="","",(IF($C10="","",IF(ISNA(SUMIF('21'!$CA:$CA,$C10,'21'!$CB:$CB)),0,SUMIF('21'!$CA:$CA,$C10,'21'!$CB:$CB)))-IF($D10="","",IF(ISNA(SUMIF('21'!$B:$B,$D10,'21'!$L:$L)),0,SUMIF('21'!$B:$B,$D10,'21'!$L:$L)))))</f>
        <v>0</v>
      </c>
      <c r="AA10" s="34">
        <f>IF($D10="","",(IF($C10="","",IF(ISNA(SUMIF('22'!$CA:$CA,$C10,'22'!$CB:$CB)),0,SUMIF('22'!$CA:$CA,$C10,'22'!$CB:$CB)))-IF($D10="","",IF(ISNA(SUMIF('22'!$B:$B,$D10,'22'!$L:$L)),0,SUMIF('22'!$B:$B,$D10,'22'!$L:$L)))))</f>
        <v>0</v>
      </c>
      <c r="AB10" s="34">
        <f>IF($D10="","",(IF($C10="","",IF(ISNA(SUMIF('23'!$CA:$CA,$C10,'23'!$CB:$CB)),0,SUMIF('23'!$CA:$CA,$C10,'23'!$CB:$CB)))-IF($D10="","",IF(ISNA(SUMIF('23'!$B:$B,$D10,'23'!$L:$L)),0,SUMIF('23'!$B:$B,$D10,'23'!$L:$L)))))</f>
        <v>0</v>
      </c>
      <c r="AC10" s="34">
        <f>IF($D10="","",(IF($C10="","",IF(ISNA(SUMIF('24'!$CA:$CA,$C10,'24'!$CB:$CB)),0,SUMIF('24'!$CA:$CA,$C10,'24'!$CB:$CB)))-IF($D10="","",IF(ISNA(SUMIF('24'!$B:$B,$D10,'24'!$L:$L)),0,SUMIF('24'!$B:$B,$D10,'24'!$L:$L)))))</f>
        <v>0</v>
      </c>
      <c r="AD10" s="34">
        <f>IF($D10="","",(IF($C10="","",IF(ISNA(SUMIF('25'!$CA:$CA,$C10,'25'!$CB:$CB)),0,SUMIF('25'!$CA:$CA,$C10,'25'!$CB:$CB)))-IF($D10="","",IF(ISNA(SUMIF('25'!$B:$B,$D10,'25'!$L:$L)),0,SUMIF('25'!$B:$B,$D10,'25'!$L:$L)))))</f>
        <v>0</v>
      </c>
      <c r="AE10" s="34">
        <f>IF($D10="","",(IF($C10="","",IF(ISNA(SUMIF('26'!$CA:$CA,$C10,'26'!$CB:$CB)),0,SUMIF('26'!$CA:$CA,$C10,'26'!$CB:$CB)))-IF($D10="","",IF(ISNA(SUMIF('26'!$B:$B,$D10,'26'!$L:$L)),0,SUMIF('26'!$B:$B,$D10,'26'!$L:$L)))))</f>
        <v>0</v>
      </c>
      <c r="AF10" s="34">
        <f>IF($D10="","",(IF($C10="","",IF(ISNA(SUMIF('27'!$CA:$CA,$C10,'27'!$CB:$CB)),0,SUMIF('27'!$CA:$CA,$C10,'27'!$CB:$CB)))-IF($D10="","",IF(ISNA(SUMIF('27'!$B:$B,$D10,'27'!$L:$L)),0,SUMIF('27'!$B:$B,$D10,'27'!$L:$L)))))</f>
        <v>0</v>
      </c>
      <c r="AG10" s="34">
        <f>IF($D10="","",(IF($C10="","",IF(ISNA(SUMIF('28'!$CA:$CA,$C10,'28'!$CB:$CB)),0,SUMIF('28'!$CA:$CA,$C10,'28'!$CB:$CB)))-IF($D10="","",IF(ISNA(SUMIF('28'!$B:$B,$D10,'28'!$L:$L)),0,SUMIF('28'!$B:$B,$D10,'28'!$L:$L)))))</f>
        <v>0</v>
      </c>
      <c r="AH10" s="34">
        <f>IF($D10="","",(IF($C10="","",IF(ISNA(SUMIF('29'!$CA:$CA,$C10,'29'!$CB:$CB)),0,SUMIF('29'!$CA:$CA,$C10,'29'!$CB:$CB)))-IF($D10="","",IF(ISNA(SUMIF('29'!$B:$B,$D10,'29'!$L:$L)),0,SUMIF('29'!$B:$B,$D10,'29'!$L:$L)))))</f>
        <v>0</v>
      </c>
      <c r="AI10" s="34">
        <f>IF($D10="","",(IF($C10="","",IF(ISNA(SUMIF('30'!$CA:$CA,$C10,'30'!$CB:$CB)),0,SUMIF('30'!$CA:$CA,$C10,'30'!$CB:$CB)))-IF($D10="","",IF(ISNA(SUMIF('30'!$B:$B,$D10,'30'!$L:$L)),0,SUMIF('30'!$B:$B,$D10,'30'!$L:$L)))))</f>
        <v>0</v>
      </c>
      <c r="AJ10" s="34">
        <f>IF($D10="","",(IF($C10="","",IF(ISNA(SUMIF('31'!$CA:$CA,$C10,'31'!$CB:$CB)),0,SUMIF('31'!$CA:$CA,$C10,'31'!$CB:$CB)))-IF($D10="","",IF(ISNA(SUMIF('31'!$B:$B,$D10,'31'!$L:$L)),0,SUMIF('31'!$B:$B,$D10,'31'!$L:$L)))))</f>
        <v>0</v>
      </c>
      <c r="AK10" s="35">
        <f t="shared" si="2"/>
        <v>0</v>
      </c>
      <c r="AL10" s="31">
        <f t="shared" si="3"/>
        <v>10</v>
      </c>
    </row>
    <row r="11" spans="1:38" ht="17.399999999999999">
      <c r="A11" s="19">
        <v>5</v>
      </c>
      <c r="C11" s="39">
        <f>IF(D11="","",VLOOKUP('CUADRO GENERADO'!D11,'BASE DATOS CONDUCTORES'!B:C,2,FALSE))</f>
        <v>8054</v>
      </c>
      <c r="D11" s="28">
        <f>IFERROR(VLOOKUP(A11,'BASE DATOS CONDUCTORES'!$X$4:$AB$403,5,FALSE),"")</f>
        <v>14</v>
      </c>
      <c r="E11" s="34" t="str">
        <f>IF(ISNA(VLOOKUP(D11,SALDOS!C:D,2,FALSE)),"",VLOOKUP(D11,SALDOS!C:D,2,FALSE))</f>
        <v/>
      </c>
      <c r="F11" s="34">
        <f>IF($D11="","",(IF($C11="","",IF(ISNA(SUMIF('1'!$CA:$CA,$C11,'1'!$CB:$CB)),0,SUMIF('1'!$CA:$CA,$C11,'1'!$CB:$CB)))-IF($D11="","",IF(ISNA(SUMIF('1'!$B:$B,$D11,'1'!$L:$L)),0,SUMIF('1'!$B:$B,$D11,'1'!$L:$L)))))</f>
        <v>0</v>
      </c>
      <c r="G11" s="34">
        <f>IF($D11="","",(IF($C11="","",IF(ISNA(SUMIF('2'!$CA:$CA,$C11,'2'!$CB:$CB)),0,SUMIF('2'!$CA:$CA,$C11,'2'!$CB:$CB)))-IF($D11="","",IF(ISNA(SUMIF('2'!$B:$B,$D11,'2'!$L:$L)),0,SUMIF('2'!$B:$B,$D11,'2'!$L:$L)))))</f>
        <v>0</v>
      </c>
      <c r="H11" s="34">
        <f>IF($D11="","",(IF($C11="","",IF(ISNA(SUMIF('3'!$CA:$CA,$C11,'3'!$CB:$CB)),0,SUMIF('3'!$CA:$CA,$C11,'3'!$CB:$CB)))-IF($D11="","",IF(ISNA(SUMIF('3'!$B:$B,$D11,'3'!$L:$L)),0,SUMIF('3'!$B:$B,$D11,'3'!$L:$L)))))</f>
        <v>0</v>
      </c>
      <c r="I11" s="34">
        <f>IF($D11="","",(IF($C11="","",IF(ISNA(SUMIF('4'!$CA:$CA,$C11,'4'!$CB:$CB)),0,SUMIF('4'!$CA:$CA,$C11,'4'!$CB:$CB)))-IF($D11="","",IF(ISNA(SUMIF('4'!$B:$B,$D11,'4'!$L:$L)),0,SUMIF('4'!$B:$B,$D11,'4'!$L:$L)))))</f>
        <v>0</v>
      </c>
      <c r="J11" s="34">
        <f>IF($D11="","",(IF($C11="","",IF(ISNA(SUMIF('5'!$CA:$CA,$C11,'5'!$CB:$CB)),0,SUMIF('5'!$CA:$CA,$C11,'5'!$CB:$CB)))-IF($D11="","",IF(ISNA(SUMIF('5'!$B:$B,$D11,'5'!$L:$L)),0,SUMIF('5'!$B:$B,$D11,'5'!$L:$L)))))</f>
        <v>0</v>
      </c>
      <c r="K11" s="34">
        <f>IF($D11="","",(IF($C11="","",IF(ISNA(SUMIF('6'!$CA:$CA,$C11,'6'!$CB:$CB)),0,SUMIF('6'!$CA:$CA,$C11,'6'!$CB:$CB)))-IF($D11="","",IF(ISNA(SUMIF('6'!$B:$B,$D11,'6'!$L:$L)),0,SUMIF('6'!$B:$B,$D11,'6'!$L:$L)))))</f>
        <v>0</v>
      </c>
      <c r="L11" s="34">
        <f>IF($D11="","",(IF($C11="","",IF(ISNA(SUMIF('7'!$CA:$CA,$C11,'7'!$CB:$CB)),0,SUMIF('7'!$CA:$CA,$C11,'7'!$CB:$CB)))-IF($D11="","",IF(ISNA(SUMIF('7'!$B:$B,$D11,'7'!$L:$L)),0,SUMIF('7'!$B:$B,$D11,'7'!$L:$L)))))</f>
        <v>0</v>
      </c>
      <c r="M11" s="34">
        <f>IF($D11="","",(IF($C11="","",IF(ISNA(SUMIF('8'!$CA:$CA,$C11,'8'!$CB:$CB)),0,SUMIF('8'!$CA:$CA,$C11,'8'!$CB:$CB)))-IF($D11="","",IF(ISNA(SUMIF('8'!$B:$B,$D11,'8'!$L:$L)),0,SUMIF('8'!$B:$B,$D11,'8'!$L:$L)))))</f>
        <v>0</v>
      </c>
      <c r="N11" s="34">
        <f>IF($D11="","",(IF($C11="","",IF(ISNA(SUMIF('9'!$CA:$CA,$C11,'9'!$CB:$CB)),0,SUMIF('9'!$CA:$CA,$C11,'9'!$CB:$CB)))-IF($D11="","",IF(ISNA(SUMIF('9'!$B:$B,$D11,'9'!$L:$L)),0,SUMIF('9'!$B:$B,$D11,'9'!$L:$L)))))</f>
        <v>0</v>
      </c>
      <c r="O11" s="34">
        <f>IF($D11="","",(IF($C11="","",IF(ISNA(SUMIF('10'!$CA:$CA,$C11,'10'!$CB:$CB)),0,SUMIF('10'!$CA:$CA,$C11,'10'!$CB:$CB)))-IF($D11="","",IF(ISNA(SUMIF('10'!$B:$B,$D11,'10'!$L:$L)),0,SUMIF('10'!$B:$B,$D11,'10'!$L:$L)))))</f>
        <v>0</v>
      </c>
      <c r="P11" s="34">
        <f>IF($D11="","",(IF($C11="","",IF(ISNA(SUMIF('11'!$CA:$CA,$C11,'11'!$CB:$CB)),0,SUMIF('11'!$CA:$CA,$C11,'11'!$CB:$CB)))-IF($D11="","",IF(ISNA(SUMIF('11'!$B:$B,$D11,'11'!$L:$L)),0,SUMIF('11'!$B:$B,$D11,'11'!$L:$L)))))</f>
        <v>0</v>
      </c>
      <c r="Q11" s="34">
        <f>IF($D11="","",(IF($C11="","",IF(ISNA(SUMIF('12'!$CA:$CA,$C11,'12'!$CB:$CB)),0,SUMIF('12'!$CA:$CA,$C11,'12'!$CB:$CB)))-IF($D11="","",IF(ISNA(SUMIF('12'!$B:$B,$D11,'12'!$L:$L)),0,SUMIF('12'!$B:$B,$D11,'12'!$L:$L)))))</f>
        <v>0</v>
      </c>
      <c r="R11" s="34">
        <f>IF($D11="","",(IF($C11="","",IF(ISNA(SUMIF('13'!$CA:$CA,$C11,'13'!$CB:$CB)),0,SUMIF('13'!$CA:$CA,$C11,'13'!$CB:$CB)))-IF($D11="","",IF(ISNA(SUMIF('13'!$B:$B,$D11,'13'!$L:$L)),0,SUMIF('13'!$B:$B,$D11,'13'!$L:$L)))))</f>
        <v>0</v>
      </c>
      <c r="S11" s="34">
        <f>IF($D11="","",(IF($C11="","",IF(ISNA(SUMIF('14'!$CA:$CA,$C11,'14'!$CB:$CB)),0,SUMIF('14'!$CA:$CA,$C11,'14'!$CB:$CB)))-IF($D11="","",IF(ISNA(SUMIF('14'!$B:$B,$D11,'14'!$L:$L)),0,SUMIF('14'!$B:$B,$D11,'14'!$L:$L)))))</f>
        <v>0</v>
      </c>
      <c r="T11" s="34">
        <f>IF($D11="","",(IF($C11="","",IF(ISNA(SUMIF('15'!$CA:$CA,$C11,'15'!$CB:$CB)),0,SUMIF('15'!$CA:$CA,$C11,'15'!$CB:$CB)))-IF($D11="","",IF(ISNA(SUMIF('15'!$B:$B,$D11,'15'!$L:$L)),0,SUMIF('15'!$B:$B,$D11,'15'!$L:$L)))))</f>
        <v>0</v>
      </c>
      <c r="U11" s="34">
        <f>IF($D11="","",(IF($C11="","",IF(ISNA(SUMIF('16'!$CA:$CA,$C11,'16'!$CB:$CB)),0,SUMIF('16'!$CA:$CA,$C11,'16'!$CB:$CB)))-IF($D11="","",IF(ISNA(SUMIF('16'!$B:$B,$D11,'16'!$L:$L)),0,SUMIF('16'!$B:$B,$D11,'16'!$L:$L)))))</f>
        <v>0</v>
      </c>
      <c r="V11" s="34">
        <f>IF($D11="","",(IF($C11="","",IF(ISNA(SUMIF('17'!$CA:$CA,$C11,'17'!$CB:$CB)),0,SUMIF('17'!$CA:$CA,$C11,'17'!$CB:$CB)))-IF($D11="","",IF(ISNA(SUMIF('17'!$B:$B,$D11,'17'!$L:$L)),0,SUMIF('17'!$B:$B,$D11,'17'!$L:$L)))))</f>
        <v>0</v>
      </c>
      <c r="W11" s="34">
        <f>IF($D11="","",(IF($C11="","",IF(ISNA(SUMIF('18'!$CA:$CA,$C11,'18'!$CB:$CB)),0,SUMIF('18'!$CA:$CA,$C11,'18'!$CB:$CB)))-IF($D11="","",IF(ISNA(SUMIF('18'!$B:$B,$D11,'18'!$L:$L)),0,SUMIF('18'!$B:$B,$D11,'18'!$L:$L)))))</f>
        <v>0</v>
      </c>
      <c r="X11" s="34">
        <f>IF($D11="","",(IF($C11="","",IF(ISNA(SUMIF('19'!$CA:$CA,$C11,'19'!$CB:$CB)),0,SUMIF('19'!$CA:$CA,$C11,'19'!$CB:$CB)))-IF($D11="","",IF(ISNA(SUMIF('19'!$B:$B,$D11,'19'!$L:$L)),0,SUMIF('19'!$B:$B,$D11,'19'!$L:$L)))))</f>
        <v>0</v>
      </c>
      <c r="Y11" s="34">
        <f>IF($D11="","",(IF($C11="","",IF(ISNA(SUMIF('20'!$CA:$CA,$C11,'20'!$CB:$CB)),0,SUMIF('20'!$CA:$CA,$C11,'20'!$CB:$CB)))-IF($D11="","",IF(ISNA(SUMIF('20'!$B:$B,$D11,'20'!$L:$L)),0,SUMIF('20'!$B:$B,$D11,'20'!$L:$L)))))</f>
        <v>0</v>
      </c>
      <c r="Z11" s="34">
        <f>IF($D11="","",(IF($C11="","",IF(ISNA(SUMIF('21'!$CA:$CA,$C11,'21'!$CB:$CB)),0,SUMIF('21'!$CA:$CA,$C11,'21'!$CB:$CB)))-IF($D11="","",IF(ISNA(SUMIF('21'!$B:$B,$D11,'21'!$L:$L)),0,SUMIF('21'!$B:$B,$D11,'21'!$L:$L)))))</f>
        <v>0</v>
      </c>
      <c r="AA11" s="34">
        <f>IF($D11="","",(IF($C11="","",IF(ISNA(SUMIF('22'!$CA:$CA,$C11,'22'!$CB:$CB)),0,SUMIF('22'!$CA:$CA,$C11,'22'!$CB:$CB)))-IF($D11="","",IF(ISNA(SUMIF('22'!$B:$B,$D11,'22'!$L:$L)),0,SUMIF('22'!$B:$B,$D11,'22'!$L:$L)))))</f>
        <v>0</v>
      </c>
      <c r="AB11" s="34">
        <f>IF($D11="","",(IF($C11="","",IF(ISNA(SUMIF('23'!$CA:$CA,$C11,'23'!$CB:$CB)),0,SUMIF('23'!$CA:$CA,$C11,'23'!$CB:$CB)))-IF($D11="","",IF(ISNA(SUMIF('23'!$B:$B,$D11,'23'!$L:$L)),0,SUMIF('23'!$B:$B,$D11,'23'!$L:$L)))))</f>
        <v>0</v>
      </c>
      <c r="AC11" s="34">
        <f>IF($D11="","",(IF($C11="","",IF(ISNA(SUMIF('24'!$CA:$CA,$C11,'24'!$CB:$CB)),0,SUMIF('24'!$CA:$CA,$C11,'24'!$CB:$CB)))-IF($D11="","",IF(ISNA(SUMIF('24'!$B:$B,$D11,'24'!$L:$L)),0,SUMIF('24'!$B:$B,$D11,'24'!$L:$L)))))</f>
        <v>0</v>
      </c>
      <c r="AD11" s="34">
        <f>IF($D11="","",(IF($C11="","",IF(ISNA(SUMIF('25'!$CA:$CA,$C11,'25'!$CB:$CB)),0,SUMIF('25'!$CA:$CA,$C11,'25'!$CB:$CB)))-IF($D11="","",IF(ISNA(SUMIF('25'!$B:$B,$D11,'25'!$L:$L)),0,SUMIF('25'!$B:$B,$D11,'25'!$L:$L)))))</f>
        <v>0</v>
      </c>
      <c r="AE11" s="34">
        <f>IF($D11="","",(IF($C11="","",IF(ISNA(SUMIF('26'!$CA:$CA,$C11,'26'!$CB:$CB)),0,SUMIF('26'!$CA:$CA,$C11,'26'!$CB:$CB)))-IF($D11="","",IF(ISNA(SUMIF('26'!$B:$B,$D11,'26'!$L:$L)),0,SUMIF('26'!$B:$B,$D11,'26'!$L:$L)))))</f>
        <v>0</v>
      </c>
      <c r="AF11" s="34">
        <f>IF($D11="","",(IF($C11="","",IF(ISNA(SUMIF('27'!$CA:$CA,$C11,'27'!$CB:$CB)),0,SUMIF('27'!$CA:$CA,$C11,'27'!$CB:$CB)))-IF($D11="","",IF(ISNA(SUMIF('27'!$B:$B,$D11,'27'!$L:$L)),0,SUMIF('27'!$B:$B,$D11,'27'!$L:$L)))))</f>
        <v>0</v>
      </c>
      <c r="AG11" s="34">
        <f>IF($D11="","",(IF($C11="","",IF(ISNA(SUMIF('28'!$CA:$CA,$C11,'28'!$CB:$CB)),0,SUMIF('28'!$CA:$CA,$C11,'28'!$CB:$CB)))-IF($D11="","",IF(ISNA(SUMIF('28'!$B:$B,$D11,'28'!$L:$L)),0,SUMIF('28'!$B:$B,$D11,'28'!$L:$L)))))</f>
        <v>0</v>
      </c>
      <c r="AH11" s="34">
        <f>IF($D11="","",(IF($C11="","",IF(ISNA(SUMIF('29'!$CA:$CA,$C11,'29'!$CB:$CB)),0,SUMIF('29'!$CA:$CA,$C11,'29'!$CB:$CB)))-IF($D11="","",IF(ISNA(SUMIF('29'!$B:$B,$D11,'29'!$L:$L)),0,SUMIF('29'!$B:$B,$D11,'29'!$L:$L)))))</f>
        <v>0</v>
      </c>
      <c r="AI11" s="34">
        <f>IF($D11="","",(IF($C11="","",IF(ISNA(SUMIF('30'!$CA:$CA,$C11,'30'!$CB:$CB)),0,SUMIF('30'!$CA:$CA,$C11,'30'!$CB:$CB)))-IF($D11="","",IF(ISNA(SUMIF('30'!$B:$B,$D11,'30'!$L:$L)),0,SUMIF('30'!$B:$B,$D11,'30'!$L:$L)))))</f>
        <v>0</v>
      </c>
      <c r="AJ11" s="34">
        <f>IF($D11="","",(IF($C11="","",IF(ISNA(SUMIF('31'!$CA:$CA,$C11,'31'!$CB:$CB)),0,SUMIF('31'!$CA:$CA,$C11,'31'!$CB:$CB)))-IF($D11="","",IF(ISNA(SUMIF('31'!$B:$B,$D11,'31'!$L:$L)),0,SUMIF('31'!$B:$B,$D11,'31'!$L:$L)))))</f>
        <v>0</v>
      </c>
      <c r="AK11" s="35">
        <f t="shared" si="2"/>
        <v>0</v>
      </c>
      <c r="AL11" s="31">
        <f t="shared" si="3"/>
        <v>14</v>
      </c>
    </row>
    <row r="12" spans="1:38" ht="17.399999999999999">
      <c r="A12" s="19">
        <v>6</v>
      </c>
      <c r="C12" s="39">
        <f>IF(D12="","",VLOOKUP('CUADRO GENERADO'!D12,'BASE DATOS CONDUCTORES'!B:C,2,FALSE))</f>
        <v>6015</v>
      </c>
      <c r="D12" s="28">
        <f>IFERROR(VLOOKUP(A12,'BASE DATOS CONDUCTORES'!$X$4:$AB$403,5,FALSE),"")</f>
        <v>15</v>
      </c>
      <c r="E12" s="34" t="str">
        <f>IF(ISNA(VLOOKUP(D12,SALDOS!C:D,2,FALSE)),"",VLOOKUP(D12,SALDOS!C:D,2,FALSE))</f>
        <v/>
      </c>
      <c r="F12" s="34">
        <f>IF($D12="","",(IF($C12="","",IF(ISNA(SUMIF('1'!$CA:$CA,$C12,'1'!$CB:$CB)),0,SUMIF('1'!$CA:$CA,$C12,'1'!$CB:$CB)))-IF($D12="","",IF(ISNA(SUMIF('1'!$B:$B,$D12,'1'!$L:$L)),0,SUMIF('1'!$B:$B,$D12,'1'!$L:$L)))))</f>
        <v>0</v>
      </c>
      <c r="G12" s="34">
        <f>IF($D12="","",(IF($C12="","",IF(ISNA(SUMIF('2'!$CA:$CA,$C12,'2'!$CB:$CB)),0,SUMIF('2'!$CA:$CA,$C12,'2'!$CB:$CB)))-IF($D12="","",IF(ISNA(SUMIF('2'!$B:$B,$D12,'2'!$L:$L)),0,SUMIF('2'!$B:$B,$D12,'2'!$L:$L)))))</f>
        <v>0</v>
      </c>
      <c r="H12" s="34">
        <f>IF($D12="","",(IF($C12="","",IF(ISNA(SUMIF('3'!$CA:$CA,$C12,'3'!$CB:$CB)),0,SUMIF('3'!$CA:$CA,$C12,'3'!$CB:$CB)))-IF($D12="","",IF(ISNA(SUMIF('3'!$B:$B,$D12,'3'!$L:$L)),0,SUMIF('3'!$B:$B,$D12,'3'!$L:$L)))))</f>
        <v>0</v>
      </c>
      <c r="I12" s="34">
        <f>IF($D12="","",(IF($C12="","",IF(ISNA(SUMIF('4'!$CA:$CA,$C12,'4'!$CB:$CB)),0,SUMIF('4'!$CA:$CA,$C12,'4'!$CB:$CB)))-IF($D12="","",IF(ISNA(SUMIF('4'!$B:$B,$D12,'4'!$L:$L)),0,SUMIF('4'!$B:$B,$D12,'4'!$L:$L)))))</f>
        <v>0</v>
      </c>
      <c r="J12" s="34">
        <f>IF($D12="","",(IF($C12="","",IF(ISNA(SUMIF('5'!$CA:$CA,$C12,'5'!$CB:$CB)),0,SUMIF('5'!$CA:$CA,$C12,'5'!$CB:$CB)))-IF($D12="","",IF(ISNA(SUMIF('5'!$B:$B,$D12,'5'!$L:$L)),0,SUMIF('5'!$B:$B,$D12,'5'!$L:$L)))))</f>
        <v>0</v>
      </c>
      <c r="K12" s="34">
        <f>IF($D12="","",(IF($C12="","",IF(ISNA(SUMIF('6'!$CA:$CA,$C12,'6'!$CB:$CB)),0,SUMIF('6'!$CA:$CA,$C12,'6'!$CB:$CB)))-IF($D12="","",IF(ISNA(SUMIF('6'!$B:$B,$D12,'6'!$L:$L)),0,SUMIF('6'!$B:$B,$D12,'6'!$L:$L)))))</f>
        <v>0</v>
      </c>
      <c r="L12" s="34">
        <f>IF($D12="","",(IF($C12="","",IF(ISNA(SUMIF('7'!$CA:$CA,$C12,'7'!$CB:$CB)),0,SUMIF('7'!$CA:$CA,$C12,'7'!$CB:$CB)))-IF($D12="","",IF(ISNA(SUMIF('7'!$B:$B,$D12,'7'!$L:$L)),0,SUMIF('7'!$B:$B,$D12,'7'!$L:$L)))))</f>
        <v>0</v>
      </c>
      <c r="M12" s="34">
        <f>IF($D12="","",(IF($C12="","",IF(ISNA(SUMIF('8'!$CA:$CA,$C12,'8'!$CB:$CB)),0,SUMIF('8'!$CA:$CA,$C12,'8'!$CB:$CB)))-IF($D12="","",IF(ISNA(SUMIF('8'!$B:$B,$D12,'8'!$L:$L)),0,SUMIF('8'!$B:$B,$D12,'8'!$L:$L)))))</f>
        <v>0</v>
      </c>
      <c r="N12" s="34">
        <f>IF($D12="","",(IF($C12="","",IF(ISNA(SUMIF('9'!$CA:$CA,$C12,'9'!$CB:$CB)),0,SUMIF('9'!$CA:$CA,$C12,'9'!$CB:$CB)))-IF($D12="","",IF(ISNA(SUMIF('9'!$B:$B,$D12,'9'!$L:$L)),0,SUMIF('9'!$B:$B,$D12,'9'!$L:$L)))))</f>
        <v>0</v>
      </c>
      <c r="O12" s="34">
        <f>IF($D12="","",(IF($C12="","",IF(ISNA(SUMIF('10'!$CA:$CA,$C12,'10'!$CB:$CB)),0,SUMIF('10'!$CA:$CA,$C12,'10'!$CB:$CB)))-IF($D12="","",IF(ISNA(SUMIF('10'!$B:$B,$D12,'10'!$L:$L)),0,SUMIF('10'!$B:$B,$D12,'10'!$L:$L)))))</f>
        <v>0</v>
      </c>
      <c r="P12" s="34">
        <f>IF($D12="","",(IF($C12="","",IF(ISNA(SUMIF('11'!$CA:$CA,$C12,'11'!$CB:$CB)),0,SUMIF('11'!$CA:$CA,$C12,'11'!$CB:$CB)))-IF($D12="","",IF(ISNA(SUMIF('11'!$B:$B,$D12,'11'!$L:$L)),0,SUMIF('11'!$B:$B,$D12,'11'!$L:$L)))))</f>
        <v>0</v>
      </c>
      <c r="Q12" s="34">
        <f>IF($D12="","",(IF($C12="","",IF(ISNA(SUMIF('12'!$CA:$CA,$C12,'12'!$CB:$CB)),0,SUMIF('12'!$CA:$CA,$C12,'12'!$CB:$CB)))-IF($D12="","",IF(ISNA(SUMIF('12'!$B:$B,$D12,'12'!$L:$L)),0,SUMIF('12'!$B:$B,$D12,'12'!$L:$L)))))</f>
        <v>0</v>
      </c>
      <c r="R12" s="34">
        <f>IF($D12="","",(IF($C12="","",IF(ISNA(SUMIF('13'!$CA:$CA,$C12,'13'!$CB:$CB)),0,SUMIF('13'!$CA:$CA,$C12,'13'!$CB:$CB)))-IF($D12="","",IF(ISNA(SUMIF('13'!$B:$B,$D12,'13'!$L:$L)),0,SUMIF('13'!$B:$B,$D12,'13'!$L:$L)))))</f>
        <v>0</v>
      </c>
      <c r="S12" s="34">
        <f>IF($D12="","",(IF($C12="","",IF(ISNA(SUMIF('14'!$CA:$CA,$C12,'14'!$CB:$CB)),0,SUMIF('14'!$CA:$CA,$C12,'14'!$CB:$CB)))-IF($D12="","",IF(ISNA(SUMIF('14'!$B:$B,$D12,'14'!$L:$L)),0,SUMIF('14'!$B:$B,$D12,'14'!$L:$L)))))</f>
        <v>0</v>
      </c>
      <c r="T12" s="34">
        <f>IF($D12="","",(IF($C12="","",IF(ISNA(SUMIF('15'!$CA:$CA,$C12,'15'!$CB:$CB)),0,SUMIF('15'!$CA:$CA,$C12,'15'!$CB:$CB)))-IF($D12="","",IF(ISNA(SUMIF('15'!$B:$B,$D12,'15'!$L:$L)),0,SUMIF('15'!$B:$B,$D12,'15'!$L:$L)))))</f>
        <v>0</v>
      </c>
      <c r="U12" s="34">
        <f>IF($D12="","",(IF($C12="","",IF(ISNA(SUMIF('16'!$CA:$CA,$C12,'16'!$CB:$CB)),0,SUMIF('16'!$CA:$CA,$C12,'16'!$CB:$CB)))-IF($D12="","",IF(ISNA(SUMIF('16'!$B:$B,$D12,'16'!$L:$L)),0,SUMIF('16'!$B:$B,$D12,'16'!$L:$L)))))</f>
        <v>0</v>
      </c>
      <c r="V12" s="34">
        <f>IF($D12="","",(IF($C12="","",IF(ISNA(SUMIF('17'!$CA:$CA,$C12,'17'!$CB:$CB)),0,SUMIF('17'!$CA:$CA,$C12,'17'!$CB:$CB)))-IF($D12="","",IF(ISNA(SUMIF('17'!$B:$B,$D12,'17'!$L:$L)),0,SUMIF('17'!$B:$B,$D12,'17'!$L:$L)))))</f>
        <v>0</v>
      </c>
      <c r="W12" s="34">
        <f>IF($D12="","",(IF($C12="","",IF(ISNA(SUMIF('18'!$CA:$CA,$C12,'18'!$CB:$CB)),0,SUMIF('18'!$CA:$CA,$C12,'18'!$CB:$CB)))-IF($D12="","",IF(ISNA(SUMIF('18'!$B:$B,$D12,'18'!$L:$L)),0,SUMIF('18'!$B:$B,$D12,'18'!$L:$L)))))</f>
        <v>0</v>
      </c>
      <c r="X12" s="34">
        <f>IF($D12="","",(IF($C12="","",IF(ISNA(SUMIF('19'!$CA:$CA,$C12,'19'!$CB:$CB)),0,SUMIF('19'!$CA:$CA,$C12,'19'!$CB:$CB)))-IF($D12="","",IF(ISNA(SUMIF('19'!$B:$B,$D12,'19'!$L:$L)),0,SUMIF('19'!$B:$B,$D12,'19'!$L:$L)))))</f>
        <v>0</v>
      </c>
      <c r="Y12" s="34">
        <f>IF($D12="","",(IF($C12="","",IF(ISNA(SUMIF('20'!$CA:$CA,$C12,'20'!$CB:$CB)),0,SUMIF('20'!$CA:$CA,$C12,'20'!$CB:$CB)))-IF($D12="","",IF(ISNA(SUMIF('20'!$B:$B,$D12,'20'!$L:$L)),0,SUMIF('20'!$B:$B,$D12,'20'!$L:$L)))))</f>
        <v>0</v>
      </c>
      <c r="Z12" s="34">
        <f>IF($D12="","",(IF($C12="","",IF(ISNA(SUMIF('21'!$CA:$CA,$C12,'21'!$CB:$CB)),0,SUMIF('21'!$CA:$CA,$C12,'21'!$CB:$CB)))-IF($D12="","",IF(ISNA(SUMIF('21'!$B:$B,$D12,'21'!$L:$L)),0,SUMIF('21'!$B:$B,$D12,'21'!$L:$L)))))</f>
        <v>0</v>
      </c>
      <c r="AA12" s="34">
        <f>IF($D12="","",(IF($C12="","",IF(ISNA(SUMIF('22'!$CA:$CA,$C12,'22'!$CB:$CB)),0,SUMIF('22'!$CA:$CA,$C12,'22'!$CB:$CB)))-IF($D12="","",IF(ISNA(SUMIF('22'!$B:$B,$D12,'22'!$L:$L)),0,SUMIF('22'!$B:$B,$D12,'22'!$L:$L)))))</f>
        <v>0</v>
      </c>
      <c r="AB12" s="34">
        <f>IF($D12="","",(IF($C12="","",IF(ISNA(SUMIF('23'!$CA:$CA,$C12,'23'!$CB:$CB)),0,SUMIF('23'!$CA:$CA,$C12,'23'!$CB:$CB)))-IF($D12="","",IF(ISNA(SUMIF('23'!$B:$B,$D12,'23'!$L:$L)),0,SUMIF('23'!$B:$B,$D12,'23'!$L:$L)))))</f>
        <v>0</v>
      </c>
      <c r="AC12" s="34">
        <f>IF($D12="","",(IF($C12="","",IF(ISNA(SUMIF('24'!$CA:$CA,$C12,'24'!$CB:$CB)),0,SUMIF('24'!$CA:$CA,$C12,'24'!$CB:$CB)))-IF($D12="","",IF(ISNA(SUMIF('24'!$B:$B,$D12,'24'!$L:$L)),0,SUMIF('24'!$B:$B,$D12,'24'!$L:$L)))))</f>
        <v>0</v>
      </c>
      <c r="AD12" s="34">
        <f>IF($D12="","",(IF($C12="","",IF(ISNA(SUMIF('25'!$CA:$CA,$C12,'25'!$CB:$CB)),0,SUMIF('25'!$CA:$CA,$C12,'25'!$CB:$CB)))-IF($D12="","",IF(ISNA(SUMIF('25'!$B:$B,$D12,'25'!$L:$L)),0,SUMIF('25'!$B:$B,$D12,'25'!$L:$L)))))</f>
        <v>0</v>
      </c>
      <c r="AE12" s="34">
        <f>IF($D12="","",(IF($C12="","",IF(ISNA(SUMIF('26'!$CA:$CA,$C12,'26'!$CB:$CB)),0,SUMIF('26'!$CA:$CA,$C12,'26'!$CB:$CB)))-IF($D12="","",IF(ISNA(SUMIF('26'!$B:$B,$D12,'26'!$L:$L)),0,SUMIF('26'!$B:$B,$D12,'26'!$L:$L)))))</f>
        <v>0</v>
      </c>
      <c r="AF12" s="34">
        <f>IF($D12="","",(IF($C12="","",IF(ISNA(SUMIF('27'!$CA:$CA,$C12,'27'!$CB:$CB)),0,SUMIF('27'!$CA:$CA,$C12,'27'!$CB:$CB)))-IF($D12="","",IF(ISNA(SUMIF('27'!$B:$B,$D12,'27'!$L:$L)),0,SUMIF('27'!$B:$B,$D12,'27'!$L:$L)))))</f>
        <v>0</v>
      </c>
      <c r="AG12" s="34">
        <f>IF($D12="","",(IF($C12="","",IF(ISNA(SUMIF('28'!$CA:$CA,$C12,'28'!$CB:$CB)),0,SUMIF('28'!$CA:$CA,$C12,'28'!$CB:$CB)))-IF($D12="","",IF(ISNA(SUMIF('28'!$B:$B,$D12,'28'!$L:$L)),0,SUMIF('28'!$B:$B,$D12,'28'!$L:$L)))))</f>
        <v>0</v>
      </c>
      <c r="AH12" s="34">
        <f>IF($D12="","",(IF($C12="","",IF(ISNA(SUMIF('29'!$CA:$CA,$C12,'29'!$CB:$CB)),0,SUMIF('29'!$CA:$CA,$C12,'29'!$CB:$CB)))-IF($D12="","",IF(ISNA(SUMIF('29'!$B:$B,$D12,'29'!$L:$L)),0,SUMIF('29'!$B:$B,$D12,'29'!$L:$L)))))</f>
        <v>0</v>
      </c>
      <c r="AI12" s="34">
        <f>IF($D12="","",(IF($C12="","",IF(ISNA(SUMIF('30'!$CA:$CA,$C12,'30'!$CB:$CB)),0,SUMIF('30'!$CA:$CA,$C12,'30'!$CB:$CB)))-IF($D12="","",IF(ISNA(SUMIF('30'!$B:$B,$D12,'30'!$L:$L)),0,SUMIF('30'!$B:$B,$D12,'30'!$L:$L)))))</f>
        <v>0</v>
      </c>
      <c r="AJ12" s="34">
        <f>IF($D12="","",(IF($C12="","",IF(ISNA(SUMIF('31'!$CA:$CA,$C12,'31'!$CB:$CB)),0,SUMIF('31'!$CA:$CA,$C12,'31'!$CB:$CB)))-IF($D12="","",IF(ISNA(SUMIF('31'!$B:$B,$D12,'31'!$L:$L)),0,SUMIF('31'!$B:$B,$D12,'31'!$L:$L)))))</f>
        <v>0</v>
      </c>
      <c r="AK12" s="35">
        <f t="shared" si="2"/>
        <v>0</v>
      </c>
      <c r="AL12" s="31">
        <f t="shared" si="3"/>
        <v>15</v>
      </c>
    </row>
    <row r="13" spans="1:38" ht="17.399999999999999">
      <c r="A13" s="19">
        <v>7</v>
      </c>
      <c r="C13" s="39">
        <f>IF(D13="","",VLOOKUP('CUADRO GENERADO'!D13,'BASE DATOS CONDUCTORES'!B:C,2,FALSE))</f>
        <v>6022</v>
      </c>
      <c r="D13" s="28">
        <f>IFERROR(VLOOKUP(A13,'BASE DATOS CONDUCTORES'!$X$4:$AB$403,5,FALSE),"")</f>
        <v>22</v>
      </c>
      <c r="E13" s="34" t="str">
        <f>IF(ISNA(VLOOKUP(D13,SALDOS!C:D,2,FALSE)),"",VLOOKUP(D13,SALDOS!C:D,2,FALSE))</f>
        <v/>
      </c>
      <c r="F13" s="34">
        <f>IF($D13="","",(IF($C13="","",IF(ISNA(SUMIF('1'!$CA:$CA,$C13,'1'!$CB:$CB)),0,SUMIF('1'!$CA:$CA,$C13,'1'!$CB:$CB)))-IF($D13="","",IF(ISNA(SUMIF('1'!$B:$B,$D13,'1'!$L:$L)),0,SUMIF('1'!$B:$B,$D13,'1'!$L:$L)))))</f>
        <v>0</v>
      </c>
      <c r="G13" s="34">
        <f>IF($D13="","",(IF($C13="","",IF(ISNA(SUMIF('2'!$CA:$CA,$C13,'2'!$CB:$CB)),0,SUMIF('2'!$CA:$CA,$C13,'2'!$CB:$CB)))-IF($D13="","",IF(ISNA(SUMIF('2'!$B:$B,$D13,'2'!$L:$L)),0,SUMIF('2'!$B:$B,$D13,'2'!$L:$L)))))</f>
        <v>0</v>
      </c>
      <c r="H13" s="34">
        <f>IF($D13="","",(IF($C13="","",IF(ISNA(SUMIF('3'!$CA:$CA,$C13,'3'!$CB:$CB)),0,SUMIF('3'!$CA:$CA,$C13,'3'!$CB:$CB)))-IF($D13="","",IF(ISNA(SUMIF('3'!$B:$B,$D13,'3'!$L:$L)),0,SUMIF('3'!$B:$B,$D13,'3'!$L:$L)))))</f>
        <v>0</v>
      </c>
      <c r="I13" s="34">
        <f>IF($D13="","",(IF($C13="","",IF(ISNA(SUMIF('4'!$CA:$CA,$C13,'4'!$CB:$CB)),0,SUMIF('4'!$CA:$CA,$C13,'4'!$CB:$CB)))-IF($D13="","",IF(ISNA(SUMIF('4'!$B:$B,$D13,'4'!$L:$L)),0,SUMIF('4'!$B:$B,$D13,'4'!$L:$L)))))</f>
        <v>0</v>
      </c>
      <c r="J13" s="34">
        <f>IF($D13="","",(IF($C13="","",IF(ISNA(SUMIF('5'!$CA:$CA,$C13,'5'!$CB:$CB)),0,SUMIF('5'!$CA:$CA,$C13,'5'!$CB:$CB)))-IF($D13="","",IF(ISNA(SUMIF('5'!$B:$B,$D13,'5'!$L:$L)),0,SUMIF('5'!$B:$B,$D13,'5'!$L:$L)))))</f>
        <v>0</v>
      </c>
      <c r="K13" s="34">
        <f>IF($D13="","",(IF($C13="","",IF(ISNA(SUMIF('6'!$CA:$CA,$C13,'6'!$CB:$CB)),0,SUMIF('6'!$CA:$CA,$C13,'6'!$CB:$CB)))-IF($D13="","",IF(ISNA(SUMIF('6'!$B:$B,$D13,'6'!$L:$L)),0,SUMIF('6'!$B:$B,$D13,'6'!$L:$L)))))</f>
        <v>0</v>
      </c>
      <c r="L13" s="34">
        <f>IF($D13="","",(IF($C13="","",IF(ISNA(SUMIF('7'!$CA:$CA,$C13,'7'!$CB:$CB)),0,SUMIF('7'!$CA:$CA,$C13,'7'!$CB:$CB)))-IF($D13="","",IF(ISNA(SUMIF('7'!$B:$B,$D13,'7'!$L:$L)),0,SUMIF('7'!$B:$B,$D13,'7'!$L:$L)))))</f>
        <v>0</v>
      </c>
      <c r="M13" s="34">
        <f>IF($D13="","",(IF($C13="","",IF(ISNA(SUMIF('8'!$CA:$CA,$C13,'8'!$CB:$CB)),0,SUMIF('8'!$CA:$CA,$C13,'8'!$CB:$CB)))-IF($D13="","",IF(ISNA(SUMIF('8'!$B:$B,$D13,'8'!$L:$L)),0,SUMIF('8'!$B:$B,$D13,'8'!$L:$L)))))</f>
        <v>0</v>
      </c>
      <c r="N13" s="34">
        <f>IF($D13="","",(IF($C13="","",IF(ISNA(SUMIF('9'!$CA:$CA,$C13,'9'!$CB:$CB)),0,SUMIF('9'!$CA:$CA,$C13,'9'!$CB:$CB)))-IF($D13="","",IF(ISNA(SUMIF('9'!$B:$B,$D13,'9'!$L:$L)),0,SUMIF('9'!$B:$B,$D13,'9'!$L:$L)))))</f>
        <v>0</v>
      </c>
      <c r="O13" s="34">
        <f>IF($D13="","",(IF($C13="","",IF(ISNA(SUMIF('10'!$CA:$CA,$C13,'10'!$CB:$CB)),0,SUMIF('10'!$CA:$CA,$C13,'10'!$CB:$CB)))-IF($D13="","",IF(ISNA(SUMIF('10'!$B:$B,$D13,'10'!$L:$L)),0,SUMIF('10'!$B:$B,$D13,'10'!$L:$L)))))</f>
        <v>0</v>
      </c>
      <c r="P13" s="34">
        <f>IF($D13="","",(IF($C13="","",IF(ISNA(SUMIF('11'!$CA:$CA,$C13,'11'!$CB:$CB)),0,SUMIF('11'!$CA:$CA,$C13,'11'!$CB:$CB)))-IF($D13="","",IF(ISNA(SUMIF('11'!$B:$B,$D13,'11'!$L:$L)),0,SUMIF('11'!$B:$B,$D13,'11'!$L:$L)))))</f>
        <v>0</v>
      </c>
      <c r="Q13" s="34">
        <f>IF($D13="","",(IF($C13="","",IF(ISNA(SUMIF('12'!$CA:$CA,$C13,'12'!$CB:$CB)),0,SUMIF('12'!$CA:$CA,$C13,'12'!$CB:$CB)))-IF($D13="","",IF(ISNA(SUMIF('12'!$B:$B,$D13,'12'!$L:$L)),0,SUMIF('12'!$B:$B,$D13,'12'!$L:$L)))))</f>
        <v>0</v>
      </c>
      <c r="R13" s="34">
        <f>IF($D13="","",(IF($C13="","",IF(ISNA(SUMIF('13'!$CA:$CA,$C13,'13'!$CB:$CB)),0,SUMIF('13'!$CA:$CA,$C13,'13'!$CB:$CB)))-IF($D13="","",IF(ISNA(SUMIF('13'!$B:$B,$D13,'13'!$L:$L)),0,SUMIF('13'!$B:$B,$D13,'13'!$L:$L)))))</f>
        <v>0</v>
      </c>
      <c r="S13" s="34">
        <f>IF($D13="","",(IF($C13="","",IF(ISNA(SUMIF('14'!$CA:$CA,$C13,'14'!$CB:$CB)),0,SUMIF('14'!$CA:$CA,$C13,'14'!$CB:$CB)))-IF($D13="","",IF(ISNA(SUMIF('14'!$B:$B,$D13,'14'!$L:$L)),0,SUMIF('14'!$B:$B,$D13,'14'!$L:$L)))))</f>
        <v>0</v>
      </c>
      <c r="T13" s="34">
        <f>IF($D13="","",(IF($C13="","",IF(ISNA(SUMIF('15'!$CA:$CA,$C13,'15'!$CB:$CB)),0,SUMIF('15'!$CA:$CA,$C13,'15'!$CB:$CB)))-IF($D13="","",IF(ISNA(SUMIF('15'!$B:$B,$D13,'15'!$L:$L)),0,SUMIF('15'!$B:$B,$D13,'15'!$L:$L)))))</f>
        <v>0</v>
      </c>
      <c r="U13" s="34">
        <f>IF($D13="","",(IF($C13="","",IF(ISNA(SUMIF('16'!$CA:$CA,$C13,'16'!$CB:$CB)),0,SUMIF('16'!$CA:$CA,$C13,'16'!$CB:$CB)))-IF($D13="","",IF(ISNA(SUMIF('16'!$B:$B,$D13,'16'!$L:$L)),0,SUMIF('16'!$B:$B,$D13,'16'!$L:$L)))))</f>
        <v>0</v>
      </c>
      <c r="V13" s="34">
        <f>IF($D13="","",(IF($C13="","",IF(ISNA(SUMIF('17'!$CA:$CA,$C13,'17'!$CB:$CB)),0,SUMIF('17'!$CA:$CA,$C13,'17'!$CB:$CB)))-IF($D13="","",IF(ISNA(SUMIF('17'!$B:$B,$D13,'17'!$L:$L)),0,SUMIF('17'!$B:$B,$D13,'17'!$L:$L)))))</f>
        <v>0</v>
      </c>
      <c r="W13" s="34">
        <f>IF($D13="","",(IF($C13="","",IF(ISNA(SUMIF('18'!$CA:$CA,$C13,'18'!$CB:$CB)),0,SUMIF('18'!$CA:$CA,$C13,'18'!$CB:$CB)))-IF($D13="","",IF(ISNA(SUMIF('18'!$B:$B,$D13,'18'!$L:$L)),0,SUMIF('18'!$B:$B,$D13,'18'!$L:$L)))))</f>
        <v>0</v>
      </c>
      <c r="X13" s="34">
        <f>IF($D13="","",(IF($C13="","",IF(ISNA(SUMIF('19'!$CA:$CA,$C13,'19'!$CB:$CB)),0,SUMIF('19'!$CA:$CA,$C13,'19'!$CB:$CB)))-IF($D13="","",IF(ISNA(SUMIF('19'!$B:$B,$D13,'19'!$L:$L)),0,SUMIF('19'!$B:$B,$D13,'19'!$L:$L)))))</f>
        <v>0</v>
      </c>
      <c r="Y13" s="34">
        <f>IF($D13="","",(IF($C13="","",IF(ISNA(SUMIF('20'!$CA:$CA,$C13,'20'!$CB:$CB)),0,SUMIF('20'!$CA:$CA,$C13,'20'!$CB:$CB)))-IF($D13="","",IF(ISNA(SUMIF('20'!$B:$B,$D13,'20'!$L:$L)),0,SUMIF('20'!$B:$B,$D13,'20'!$L:$L)))))</f>
        <v>0</v>
      </c>
      <c r="Z13" s="34">
        <f>IF($D13="","",(IF($C13="","",IF(ISNA(SUMIF('21'!$CA:$CA,$C13,'21'!$CB:$CB)),0,SUMIF('21'!$CA:$CA,$C13,'21'!$CB:$CB)))-IF($D13="","",IF(ISNA(SUMIF('21'!$B:$B,$D13,'21'!$L:$L)),0,SUMIF('21'!$B:$B,$D13,'21'!$L:$L)))))</f>
        <v>0</v>
      </c>
      <c r="AA13" s="34">
        <f>IF($D13="","",(IF($C13="","",IF(ISNA(SUMIF('22'!$CA:$CA,$C13,'22'!$CB:$CB)),0,SUMIF('22'!$CA:$CA,$C13,'22'!$CB:$CB)))-IF($D13="","",IF(ISNA(SUMIF('22'!$B:$B,$D13,'22'!$L:$L)),0,SUMIF('22'!$B:$B,$D13,'22'!$L:$L)))))</f>
        <v>0</v>
      </c>
      <c r="AB13" s="34">
        <f>IF($D13="","",(IF($C13="","",IF(ISNA(SUMIF('23'!$CA:$CA,$C13,'23'!$CB:$CB)),0,SUMIF('23'!$CA:$CA,$C13,'23'!$CB:$CB)))-IF($D13="","",IF(ISNA(SUMIF('23'!$B:$B,$D13,'23'!$L:$L)),0,SUMIF('23'!$B:$B,$D13,'23'!$L:$L)))))</f>
        <v>0</v>
      </c>
      <c r="AC13" s="34">
        <f>IF($D13="","",(IF($C13="","",IF(ISNA(SUMIF('24'!$CA:$CA,$C13,'24'!$CB:$CB)),0,SUMIF('24'!$CA:$CA,$C13,'24'!$CB:$CB)))-IF($D13="","",IF(ISNA(SUMIF('24'!$B:$B,$D13,'24'!$L:$L)),0,SUMIF('24'!$B:$B,$D13,'24'!$L:$L)))))</f>
        <v>0</v>
      </c>
      <c r="AD13" s="34">
        <f>IF($D13="","",(IF($C13="","",IF(ISNA(SUMIF('25'!$CA:$CA,$C13,'25'!$CB:$CB)),0,SUMIF('25'!$CA:$CA,$C13,'25'!$CB:$CB)))-IF($D13="","",IF(ISNA(SUMIF('25'!$B:$B,$D13,'25'!$L:$L)),0,SUMIF('25'!$B:$B,$D13,'25'!$L:$L)))))</f>
        <v>0</v>
      </c>
      <c r="AE13" s="34">
        <f>IF($D13="","",(IF($C13="","",IF(ISNA(SUMIF('26'!$CA:$CA,$C13,'26'!$CB:$CB)),0,SUMIF('26'!$CA:$CA,$C13,'26'!$CB:$CB)))-IF($D13="","",IF(ISNA(SUMIF('26'!$B:$B,$D13,'26'!$L:$L)),0,SUMIF('26'!$B:$B,$D13,'26'!$L:$L)))))</f>
        <v>0</v>
      </c>
      <c r="AF13" s="34">
        <f>IF($D13="","",(IF($C13="","",IF(ISNA(SUMIF('27'!$CA:$CA,$C13,'27'!$CB:$CB)),0,SUMIF('27'!$CA:$CA,$C13,'27'!$CB:$CB)))-IF($D13="","",IF(ISNA(SUMIF('27'!$B:$B,$D13,'27'!$L:$L)),0,SUMIF('27'!$B:$B,$D13,'27'!$L:$L)))))</f>
        <v>0</v>
      </c>
      <c r="AG13" s="34">
        <f>IF($D13="","",(IF($C13="","",IF(ISNA(SUMIF('28'!$CA:$CA,$C13,'28'!$CB:$CB)),0,SUMIF('28'!$CA:$CA,$C13,'28'!$CB:$CB)))-IF($D13="","",IF(ISNA(SUMIF('28'!$B:$B,$D13,'28'!$L:$L)),0,SUMIF('28'!$B:$B,$D13,'28'!$L:$L)))))</f>
        <v>0</v>
      </c>
      <c r="AH13" s="34">
        <f>IF($D13="","",(IF($C13="","",IF(ISNA(SUMIF('29'!$CA:$CA,$C13,'29'!$CB:$CB)),0,SUMIF('29'!$CA:$CA,$C13,'29'!$CB:$CB)))-IF($D13="","",IF(ISNA(SUMIF('29'!$B:$B,$D13,'29'!$L:$L)),0,SUMIF('29'!$B:$B,$D13,'29'!$L:$L)))))</f>
        <v>0</v>
      </c>
      <c r="AI13" s="34">
        <f>IF($D13="","",(IF($C13="","",IF(ISNA(SUMIF('30'!$CA:$CA,$C13,'30'!$CB:$CB)),0,SUMIF('30'!$CA:$CA,$C13,'30'!$CB:$CB)))-IF($D13="","",IF(ISNA(SUMIF('30'!$B:$B,$D13,'30'!$L:$L)),0,SUMIF('30'!$B:$B,$D13,'30'!$L:$L)))))</f>
        <v>0</v>
      </c>
      <c r="AJ13" s="34">
        <f>IF($D13="","",(IF($C13="","",IF(ISNA(SUMIF('31'!$CA:$CA,$C13,'31'!$CB:$CB)),0,SUMIF('31'!$CA:$CA,$C13,'31'!$CB:$CB)))-IF($D13="","",IF(ISNA(SUMIF('31'!$B:$B,$D13,'31'!$L:$L)),0,SUMIF('31'!$B:$B,$D13,'31'!$L:$L)))))</f>
        <v>0</v>
      </c>
      <c r="AK13" s="35">
        <f t="shared" si="2"/>
        <v>0</v>
      </c>
      <c r="AL13" s="31">
        <f t="shared" si="3"/>
        <v>22</v>
      </c>
    </row>
    <row r="14" spans="1:38" ht="17.399999999999999">
      <c r="A14" s="19">
        <v>8</v>
      </c>
      <c r="C14" s="39">
        <f>IF(D14="","",VLOOKUP('CUADRO GENERADO'!D14,'BASE DATOS CONDUCTORES'!B:C,2,FALSE))</f>
        <v>6029</v>
      </c>
      <c r="D14" s="28">
        <f>IFERROR(VLOOKUP(A14,'BASE DATOS CONDUCTORES'!$X$4:$AB$403,5,FALSE),"")</f>
        <v>29</v>
      </c>
      <c r="E14" s="34" t="str">
        <f>IF(ISNA(VLOOKUP(D14,SALDOS!C:D,2,FALSE)),"",VLOOKUP(D14,SALDOS!C:D,2,FALSE))</f>
        <v/>
      </c>
      <c r="F14" s="34">
        <f>IF($D14="","",(IF($C14="","",IF(ISNA(SUMIF('1'!$CA:$CA,$C14,'1'!$CB:$CB)),0,SUMIF('1'!$CA:$CA,$C14,'1'!$CB:$CB)))-IF($D14="","",IF(ISNA(SUMIF('1'!$B:$B,$D14,'1'!$L:$L)),0,SUMIF('1'!$B:$B,$D14,'1'!$L:$L)))))</f>
        <v>0</v>
      </c>
      <c r="G14" s="34">
        <f>IF($D14="","",(IF($C14="","",IF(ISNA(SUMIF('2'!$CA:$CA,$C14,'2'!$CB:$CB)),0,SUMIF('2'!$CA:$CA,$C14,'2'!$CB:$CB)))-IF($D14="","",IF(ISNA(SUMIF('2'!$B:$B,$D14,'2'!$L:$L)),0,SUMIF('2'!$B:$B,$D14,'2'!$L:$L)))))</f>
        <v>0</v>
      </c>
      <c r="H14" s="34">
        <f>IF($D14="","",(IF($C14="","",IF(ISNA(SUMIF('3'!$CA:$CA,$C14,'3'!$CB:$CB)),0,SUMIF('3'!$CA:$CA,$C14,'3'!$CB:$CB)))-IF($D14="","",IF(ISNA(SUMIF('3'!$B:$B,$D14,'3'!$L:$L)),0,SUMIF('3'!$B:$B,$D14,'3'!$L:$L)))))</f>
        <v>0</v>
      </c>
      <c r="I14" s="34">
        <f>IF($D14="","",(IF($C14="","",IF(ISNA(SUMIF('4'!$CA:$CA,$C14,'4'!$CB:$CB)),0,SUMIF('4'!$CA:$CA,$C14,'4'!$CB:$CB)))-IF($D14="","",IF(ISNA(SUMIF('4'!$B:$B,$D14,'4'!$L:$L)),0,SUMIF('4'!$B:$B,$D14,'4'!$L:$L)))))</f>
        <v>0</v>
      </c>
      <c r="J14" s="34">
        <f>IF($D14="","",(IF($C14="","",IF(ISNA(SUMIF('5'!$CA:$CA,$C14,'5'!$CB:$CB)),0,SUMIF('5'!$CA:$CA,$C14,'5'!$CB:$CB)))-IF($D14="","",IF(ISNA(SUMIF('5'!$B:$B,$D14,'5'!$L:$L)),0,SUMIF('5'!$B:$B,$D14,'5'!$L:$L)))))</f>
        <v>0</v>
      </c>
      <c r="K14" s="34">
        <f>IF($D14="","",(IF($C14="","",IF(ISNA(SUMIF('6'!$CA:$CA,$C14,'6'!$CB:$CB)),0,SUMIF('6'!$CA:$CA,$C14,'6'!$CB:$CB)))-IF($D14="","",IF(ISNA(SUMIF('6'!$B:$B,$D14,'6'!$L:$L)),0,SUMIF('6'!$B:$B,$D14,'6'!$L:$L)))))</f>
        <v>0</v>
      </c>
      <c r="L14" s="34">
        <f>IF($D14="","",(IF($C14="","",IF(ISNA(SUMIF('7'!$CA:$CA,$C14,'7'!$CB:$CB)),0,SUMIF('7'!$CA:$CA,$C14,'7'!$CB:$CB)))-IF($D14="","",IF(ISNA(SUMIF('7'!$B:$B,$D14,'7'!$L:$L)),0,SUMIF('7'!$B:$B,$D14,'7'!$L:$L)))))</f>
        <v>0</v>
      </c>
      <c r="M14" s="34">
        <f>IF($D14="","",(IF($C14="","",IF(ISNA(SUMIF('8'!$CA:$CA,$C14,'8'!$CB:$CB)),0,SUMIF('8'!$CA:$CA,$C14,'8'!$CB:$CB)))-IF($D14="","",IF(ISNA(SUMIF('8'!$B:$B,$D14,'8'!$L:$L)),0,SUMIF('8'!$B:$B,$D14,'8'!$L:$L)))))</f>
        <v>0</v>
      </c>
      <c r="N14" s="34">
        <f>IF($D14="","",(IF($C14="","",IF(ISNA(SUMIF('9'!$CA:$CA,$C14,'9'!$CB:$CB)),0,SUMIF('9'!$CA:$CA,$C14,'9'!$CB:$CB)))-IF($D14="","",IF(ISNA(SUMIF('9'!$B:$B,$D14,'9'!$L:$L)),0,SUMIF('9'!$B:$B,$D14,'9'!$L:$L)))))</f>
        <v>0</v>
      </c>
      <c r="O14" s="34">
        <f>IF($D14="","",(IF($C14="","",IF(ISNA(SUMIF('10'!$CA:$CA,$C14,'10'!$CB:$CB)),0,SUMIF('10'!$CA:$CA,$C14,'10'!$CB:$CB)))-IF($D14="","",IF(ISNA(SUMIF('10'!$B:$B,$D14,'10'!$L:$L)),0,SUMIF('10'!$B:$B,$D14,'10'!$L:$L)))))</f>
        <v>0</v>
      </c>
      <c r="P14" s="34">
        <f>IF($D14="","",(IF($C14="","",IF(ISNA(SUMIF('11'!$CA:$CA,$C14,'11'!$CB:$CB)),0,SUMIF('11'!$CA:$CA,$C14,'11'!$CB:$CB)))-IF($D14="","",IF(ISNA(SUMIF('11'!$B:$B,$D14,'11'!$L:$L)),0,SUMIF('11'!$B:$B,$D14,'11'!$L:$L)))))</f>
        <v>0</v>
      </c>
      <c r="Q14" s="34">
        <f>IF($D14="","",(IF($C14="","",IF(ISNA(SUMIF('12'!$CA:$CA,$C14,'12'!$CB:$CB)),0,SUMIF('12'!$CA:$CA,$C14,'12'!$CB:$CB)))-IF($D14="","",IF(ISNA(SUMIF('12'!$B:$B,$D14,'12'!$L:$L)),0,SUMIF('12'!$B:$B,$D14,'12'!$L:$L)))))</f>
        <v>0</v>
      </c>
      <c r="R14" s="34">
        <f>IF($D14="","",(IF($C14="","",IF(ISNA(SUMIF('13'!$CA:$CA,$C14,'13'!$CB:$CB)),0,SUMIF('13'!$CA:$CA,$C14,'13'!$CB:$CB)))-IF($D14="","",IF(ISNA(SUMIF('13'!$B:$B,$D14,'13'!$L:$L)),0,SUMIF('13'!$B:$B,$D14,'13'!$L:$L)))))</f>
        <v>0</v>
      </c>
      <c r="S14" s="34">
        <f>IF($D14="","",(IF($C14="","",IF(ISNA(SUMIF('14'!$CA:$CA,$C14,'14'!$CB:$CB)),0,SUMIF('14'!$CA:$CA,$C14,'14'!$CB:$CB)))-IF($D14="","",IF(ISNA(SUMIF('14'!$B:$B,$D14,'14'!$L:$L)),0,SUMIF('14'!$B:$B,$D14,'14'!$L:$L)))))</f>
        <v>0</v>
      </c>
      <c r="T14" s="34">
        <f>IF($D14="","",(IF($C14="","",IF(ISNA(SUMIF('15'!$CA:$CA,$C14,'15'!$CB:$CB)),0,SUMIF('15'!$CA:$CA,$C14,'15'!$CB:$CB)))-IF($D14="","",IF(ISNA(SUMIF('15'!$B:$B,$D14,'15'!$L:$L)),0,SUMIF('15'!$B:$B,$D14,'15'!$L:$L)))))</f>
        <v>0</v>
      </c>
      <c r="U14" s="34">
        <f>IF($D14="","",(IF($C14="","",IF(ISNA(SUMIF('16'!$CA:$CA,$C14,'16'!$CB:$CB)),0,SUMIF('16'!$CA:$CA,$C14,'16'!$CB:$CB)))-IF($D14="","",IF(ISNA(SUMIF('16'!$B:$B,$D14,'16'!$L:$L)),0,SUMIF('16'!$B:$B,$D14,'16'!$L:$L)))))</f>
        <v>0</v>
      </c>
      <c r="V14" s="34">
        <f>IF($D14="","",(IF($C14="","",IF(ISNA(SUMIF('17'!$CA:$CA,$C14,'17'!$CB:$CB)),0,SUMIF('17'!$CA:$CA,$C14,'17'!$CB:$CB)))-IF($D14="","",IF(ISNA(SUMIF('17'!$B:$B,$D14,'17'!$L:$L)),0,SUMIF('17'!$B:$B,$D14,'17'!$L:$L)))))</f>
        <v>0</v>
      </c>
      <c r="W14" s="34">
        <f>IF($D14="","",(IF($C14="","",IF(ISNA(SUMIF('18'!$CA:$CA,$C14,'18'!$CB:$CB)),0,SUMIF('18'!$CA:$CA,$C14,'18'!$CB:$CB)))-IF($D14="","",IF(ISNA(SUMIF('18'!$B:$B,$D14,'18'!$L:$L)),0,SUMIF('18'!$B:$B,$D14,'18'!$L:$L)))))</f>
        <v>0</v>
      </c>
      <c r="X14" s="34">
        <f>IF($D14="","",(IF($C14="","",IF(ISNA(SUMIF('19'!$CA:$CA,$C14,'19'!$CB:$CB)),0,SUMIF('19'!$CA:$CA,$C14,'19'!$CB:$CB)))-IF($D14="","",IF(ISNA(SUMIF('19'!$B:$B,$D14,'19'!$L:$L)),0,SUMIF('19'!$B:$B,$D14,'19'!$L:$L)))))</f>
        <v>0</v>
      </c>
      <c r="Y14" s="34">
        <f>IF($D14="","",(IF($C14="","",IF(ISNA(SUMIF('20'!$CA:$CA,$C14,'20'!$CB:$CB)),0,SUMIF('20'!$CA:$CA,$C14,'20'!$CB:$CB)))-IF($D14="","",IF(ISNA(SUMIF('20'!$B:$B,$D14,'20'!$L:$L)),0,SUMIF('20'!$B:$B,$D14,'20'!$L:$L)))))</f>
        <v>0</v>
      </c>
      <c r="Z14" s="34">
        <f>IF($D14="","",(IF($C14="","",IF(ISNA(SUMIF('21'!$CA:$CA,$C14,'21'!$CB:$CB)),0,SUMIF('21'!$CA:$CA,$C14,'21'!$CB:$CB)))-IF($D14="","",IF(ISNA(SUMIF('21'!$B:$B,$D14,'21'!$L:$L)),0,SUMIF('21'!$B:$B,$D14,'21'!$L:$L)))))</f>
        <v>0</v>
      </c>
      <c r="AA14" s="34">
        <f>IF($D14="","",(IF($C14="","",IF(ISNA(SUMIF('22'!$CA:$CA,$C14,'22'!$CB:$CB)),0,SUMIF('22'!$CA:$CA,$C14,'22'!$CB:$CB)))-IF($D14="","",IF(ISNA(SUMIF('22'!$B:$B,$D14,'22'!$L:$L)),0,SUMIF('22'!$B:$B,$D14,'22'!$L:$L)))))</f>
        <v>0</v>
      </c>
      <c r="AB14" s="34">
        <f>IF($D14="","",(IF($C14="","",IF(ISNA(SUMIF('23'!$CA:$CA,$C14,'23'!$CB:$CB)),0,SUMIF('23'!$CA:$CA,$C14,'23'!$CB:$CB)))-IF($D14="","",IF(ISNA(SUMIF('23'!$B:$B,$D14,'23'!$L:$L)),0,SUMIF('23'!$B:$B,$D14,'23'!$L:$L)))))</f>
        <v>0</v>
      </c>
      <c r="AC14" s="34">
        <f>IF($D14="","",(IF($C14="","",IF(ISNA(SUMIF('24'!$CA:$CA,$C14,'24'!$CB:$CB)),0,SUMIF('24'!$CA:$CA,$C14,'24'!$CB:$CB)))-IF($D14="","",IF(ISNA(SUMIF('24'!$B:$B,$D14,'24'!$L:$L)),0,SUMIF('24'!$B:$B,$D14,'24'!$L:$L)))))</f>
        <v>0</v>
      </c>
      <c r="AD14" s="34">
        <f>IF($D14="","",(IF($C14="","",IF(ISNA(SUMIF('25'!$CA:$CA,$C14,'25'!$CB:$CB)),0,SUMIF('25'!$CA:$CA,$C14,'25'!$CB:$CB)))-IF($D14="","",IF(ISNA(SUMIF('25'!$B:$B,$D14,'25'!$L:$L)),0,SUMIF('25'!$B:$B,$D14,'25'!$L:$L)))))</f>
        <v>0</v>
      </c>
      <c r="AE14" s="34">
        <f>IF($D14="","",(IF($C14="","",IF(ISNA(SUMIF('26'!$CA:$CA,$C14,'26'!$CB:$CB)),0,SUMIF('26'!$CA:$CA,$C14,'26'!$CB:$CB)))-IF($D14="","",IF(ISNA(SUMIF('26'!$B:$B,$D14,'26'!$L:$L)),0,SUMIF('26'!$B:$B,$D14,'26'!$L:$L)))))</f>
        <v>0</v>
      </c>
      <c r="AF14" s="34">
        <f>IF($D14="","",(IF($C14="","",IF(ISNA(SUMIF('27'!$CA:$CA,$C14,'27'!$CB:$CB)),0,SUMIF('27'!$CA:$CA,$C14,'27'!$CB:$CB)))-IF($D14="","",IF(ISNA(SUMIF('27'!$B:$B,$D14,'27'!$L:$L)),0,SUMIF('27'!$B:$B,$D14,'27'!$L:$L)))))</f>
        <v>0</v>
      </c>
      <c r="AG14" s="34">
        <f>IF($D14="","",(IF($C14="","",IF(ISNA(SUMIF('28'!$CA:$CA,$C14,'28'!$CB:$CB)),0,SUMIF('28'!$CA:$CA,$C14,'28'!$CB:$CB)))-IF($D14="","",IF(ISNA(SUMIF('28'!$B:$B,$D14,'28'!$L:$L)),0,SUMIF('28'!$B:$B,$D14,'28'!$L:$L)))))</f>
        <v>0</v>
      </c>
      <c r="AH14" s="34">
        <f>IF($D14="","",(IF($C14="","",IF(ISNA(SUMIF('29'!$CA:$CA,$C14,'29'!$CB:$CB)),0,SUMIF('29'!$CA:$CA,$C14,'29'!$CB:$CB)))-IF($D14="","",IF(ISNA(SUMIF('29'!$B:$B,$D14,'29'!$L:$L)),0,SUMIF('29'!$B:$B,$D14,'29'!$L:$L)))))</f>
        <v>0</v>
      </c>
      <c r="AI14" s="34">
        <f>IF($D14="","",(IF($C14="","",IF(ISNA(SUMIF('30'!$CA:$CA,$C14,'30'!$CB:$CB)),0,SUMIF('30'!$CA:$CA,$C14,'30'!$CB:$CB)))-IF($D14="","",IF(ISNA(SUMIF('30'!$B:$B,$D14,'30'!$L:$L)),0,SUMIF('30'!$B:$B,$D14,'30'!$L:$L)))))</f>
        <v>0</v>
      </c>
      <c r="AJ14" s="34">
        <f>IF($D14="","",(IF($C14="","",IF(ISNA(SUMIF('31'!$CA:$CA,$C14,'31'!$CB:$CB)),0,SUMIF('31'!$CA:$CA,$C14,'31'!$CB:$CB)))-IF($D14="","",IF(ISNA(SUMIF('31'!$B:$B,$D14,'31'!$L:$L)),0,SUMIF('31'!$B:$B,$D14,'31'!$L:$L)))))</f>
        <v>0</v>
      </c>
      <c r="AK14" s="35">
        <f t="shared" si="2"/>
        <v>0</v>
      </c>
      <c r="AL14" s="31">
        <f t="shared" si="3"/>
        <v>29</v>
      </c>
    </row>
    <row r="15" spans="1:38" ht="17.399999999999999">
      <c r="A15" s="19">
        <v>9</v>
      </c>
      <c r="C15" s="39">
        <f>IF(D15="","",VLOOKUP('CUADRO GENERADO'!D15,'BASE DATOS CONDUCTORES'!B:C,2,FALSE))</f>
        <v>6030</v>
      </c>
      <c r="D15" s="28">
        <f>IFERROR(VLOOKUP(A15,'BASE DATOS CONDUCTORES'!$X$4:$AB$403,5,FALSE),"")</f>
        <v>30</v>
      </c>
      <c r="E15" s="34" t="str">
        <f>IF(ISNA(VLOOKUP(D15,SALDOS!C:D,2,FALSE)),"",VLOOKUP(D15,SALDOS!C:D,2,FALSE))</f>
        <v/>
      </c>
      <c r="F15" s="34">
        <f>IF($D15="","",(IF($C15="","",IF(ISNA(SUMIF('1'!$CA:$CA,$C15,'1'!$CB:$CB)),0,SUMIF('1'!$CA:$CA,$C15,'1'!$CB:$CB)))-IF($D15="","",IF(ISNA(SUMIF('1'!$B:$B,$D15,'1'!$L:$L)),0,SUMIF('1'!$B:$B,$D15,'1'!$L:$L)))))</f>
        <v>0</v>
      </c>
      <c r="G15" s="34">
        <f>IF($D15="","",(IF($C15="","",IF(ISNA(SUMIF('2'!$CA:$CA,$C15,'2'!$CB:$CB)),0,SUMIF('2'!$CA:$CA,$C15,'2'!$CB:$CB)))-IF($D15="","",IF(ISNA(SUMIF('2'!$B:$B,$D15,'2'!$L:$L)),0,SUMIF('2'!$B:$B,$D15,'2'!$L:$L)))))</f>
        <v>0</v>
      </c>
      <c r="H15" s="34">
        <f>IF($D15="","",(IF($C15="","",IF(ISNA(SUMIF('3'!$CA:$CA,$C15,'3'!$CB:$CB)),0,SUMIF('3'!$CA:$CA,$C15,'3'!$CB:$CB)))-IF($D15="","",IF(ISNA(SUMIF('3'!$B:$B,$D15,'3'!$L:$L)),0,SUMIF('3'!$B:$B,$D15,'3'!$L:$L)))))</f>
        <v>0</v>
      </c>
      <c r="I15" s="34">
        <f>IF($D15="","",(IF($C15="","",IF(ISNA(SUMIF('4'!$CA:$CA,$C15,'4'!$CB:$CB)),0,SUMIF('4'!$CA:$CA,$C15,'4'!$CB:$CB)))-IF($D15="","",IF(ISNA(SUMIF('4'!$B:$B,$D15,'4'!$L:$L)),0,SUMIF('4'!$B:$B,$D15,'4'!$L:$L)))))</f>
        <v>0</v>
      </c>
      <c r="J15" s="34">
        <f>IF($D15="","",(IF($C15="","",IF(ISNA(SUMIF('5'!$CA:$CA,$C15,'5'!$CB:$CB)),0,SUMIF('5'!$CA:$CA,$C15,'5'!$CB:$CB)))-IF($D15="","",IF(ISNA(SUMIF('5'!$B:$B,$D15,'5'!$L:$L)),0,SUMIF('5'!$B:$B,$D15,'5'!$L:$L)))))</f>
        <v>0</v>
      </c>
      <c r="K15" s="34">
        <f>IF($D15="","",(IF($C15="","",IF(ISNA(SUMIF('6'!$CA:$CA,$C15,'6'!$CB:$CB)),0,SUMIF('6'!$CA:$CA,$C15,'6'!$CB:$CB)))-IF($D15="","",IF(ISNA(SUMIF('6'!$B:$B,$D15,'6'!$L:$L)),0,SUMIF('6'!$B:$B,$D15,'6'!$L:$L)))))</f>
        <v>0</v>
      </c>
      <c r="L15" s="34">
        <f>IF($D15="","",(IF($C15="","",IF(ISNA(SUMIF('7'!$CA:$CA,$C15,'7'!$CB:$CB)),0,SUMIF('7'!$CA:$CA,$C15,'7'!$CB:$CB)))-IF($D15="","",IF(ISNA(SUMIF('7'!$B:$B,$D15,'7'!$L:$L)),0,SUMIF('7'!$B:$B,$D15,'7'!$L:$L)))))</f>
        <v>0</v>
      </c>
      <c r="M15" s="34">
        <f>IF($D15="","",(IF($C15="","",IF(ISNA(SUMIF('8'!$CA:$CA,$C15,'8'!$CB:$CB)),0,SUMIF('8'!$CA:$CA,$C15,'8'!$CB:$CB)))-IF($D15="","",IF(ISNA(SUMIF('8'!$B:$B,$D15,'8'!$L:$L)),0,SUMIF('8'!$B:$B,$D15,'8'!$L:$L)))))</f>
        <v>0</v>
      </c>
      <c r="N15" s="34">
        <f>IF($D15="","",(IF($C15="","",IF(ISNA(SUMIF('9'!$CA:$CA,$C15,'9'!$CB:$CB)),0,SUMIF('9'!$CA:$CA,$C15,'9'!$CB:$CB)))-IF($D15="","",IF(ISNA(SUMIF('9'!$B:$B,$D15,'9'!$L:$L)),0,SUMIF('9'!$B:$B,$D15,'9'!$L:$L)))))</f>
        <v>0</v>
      </c>
      <c r="O15" s="34">
        <f>IF($D15="","",(IF($C15="","",IF(ISNA(SUMIF('10'!$CA:$CA,$C15,'10'!$CB:$CB)),0,SUMIF('10'!$CA:$CA,$C15,'10'!$CB:$CB)))-IF($D15="","",IF(ISNA(SUMIF('10'!$B:$B,$D15,'10'!$L:$L)),0,SUMIF('10'!$B:$B,$D15,'10'!$L:$L)))))</f>
        <v>0</v>
      </c>
      <c r="P15" s="34">
        <f>IF($D15="","",(IF($C15="","",IF(ISNA(SUMIF('11'!$CA:$CA,$C15,'11'!$CB:$CB)),0,SUMIF('11'!$CA:$CA,$C15,'11'!$CB:$CB)))-IF($D15="","",IF(ISNA(SUMIF('11'!$B:$B,$D15,'11'!$L:$L)),0,SUMIF('11'!$B:$B,$D15,'11'!$L:$L)))))</f>
        <v>0</v>
      </c>
      <c r="Q15" s="34">
        <f>IF($D15="","",(IF($C15="","",IF(ISNA(SUMIF('12'!$CA:$CA,$C15,'12'!$CB:$CB)),0,SUMIF('12'!$CA:$CA,$C15,'12'!$CB:$CB)))-IF($D15="","",IF(ISNA(SUMIF('12'!$B:$B,$D15,'12'!$L:$L)),0,SUMIF('12'!$B:$B,$D15,'12'!$L:$L)))))</f>
        <v>0</v>
      </c>
      <c r="R15" s="34">
        <f>IF($D15="","",(IF($C15="","",IF(ISNA(SUMIF('13'!$CA:$CA,$C15,'13'!$CB:$CB)),0,SUMIF('13'!$CA:$CA,$C15,'13'!$CB:$CB)))-IF($D15="","",IF(ISNA(SUMIF('13'!$B:$B,$D15,'13'!$L:$L)),0,SUMIF('13'!$B:$B,$D15,'13'!$L:$L)))))</f>
        <v>0</v>
      </c>
      <c r="S15" s="34">
        <f>IF($D15="","",(IF($C15="","",IF(ISNA(SUMIF('14'!$CA:$CA,$C15,'14'!$CB:$CB)),0,SUMIF('14'!$CA:$CA,$C15,'14'!$CB:$CB)))-IF($D15="","",IF(ISNA(SUMIF('14'!$B:$B,$D15,'14'!$L:$L)),0,SUMIF('14'!$B:$B,$D15,'14'!$L:$L)))))</f>
        <v>0</v>
      </c>
      <c r="T15" s="34">
        <f>IF($D15="","",(IF($C15="","",IF(ISNA(SUMIF('15'!$CA:$CA,$C15,'15'!$CB:$CB)),0,SUMIF('15'!$CA:$CA,$C15,'15'!$CB:$CB)))-IF($D15="","",IF(ISNA(SUMIF('15'!$B:$B,$D15,'15'!$L:$L)),0,SUMIF('15'!$B:$B,$D15,'15'!$L:$L)))))</f>
        <v>0</v>
      </c>
      <c r="U15" s="34">
        <f>IF($D15="","",(IF($C15="","",IF(ISNA(SUMIF('16'!$CA:$CA,$C15,'16'!$CB:$CB)),0,SUMIF('16'!$CA:$CA,$C15,'16'!$CB:$CB)))-IF($D15="","",IF(ISNA(SUMIF('16'!$B:$B,$D15,'16'!$L:$L)),0,SUMIF('16'!$B:$B,$D15,'16'!$L:$L)))))</f>
        <v>0</v>
      </c>
      <c r="V15" s="34">
        <f>IF($D15="","",(IF($C15="","",IF(ISNA(SUMIF('17'!$CA:$CA,$C15,'17'!$CB:$CB)),0,SUMIF('17'!$CA:$CA,$C15,'17'!$CB:$CB)))-IF($D15="","",IF(ISNA(SUMIF('17'!$B:$B,$D15,'17'!$L:$L)),0,SUMIF('17'!$B:$B,$D15,'17'!$L:$L)))))</f>
        <v>0</v>
      </c>
      <c r="W15" s="34">
        <f>IF($D15="","",(IF($C15="","",IF(ISNA(SUMIF('18'!$CA:$CA,$C15,'18'!$CB:$CB)),0,SUMIF('18'!$CA:$CA,$C15,'18'!$CB:$CB)))-IF($D15="","",IF(ISNA(SUMIF('18'!$B:$B,$D15,'18'!$L:$L)),0,SUMIF('18'!$B:$B,$D15,'18'!$L:$L)))))</f>
        <v>0</v>
      </c>
      <c r="X15" s="34">
        <f>IF($D15="","",(IF($C15="","",IF(ISNA(SUMIF('19'!$CA:$CA,$C15,'19'!$CB:$CB)),0,SUMIF('19'!$CA:$CA,$C15,'19'!$CB:$CB)))-IF($D15="","",IF(ISNA(SUMIF('19'!$B:$B,$D15,'19'!$L:$L)),0,SUMIF('19'!$B:$B,$D15,'19'!$L:$L)))))</f>
        <v>0</v>
      </c>
      <c r="Y15" s="34">
        <f>IF($D15="","",(IF($C15="","",IF(ISNA(SUMIF('20'!$CA:$CA,$C15,'20'!$CB:$CB)),0,SUMIF('20'!$CA:$CA,$C15,'20'!$CB:$CB)))-IF($D15="","",IF(ISNA(SUMIF('20'!$B:$B,$D15,'20'!$L:$L)),0,SUMIF('20'!$B:$B,$D15,'20'!$L:$L)))))</f>
        <v>0</v>
      </c>
      <c r="Z15" s="34">
        <f>IF($D15="","",(IF($C15="","",IF(ISNA(SUMIF('21'!$CA:$CA,$C15,'21'!$CB:$CB)),0,SUMIF('21'!$CA:$CA,$C15,'21'!$CB:$CB)))-IF($D15="","",IF(ISNA(SUMIF('21'!$B:$B,$D15,'21'!$L:$L)),0,SUMIF('21'!$B:$B,$D15,'21'!$L:$L)))))</f>
        <v>0</v>
      </c>
      <c r="AA15" s="34">
        <f>IF($D15="","",(IF($C15="","",IF(ISNA(SUMIF('22'!$CA:$CA,$C15,'22'!$CB:$CB)),0,SUMIF('22'!$CA:$CA,$C15,'22'!$CB:$CB)))-IF($D15="","",IF(ISNA(SUMIF('22'!$B:$B,$D15,'22'!$L:$L)),0,SUMIF('22'!$B:$B,$D15,'22'!$L:$L)))))</f>
        <v>0</v>
      </c>
      <c r="AB15" s="34">
        <f>IF($D15="","",(IF($C15="","",IF(ISNA(SUMIF('23'!$CA:$CA,$C15,'23'!$CB:$CB)),0,SUMIF('23'!$CA:$CA,$C15,'23'!$CB:$CB)))-IF($D15="","",IF(ISNA(SUMIF('23'!$B:$B,$D15,'23'!$L:$L)),0,SUMIF('23'!$B:$B,$D15,'23'!$L:$L)))))</f>
        <v>0</v>
      </c>
      <c r="AC15" s="34">
        <f>IF($D15="","",(IF($C15="","",IF(ISNA(SUMIF('24'!$CA:$CA,$C15,'24'!$CB:$CB)),0,SUMIF('24'!$CA:$CA,$C15,'24'!$CB:$CB)))-IF($D15="","",IF(ISNA(SUMIF('24'!$B:$B,$D15,'24'!$L:$L)),0,SUMIF('24'!$B:$B,$D15,'24'!$L:$L)))))</f>
        <v>0</v>
      </c>
      <c r="AD15" s="34">
        <f>IF($D15="","",(IF($C15="","",IF(ISNA(SUMIF('25'!$CA:$CA,$C15,'25'!$CB:$CB)),0,SUMIF('25'!$CA:$CA,$C15,'25'!$CB:$CB)))-IF($D15="","",IF(ISNA(SUMIF('25'!$B:$B,$D15,'25'!$L:$L)),0,SUMIF('25'!$B:$B,$D15,'25'!$L:$L)))))</f>
        <v>0</v>
      </c>
      <c r="AE15" s="34">
        <f>IF($D15="","",(IF($C15="","",IF(ISNA(SUMIF('26'!$CA:$CA,$C15,'26'!$CB:$CB)),0,SUMIF('26'!$CA:$CA,$C15,'26'!$CB:$CB)))-IF($D15="","",IF(ISNA(SUMIF('26'!$B:$B,$D15,'26'!$L:$L)),0,SUMIF('26'!$B:$B,$D15,'26'!$L:$L)))))</f>
        <v>0</v>
      </c>
      <c r="AF15" s="34">
        <f>IF($D15="","",(IF($C15="","",IF(ISNA(SUMIF('27'!$CA:$CA,$C15,'27'!$CB:$CB)),0,SUMIF('27'!$CA:$CA,$C15,'27'!$CB:$CB)))-IF($D15="","",IF(ISNA(SUMIF('27'!$B:$B,$D15,'27'!$L:$L)),0,SUMIF('27'!$B:$B,$D15,'27'!$L:$L)))))</f>
        <v>0</v>
      </c>
      <c r="AG15" s="34">
        <f>IF($D15="","",(IF($C15="","",IF(ISNA(SUMIF('28'!$CA:$CA,$C15,'28'!$CB:$CB)),0,SUMIF('28'!$CA:$CA,$C15,'28'!$CB:$CB)))-IF($D15="","",IF(ISNA(SUMIF('28'!$B:$B,$D15,'28'!$L:$L)),0,SUMIF('28'!$B:$B,$D15,'28'!$L:$L)))))</f>
        <v>0</v>
      </c>
      <c r="AH15" s="34">
        <f>IF($D15="","",(IF($C15="","",IF(ISNA(SUMIF('29'!$CA:$CA,$C15,'29'!$CB:$CB)),0,SUMIF('29'!$CA:$CA,$C15,'29'!$CB:$CB)))-IF($D15="","",IF(ISNA(SUMIF('29'!$B:$B,$D15,'29'!$L:$L)),0,SUMIF('29'!$B:$B,$D15,'29'!$L:$L)))))</f>
        <v>0</v>
      </c>
      <c r="AI15" s="34">
        <f>IF($D15="","",(IF($C15="","",IF(ISNA(SUMIF('30'!$CA:$CA,$C15,'30'!$CB:$CB)),0,SUMIF('30'!$CA:$CA,$C15,'30'!$CB:$CB)))-IF($D15="","",IF(ISNA(SUMIF('30'!$B:$B,$D15,'30'!$L:$L)),0,SUMIF('30'!$B:$B,$D15,'30'!$L:$L)))))</f>
        <v>0</v>
      </c>
      <c r="AJ15" s="34">
        <f>IF($D15="","",(IF($C15="","",IF(ISNA(SUMIF('31'!$CA:$CA,$C15,'31'!$CB:$CB)),0,SUMIF('31'!$CA:$CA,$C15,'31'!$CB:$CB)))-IF($D15="","",IF(ISNA(SUMIF('31'!$B:$B,$D15,'31'!$L:$L)),0,SUMIF('31'!$B:$B,$D15,'31'!$L:$L)))))</f>
        <v>0</v>
      </c>
      <c r="AK15" s="35">
        <f t="shared" si="2"/>
        <v>0</v>
      </c>
      <c r="AL15" s="31">
        <f t="shared" si="3"/>
        <v>30</v>
      </c>
    </row>
    <row r="16" spans="1:38" ht="17.399999999999999">
      <c r="A16" s="19">
        <v>10</v>
      </c>
      <c r="C16" s="39">
        <f>IF(D16="","",VLOOKUP('CUADRO GENERADO'!D16,'BASE DATOS CONDUCTORES'!B:C,2,FALSE))</f>
        <v>6031</v>
      </c>
      <c r="D16" s="28">
        <f>IFERROR(VLOOKUP(A16,'BASE DATOS CONDUCTORES'!$X$4:$AB$403,5,FALSE),"")</f>
        <v>31</v>
      </c>
      <c r="E16" s="34" t="str">
        <f>IF(ISNA(VLOOKUP(D16,SALDOS!C:D,2,FALSE)),"",VLOOKUP(D16,SALDOS!C:D,2,FALSE))</f>
        <v/>
      </c>
      <c r="F16" s="34">
        <f>IF($D16="","",(IF($C16="","",IF(ISNA(SUMIF('1'!$CA:$CA,$C16,'1'!$CB:$CB)),0,SUMIF('1'!$CA:$CA,$C16,'1'!$CB:$CB)))-IF($D16="","",IF(ISNA(SUMIF('1'!$B:$B,$D16,'1'!$L:$L)),0,SUMIF('1'!$B:$B,$D16,'1'!$L:$L)))))</f>
        <v>0</v>
      </c>
      <c r="G16" s="34">
        <f>IF($D16="","",(IF($C16="","",IF(ISNA(SUMIF('2'!$CA:$CA,$C16,'2'!$CB:$CB)),0,SUMIF('2'!$CA:$CA,$C16,'2'!$CB:$CB)))-IF($D16="","",IF(ISNA(SUMIF('2'!$B:$B,$D16,'2'!$L:$L)),0,SUMIF('2'!$B:$B,$D16,'2'!$L:$L)))))</f>
        <v>0</v>
      </c>
      <c r="H16" s="34">
        <f>IF($D16="","",(IF($C16="","",IF(ISNA(SUMIF('3'!$CA:$CA,$C16,'3'!$CB:$CB)),0,SUMIF('3'!$CA:$CA,$C16,'3'!$CB:$CB)))-IF($D16="","",IF(ISNA(SUMIF('3'!$B:$B,$D16,'3'!$L:$L)),0,SUMIF('3'!$B:$B,$D16,'3'!$L:$L)))))</f>
        <v>0</v>
      </c>
      <c r="I16" s="34">
        <f>IF($D16="","",(IF($C16="","",IF(ISNA(SUMIF('4'!$CA:$CA,$C16,'4'!$CB:$CB)),0,SUMIF('4'!$CA:$CA,$C16,'4'!$CB:$CB)))-IF($D16="","",IF(ISNA(SUMIF('4'!$B:$B,$D16,'4'!$L:$L)),0,SUMIF('4'!$B:$B,$D16,'4'!$L:$L)))))</f>
        <v>0</v>
      </c>
      <c r="J16" s="34">
        <f>IF($D16="","",(IF($C16="","",IF(ISNA(SUMIF('5'!$CA:$CA,$C16,'5'!$CB:$CB)),0,SUMIF('5'!$CA:$CA,$C16,'5'!$CB:$CB)))-IF($D16="","",IF(ISNA(SUMIF('5'!$B:$B,$D16,'5'!$L:$L)),0,SUMIF('5'!$B:$B,$D16,'5'!$L:$L)))))</f>
        <v>0</v>
      </c>
      <c r="K16" s="34">
        <f>IF($D16="","",(IF($C16="","",IF(ISNA(SUMIF('6'!$CA:$CA,$C16,'6'!$CB:$CB)),0,SUMIF('6'!$CA:$CA,$C16,'6'!$CB:$CB)))-IF($D16="","",IF(ISNA(SUMIF('6'!$B:$B,$D16,'6'!$L:$L)),0,SUMIF('6'!$B:$B,$D16,'6'!$L:$L)))))</f>
        <v>0</v>
      </c>
      <c r="L16" s="34">
        <f>IF($D16="","",(IF($C16="","",IF(ISNA(SUMIF('7'!$CA:$CA,$C16,'7'!$CB:$CB)),0,SUMIF('7'!$CA:$CA,$C16,'7'!$CB:$CB)))-IF($D16="","",IF(ISNA(SUMIF('7'!$B:$B,$D16,'7'!$L:$L)),0,SUMIF('7'!$B:$B,$D16,'7'!$L:$L)))))</f>
        <v>0</v>
      </c>
      <c r="M16" s="34">
        <f>IF($D16="","",(IF($C16="","",IF(ISNA(SUMIF('8'!$CA:$CA,$C16,'8'!$CB:$CB)),0,SUMIF('8'!$CA:$CA,$C16,'8'!$CB:$CB)))-IF($D16="","",IF(ISNA(SUMIF('8'!$B:$B,$D16,'8'!$L:$L)),0,SUMIF('8'!$B:$B,$D16,'8'!$L:$L)))))</f>
        <v>0</v>
      </c>
      <c r="N16" s="34">
        <f>IF($D16="","",(IF($C16="","",IF(ISNA(SUMIF('9'!$CA:$CA,$C16,'9'!$CB:$CB)),0,SUMIF('9'!$CA:$CA,$C16,'9'!$CB:$CB)))-IF($D16="","",IF(ISNA(SUMIF('9'!$B:$B,$D16,'9'!$L:$L)),0,SUMIF('9'!$B:$B,$D16,'9'!$L:$L)))))</f>
        <v>0</v>
      </c>
      <c r="O16" s="34">
        <f>IF($D16="","",(IF($C16="","",IF(ISNA(SUMIF('10'!$CA:$CA,$C16,'10'!$CB:$CB)),0,SUMIF('10'!$CA:$CA,$C16,'10'!$CB:$CB)))-IF($D16="","",IF(ISNA(SUMIF('10'!$B:$B,$D16,'10'!$L:$L)),0,SUMIF('10'!$B:$B,$D16,'10'!$L:$L)))))</f>
        <v>0</v>
      </c>
      <c r="P16" s="34">
        <f>IF($D16="","",(IF($C16="","",IF(ISNA(SUMIF('11'!$CA:$CA,$C16,'11'!$CB:$CB)),0,SUMIF('11'!$CA:$CA,$C16,'11'!$CB:$CB)))-IF($D16="","",IF(ISNA(SUMIF('11'!$B:$B,$D16,'11'!$L:$L)),0,SUMIF('11'!$B:$B,$D16,'11'!$L:$L)))))</f>
        <v>0</v>
      </c>
      <c r="Q16" s="34">
        <f>IF($D16="","",(IF($C16="","",IF(ISNA(SUMIF('12'!$CA:$CA,$C16,'12'!$CB:$CB)),0,SUMIF('12'!$CA:$CA,$C16,'12'!$CB:$CB)))-IF($D16="","",IF(ISNA(SUMIF('12'!$B:$B,$D16,'12'!$L:$L)),0,SUMIF('12'!$B:$B,$D16,'12'!$L:$L)))))</f>
        <v>0</v>
      </c>
      <c r="R16" s="34">
        <f>IF($D16="","",(IF($C16="","",IF(ISNA(SUMIF('13'!$CA:$CA,$C16,'13'!$CB:$CB)),0,SUMIF('13'!$CA:$CA,$C16,'13'!$CB:$CB)))-IF($D16="","",IF(ISNA(SUMIF('13'!$B:$B,$D16,'13'!$L:$L)),0,SUMIF('13'!$B:$B,$D16,'13'!$L:$L)))))</f>
        <v>0</v>
      </c>
      <c r="S16" s="34">
        <f>IF($D16="","",(IF($C16="","",IF(ISNA(SUMIF('14'!$CA:$CA,$C16,'14'!$CB:$CB)),0,SUMIF('14'!$CA:$CA,$C16,'14'!$CB:$CB)))-IF($D16="","",IF(ISNA(SUMIF('14'!$B:$B,$D16,'14'!$L:$L)),0,SUMIF('14'!$B:$B,$D16,'14'!$L:$L)))))</f>
        <v>0</v>
      </c>
      <c r="T16" s="34">
        <f>IF($D16="","",(IF($C16="","",IF(ISNA(SUMIF('15'!$CA:$CA,$C16,'15'!$CB:$CB)),0,SUMIF('15'!$CA:$CA,$C16,'15'!$CB:$CB)))-IF($D16="","",IF(ISNA(SUMIF('15'!$B:$B,$D16,'15'!$L:$L)),0,SUMIF('15'!$B:$B,$D16,'15'!$L:$L)))))</f>
        <v>0</v>
      </c>
      <c r="U16" s="34">
        <f>IF($D16="","",(IF($C16="","",IF(ISNA(SUMIF('16'!$CA:$CA,$C16,'16'!$CB:$CB)),0,SUMIF('16'!$CA:$CA,$C16,'16'!$CB:$CB)))-IF($D16="","",IF(ISNA(SUMIF('16'!$B:$B,$D16,'16'!$L:$L)),0,SUMIF('16'!$B:$B,$D16,'16'!$L:$L)))))</f>
        <v>0</v>
      </c>
      <c r="V16" s="34">
        <f>IF($D16="","",(IF($C16="","",IF(ISNA(SUMIF('17'!$CA:$CA,$C16,'17'!$CB:$CB)),0,SUMIF('17'!$CA:$CA,$C16,'17'!$CB:$CB)))-IF($D16="","",IF(ISNA(SUMIF('17'!$B:$B,$D16,'17'!$L:$L)),0,SUMIF('17'!$B:$B,$D16,'17'!$L:$L)))))</f>
        <v>0</v>
      </c>
      <c r="W16" s="34">
        <f>IF($D16="","",(IF($C16="","",IF(ISNA(SUMIF('18'!$CA:$CA,$C16,'18'!$CB:$CB)),0,SUMIF('18'!$CA:$CA,$C16,'18'!$CB:$CB)))-IF($D16="","",IF(ISNA(SUMIF('18'!$B:$B,$D16,'18'!$L:$L)),0,SUMIF('18'!$B:$B,$D16,'18'!$L:$L)))))</f>
        <v>0</v>
      </c>
      <c r="X16" s="34">
        <f>IF($D16="","",(IF($C16="","",IF(ISNA(SUMIF('19'!$CA:$CA,$C16,'19'!$CB:$CB)),0,SUMIF('19'!$CA:$CA,$C16,'19'!$CB:$CB)))-IF($D16="","",IF(ISNA(SUMIF('19'!$B:$B,$D16,'19'!$L:$L)),0,SUMIF('19'!$B:$B,$D16,'19'!$L:$L)))))</f>
        <v>0</v>
      </c>
      <c r="Y16" s="34">
        <f>IF($D16="","",(IF($C16="","",IF(ISNA(SUMIF('20'!$CA:$CA,$C16,'20'!$CB:$CB)),0,SUMIF('20'!$CA:$CA,$C16,'20'!$CB:$CB)))-IF($D16="","",IF(ISNA(SUMIF('20'!$B:$B,$D16,'20'!$L:$L)),0,SUMIF('20'!$B:$B,$D16,'20'!$L:$L)))))</f>
        <v>0</v>
      </c>
      <c r="Z16" s="34">
        <f>IF($D16="","",(IF($C16="","",IF(ISNA(SUMIF('21'!$CA:$CA,$C16,'21'!$CB:$CB)),0,SUMIF('21'!$CA:$CA,$C16,'21'!$CB:$CB)))-IF($D16="","",IF(ISNA(SUMIF('21'!$B:$B,$D16,'21'!$L:$L)),0,SUMIF('21'!$B:$B,$D16,'21'!$L:$L)))))</f>
        <v>0</v>
      </c>
      <c r="AA16" s="34">
        <f>IF($D16="","",(IF($C16="","",IF(ISNA(SUMIF('22'!$CA:$CA,$C16,'22'!$CB:$CB)),0,SUMIF('22'!$CA:$CA,$C16,'22'!$CB:$CB)))-IF($D16="","",IF(ISNA(SUMIF('22'!$B:$B,$D16,'22'!$L:$L)),0,SUMIF('22'!$B:$B,$D16,'22'!$L:$L)))))</f>
        <v>0</v>
      </c>
      <c r="AB16" s="34">
        <f>IF($D16="","",(IF($C16="","",IF(ISNA(SUMIF('23'!$CA:$CA,$C16,'23'!$CB:$CB)),0,SUMIF('23'!$CA:$CA,$C16,'23'!$CB:$CB)))-IF($D16="","",IF(ISNA(SUMIF('23'!$B:$B,$D16,'23'!$L:$L)),0,SUMIF('23'!$B:$B,$D16,'23'!$L:$L)))))</f>
        <v>0</v>
      </c>
      <c r="AC16" s="34">
        <f>IF($D16="","",(IF($C16="","",IF(ISNA(SUMIF('24'!$CA:$CA,$C16,'24'!$CB:$CB)),0,SUMIF('24'!$CA:$CA,$C16,'24'!$CB:$CB)))-IF($D16="","",IF(ISNA(SUMIF('24'!$B:$B,$D16,'24'!$L:$L)),0,SUMIF('24'!$B:$B,$D16,'24'!$L:$L)))))</f>
        <v>0</v>
      </c>
      <c r="AD16" s="34">
        <f>IF($D16="","",(IF($C16="","",IF(ISNA(SUMIF('25'!$CA:$CA,$C16,'25'!$CB:$CB)),0,SUMIF('25'!$CA:$CA,$C16,'25'!$CB:$CB)))-IF($D16="","",IF(ISNA(SUMIF('25'!$B:$B,$D16,'25'!$L:$L)),0,SUMIF('25'!$B:$B,$D16,'25'!$L:$L)))))</f>
        <v>0</v>
      </c>
      <c r="AE16" s="34">
        <f>IF($D16="","",(IF($C16="","",IF(ISNA(SUMIF('26'!$CA:$CA,$C16,'26'!$CB:$CB)),0,SUMIF('26'!$CA:$CA,$C16,'26'!$CB:$CB)))-IF($D16="","",IF(ISNA(SUMIF('26'!$B:$B,$D16,'26'!$L:$L)),0,SUMIF('26'!$B:$B,$D16,'26'!$L:$L)))))</f>
        <v>0</v>
      </c>
      <c r="AF16" s="34">
        <f>IF($D16="","",(IF($C16="","",IF(ISNA(SUMIF('27'!$CA:$CA,$C16,'27'!$CB:$CB)),0,SUMIF('27'!$CA:$CA,$C16,'27'!$CB:$CB)))-IF($D16="","",IF(ISNA(SUMIF('27'!$B:$B,$D16,'27'!$L:$L)),0,SUMIF('27'!$B:$B,$D16,'27'!$L:$L)))))</f>
        <v>0</v>
      </c>
      <c r="AG16" s="34">
        <f>IF($D16="","",(IF($C16="","",IF(ISNA(SUMIF('28'!$CA:$CA,$C16,'28'!$CB:$CB)),0,SUMIF('28'!$CA:$CA,$C16,'28'!$CB:$CB)))-IF($D16="","",IF(ISNA(SUMIF('28'!$B:$B,$D16,'28'!$L:$L)),0,SUMIF('28'!$B:$B,$D16,'28'!$L:$L)))))</f>
        <v>0</v>
      </c>
      <c r="AH16" s="34">
        <f>IF($D16="","",(IF($C16="","",IF(ISNA(SUMIF('29'!$CA:$CA,$C16,'29'!$CB:$CB)),0,SUMIF('29'!$CA:$CA,$C16,'29'!$CB:$CB)))-IF($D16="","",IF(ISNA(SUMIF('29'!$B:$B,$D16,'29'!$L:$L)),0,SUMIF('29'!$B:$B,$D16,'29'!$L:$L)))))</f>
        <v>0</v>
      </c>
      <c r="AI16" s="34">
        <f>IF($D16="","",(IF($C16="","",IF(ISNA(SUMIF('30'!$CA:$CA,$C16,'30'!$CB:$CB)),0,SUMIF('30'!$CA:$CA,$C16,'30'!$CB:$CB)))-IF($D16="","",IF(ISNA(SUMIF('30'!$B:$B,$D16,'30'!$L:$L)),0,SUMIF('30'!$B:$B,$D16,'30'!$L:$L)))))</f>
        <v>0</v>
      </c>
      <c r="AJ16" s="34">
        <f>IF($D16="","",(IF($C16="","",IF(ISNA(SUMIF('31'!$CA:$CA,$C16,'31'!$CB:$CB)),0,SUMIF('31'!$CA:$CA,$C16,'31'!$CB:$CB)))-IF($D16="","",IF(ISNA(SUMIF('31'!$B:$B,$D16,'31'!$L:$L)),0,SUMIF('31'!$B:$B,$D16,'31'!$L:$L)))))</f>
        <v>0</v>
      </c>
      <c r="AK16" s="35">
        <f t="shared" si="2"/>
        <v>0</v>
      </c>
      <c r="AL16" s="31">
        <f t="shared" si="3"/>
        <v>31</v>
      </c>
    </row>
    <row r="17" spans="1:38" ht="17.399999999999999">
      <c r="A17" s="19">
        <v>11</v>
      </c>
      <c r="C17" s="39">
        <f>IF(D17="","",VLOOKUP('CUADRO GENERADO'!D17,'BASE DATOS CONDUCTORES'!B:C,2,FALSE))</f>
        <v>6032</v>
      </c>
      <c r="D17" s="28">
        <f>IFERROR(VLOOKUP(A17,'BASE DATOS CONDUCTORES'!$X$4:$AB$403,5,FALSE),"")</f>
        <v>32</v>
      </c>
      <c r="E17" s="34" t="str">
        <f>IF(ISNA(VLOOKUP(D17,SALDOS!C:D,2,FALSE)),"",VLOOKUP(D17,SALDOS!C:D,2,FALSE))</f>
        <v/>
      </c>
      <c r="F17" s="34">
        <f>IF($D17="","",(IF($C17="","",IF(ISNA(SUMIF('1'!$CA:$CA,$C17,'1'!$CB:$CB)),0,SUMIF('1'!$CA:$CA,$C17,'1'!$CB:$CB)))-IF($D17="","",IF(ISNA(SUMIF('1'!$B:$B,$D17,'1'!$L:$L)),0,SUMIF('1'!$B:$B,$D17,'1'!$L:$L)))))</f>
        <v>0</v>
      </c>
      <c r="G17" s="34">
        <f>IF($D17="","",(IF($C17="","",IF(ISNA(SUMIF('2'!$CA:$CA,$C17,'2'!$CB:$CB)),0,SUMIF('2'!$CA:$CA,$C17,'2'!$CB:$CB)))-IF($D17="","",IF(ISNA(SUMIF('2'!$B:$B,$D17,'2'!$L:$L)),0,SUMIF('2'!$B:$B,$D17,'2'!$L:$L)))))</f>
        <v>0</v>
      </c>
      <c r="H17" s="34">
        <f>IF($D17="","",(IF($C17="","",IF(ISNA(SUMIF('3'!$CA:$CA,$C17,'3'!$CB:$CB)),0,SUMIF('3'!$CA:$CA,$C17,'3'!$CB:$CB)))-IF($D17="","",IF(ISNA(SUMIF('3'!$B:$B,$D17,'3'!$L:$L)),0,SUMIF('3'!$B:$B,$D17,'3'!$L:$L)))))</f>
        <v>0</v>
      </c>
      <c r="I17" s="34">
        <f>IF($D17="","",(IF($C17="","",IF(ISNA(SUMIF('4'!$CA:$CA,$C17,'4'!$CB:$CB)),0,SUMIF('4'!$CA:$CA,$C17,'4'!$CB:$CB)))-IF($D17="","",IF(ISNA(SUMIF('4'!$B:$B,$D17,'4'!$L:$L)),0,SUMIF('4'!$B:$B,$D17,'4'!$L:$L)))))</f>
        <v>0</v>
      </c>
      <c r="J17" s="34">
        <f>IF($D17="","",(IF($C17="","",IF(ISNA(SUMIF('5'!$CA:$CA,$C17,'5'!$CB:$CB)),0,SUMIF('5'!$CA:$CA,$C17,'5'!$CB:$CB)))-IF($D17="","",IF(ISNA(SUMIF('5'!$B:$B,$D17,'5'!$L:$L)),0,SUMIF('5'!$B:$B,$D17,'5'!$L:$L)))))</f>
        <v>0</v>
      </c>
      <c r="K17" s="34">
        <f>IF($D17="","",(IF($C17="","",IF(ISNA(SUMIF('6'!$CA:$CA,$C17,'6'!$CB:$CB)),0,SUMIF('6'!$CA:$CA,$C17,'6'!$CB:$CB)))-IF($D17="","",IF(ISNA(SUMIF('6'!$B:$B,$D17,'6'!$L:$L)),0,SUMIF('6'!$B:$B,$D17,'6'!$L:$L)))))</f>
        <v>0</v>
      </c>
      <c r="L17" s="34">
        <f>IF($D17="","",(IF($C17="","",IF(ISNA(SUMIF('7'!$CA:$CA,$C17,'7'!$CB:$CB)),0,SUMIF('7'!$CA:$CA,$C17,'7'!$CB:$CB)))-IF($D17="","",IF(ISNA(SUMIF('7'!$B:$B,$D17,'7'!$L:$L)),0,SUMIF('7'!$B:$B,$D17,'7'!$L:$L)))))</f>
        <v>0</v>
      </c>
      <c r="M17" s="34">
        <f>IF($D17="","",(IF($C17="","",IF(ISNA(SUMIF('8'!$CA:$CA,$C17,'8'!$CB:$CB)),0,SUMIF('8'!$CA:$CA,$C17,'8'!$CB:$CB)))-IF($D17="","",IF(ISNA(SUMIF('8'!$B:$B,$D17,'8'!$L:$L)),0,SUMIF('8'!$B:$B,$D17,'8'!$L:$L)))))</f>
        <v>0</v>
      </c>
      <c r="N17" s="34">
        <f>IF($D17="","",(IF($C17="","",IF(ISNA(SUMIF('9'!$CA:$CA,$C17,'9'!$CB:$CB)),0,SUMIF('9'!$CA:$CA,$C17,'9'!$CB:$CB)))-IF($D17="","",IF(ISNA(SUMIF('9'!$B:$B,$D17,'9'!$L:$L)),0,SUMIF('9'!$B:$B,$D17,'9'!$L:$L)))))</f>
        <v>0</v>
      </c>
      <c r="O17" s="34">
        <f>IF($D17="","",(IF($C17="","",IF(ISNA(SUMIF('10'!$CA:$CA,$C17,'10'!$CB:$CB)),0,SUMIF('10'!$CA:$CA,$C17,'10'!$CB:$CB)))-IF($D17="","",IF(ISNA(SUMIF('10'!$B:$B,$D17,'10'!$L:$L)),0,SUMIF('10'!$B:$B,$D17,'10'!$L:$L)))))</f>
        <v>0</v>
      </c>
      <c r="P17" s="34">
        <f>IF($D17="","",(IF($C17="","",IF(ISNA(SUMIF('11'!$CA:$CA,$C17,'11'!$CB:$CB)),0,SUMIF('11'!$CA:$CA,$C17,'11'!$CB:$CB)))-IF($D17="","",IF(ISNA(SUMIF('11'!$B:$B,$D17,'11'!$L:$L)),0,SUMIF('11'!$B:$B,$D17,'11'!$L:$L)))))</f>
        <v>0</v>
      </c>
      <c r="Q17" s="34">
        <f>IF($D17="","",(IF($C17="","",IF(ISNA(SUMIF('12'!$CA:$CA,$C17,'12'!$CB:$CB)),0,SUMIF('12'!$CA:$CA,$C17,'12'!$CB:$CB)))-IF($D17="","",IF(ISNA(SUMIF('12'!$B:$B,$D17,'12'!$L:$L)),0,SUMIF('12'!$B:$B,$D17,'12'!$L:$L)))))</f>
        <v>0</v>
      </c>
      <c r="R17" s="34">
        <f>IF($D17="","",(IF($C17="","",IF(ISNA(SUMIF('13'!$CA:$CA,$C17,'13'!$CB:$CB)),0,SUMIF('13'!$CA:$CA,$C17,'13'!$CB:$CB)))-IF($D17="","",IF(ISNA(SUMIF('13'!$B:$B,$D17,'13'!$L:$L)),0,SUMIF('13'!$B:$B,$D17,'13'!$L:$L)))))</f>
        <v>0</v>
      </c>
      <c r="S17" s="34">
        <f>IF($D17="","",(IF($C17="","",IF(ISNA(SUMIF('14'!$CA:$CA,$C17,'14'!$CB:$CB)),0,SUMIF('14'!$CA:$CA,$C17,'14'!$CB:$CB)))-IF($D17="","",IF(ISNA(SUMIF('14'!$B:$B,$D17,'14'!$L:$L)),0,SUMIF('14'!$B:$B,$D17,'14'!$L:$L)))))</f>
        <v>0</v>
      </c>
      <c r="T17" s="34">
        <f>IF($D17="","",(IF($C17="","",IF(ISNA(SUMIF('15'!$CA:$CA,$C17,'15'!$CB:$CB)),0,SUMIF('15'!$CA:$CA,$C17,'15'!$CB:$CB)))-IF($D17="","",IF(ISNA(SUMIF('15'!$B:$B,$D17,'15'!$L:$L)),0,SUMIF('15'!$B:$B,$D17,'15'!$L:$L)))))</f>
        <v>0</v>
      </c>
      <c r="U17" s="34">
        <f>IF($D17="","",(IF($C17="","",IF(ISNA(SUMIF('16'!$CA:$CA,$C17,'16'!$CB:$CB)),0,SUMIF('16'!$CA:$CA,$C17,'16'!$CB:$CB)))-IF($D17="","",IF(ISNA(SUMIF('16'!$B:$B,$D17,'16'!$L:$L)),0,SUMIF('16'!$B:$B,$D17,'16'!$L:$L)))))</f>
        <v>0</v>
      </c>
      <c r="V17" s="34">
        <f>IF($D17="","",(IF($C17="","",IF(ISNA(SUMIF('17'!$CA:$CA,$C17,'17'!$CB:$CB)),0,SUMIF('17'!$CA:$CA,$C17,'17'!$CB:$CB)))-IF($D17="","",IF(ISNA(SUMIF('17'!$B:$B,$D17,'17'!$L:$L)),0,SUMIF('17'!$B:$B,$D17,'17'!$L:$L)))))</f>
        <v>0</v>
      </c>
      <c r="W17" s="34">
        <f>IF($D17="","",(IF($C17="","",IF(ISNA(SUMIF('18'!$CA:$CA,$C17,'18'!$CB:$CB)),0,SUMIF('18'!$CA:$CA,$C17,'18'!$CB:$CB)))-IF($D17="","",IF(ISNA(SUMIF('18'!$B:$B,$D17,'18'!$L:$L)),0,SUMIF('18'!$B:$B,$D17,'18'!$L:$L)))))</f>
        <v>0</v>
      </c>
      <c r="X17" s="34">
        <f>IF($D17="","",(IF($C17="","",IF(ISNA(SUMIF('19'!$CA:$CA,$C17,'19'!$CB:$CB)),0,SUMIF('19'!$CA:$CA,$C17,'19'!$CB:$CB)))-IF($D17="","",IF(ISNA(SUMIF('19'!$B:$B,$D17,'19'!$L:$L)),0,SUMIF('19'!$B:$B,$D17,'19'!$L:$L)))))</f>
        <v>0</v>
      </c>
      <c r="Y17" s="34">
        <f>IF($D17="","",(IF($C17="","",IF(ISNA(SUMIF('20'!$CA:$CA,$C17,'20'!$CB:$CB)),0,SUMIF('20'!$CA:$CA,$C17,'20'!$CB:$CB)))-IF($D17="","",IF(ISNA(SUMIF('20'!$B:$B,$D17,'20'!$L:$L)),0,SUMIF('20'!$B:$B,$D17,'20'!$L:$L)))))</f>
        <v>0</v>
      </c>
      <c r="Z17" s="34">
        <f>IF($D17="","",(IF($C17="","",IF(ISNA(SUMIF('21'!$CA:$CA,$C17,'21'!$CB:$CB)),0,SUMIF('21'!$CA:$CA,$C17,'21'!$CB:$CB)))-IF($D17="","",IF(ISNA(SUMIF('21'!$B:$B,$D17,'21'!$L:$L)),0,SUMIF('21'!$B:$B,$D17,'21'!$L:$L)))))</f>
        <v>0</v>
      </c>
      <c r="AA17" s="34">
        <f>IF($D17="","",(IF($C17="","",IF(ISNA(SUMIF('22'!$CA:$CA,$C17,'22'!$CB:$CB)),0,SUMIF('22'!$CA:$CA,$C17,'22'!$CB:$CB)))-IF($D17="","",IF(ISNA(SUMIF('22'!$B:$B,$D17,'22'!$L:$L)),0,SUMIF('22'!$B:$B,$D17,'22'!$L:$L)))))</f>
        <v>0</v>
      </c>
      <c r="AB17" s="34">
        <f>IF($D17="","",(IF($C17="","",IF(ISNA(SUMIF('23'!$CA:$CA,$C17,'23'!$CB:$CB)),0,SUMIF('23'!$CA:$CA,$C17,'23'!$CB:$CB)))-IF($D17="","",IF(ISNA(SUMIF('23'!$B:$B,$D17,'23'!$L:$L)),0,SUMIF('23'!$B:$B,$D17,'23'!$L:$L)))))</f>
        <v>0</v>
      </c>
      <c r="AC17" s="34">
        <f>IF($D17="","",(IF($C17="","",IF(ISNA(SUMIF('24'!$CA:$CA,$C17,'24'!$CB:$CB)),0,SUMIF('24'!$CA:$CA,$C17,'24'!$CB:$CB)))-IF($D17="","",IF(ISNA(SUMIF('24'!$B:$B,$D17,'24'!$L:$L)),0,SUMIF('24'!$B:$B,$D17,'24'!$L:$L)))))</f>
        <v>0</v>
      </c>
      <c r="AD17" s="34">
        <f>IF($D17="","",(IF($C17="","",IF(ISNA(SUMIF('25'!$CA:$CA,$C17,'25'!$CB:$CB)),0,SUMIF('25'!$CA:$CA,$C17,'25'!$CB:$CB)))-IF($D17="","",IF(ISNA(SUMIF('25'!$B:$B,$D17,'25'!$L:$L)),0,SUMIF('25'!$B:$B,$D17,'25'!$L:$L)))))</f>
        <v>0</v>
      </c>
      <c r="AE17" s="34">
        <f>IF($D17="","",(IF($C17="","",IF(ISNA(SUMIF('26'!$CA:$CA,$C17,'26'!$CB:$CB)),0,SUMIF('26'!$CA:$CA,$C17,'26'!$CB:$CB)))-IF($D17="","",IF(ISNA(SUMIF('26'!$B:$B,$D17,'26'!$L:$L)),0,SUMIF('26'!$B:$B,$D17,'26'!$L:$L)))))</f>
        <v>0</v>
      </c>
      <c r="AF17" s="34">
        <f>IF($D17="","",(IF($C17="","",IF(ISNA(SUMIF('27'!$CA:$CA,$C17,'27'!$CB:$CB)),0,SUMIF('27'!$CA:$CA,$C17,'27'!$CB:$CB)))-IF($D17="","",IF(ISNA(SUMIF('27'!$B:$B,$D17,'27'!$L:$L)),0,SUMIF('27'!$B:$B,$D17,'27'!$L:$L)))))</f>
        <v>0</v>
      </c>
      <c r="AG17" s="34">
        <f>IF($D17="","",(IF($C17="","",IF(ISNA(SUMIF('28'!$CA:$CA,$C17,'28'!$CB:$CB)),0,SUMIF('28'!$CA:$CA,$C17,'28'!$CB:$CB)))-IF($D17="","",IF(ISNA(SUMIF('28'!$B:$B,$D17,'28'!$L:$L)),0,SUMIF('28'!$B:$B,$D17,'28'!$L:$L)))))</f>
        <v>0</v>
      </c>
      <c r="AH17" s="34">
        <f>IF($D17="","",(IF($C17="","",IF(ISNA(SUMIF('29'!$CA:$CA,$C17,'29'!$CB:$CB)),0,SUMIF('29'!$CA:$CA,$C17,'29'!$CB:$CB)))-IF($D17="","",IF(ISNA(SUMIF('29'!$B:$B,$D17,'29'!$L:$L)),0,SUMIF('29'!$B:$B,$D17,'29'!$L:$L)))))</f>
        <v>0</v>
      </c>
      <c r="AI17" s="34">
        <f>IF($D17="","",(IF($C17="","",IF(ISNA(SUMIF('30'!$CA:$CA,$C17,'30'!$CB:$CB)),0,SUMIF('30'!$CA:$CA,$C17,'30'!$CB:$CB)))-IF($D17="","",IF(ISNA(SUMIF('30'!$B:$B,$D17,'30'!$L:$L)),0,SUMIF('30'!$B:$B,$D17,'30'!$L:$L)))))</f>
        <v>0</v>
      </c>
      <c r="AJ17" s="34">
        <f>IF($D17="","",(IF($C17="","",IF(ISNA(SUMIF('31'!$CA:$CA,$C17,'31'!$CB:$CB)),0,SUMIF('31'!$CA:$CA,$C17,'31'!$CB:$CB)))-IF($D17="","",IF(ISNA(SUMIF('31'!$B:$B,$D17,'31'!$L:$L)),0,SUMIF('31'!$B:$B,$D17,'31'!$L:$L)))))</f>
        <v>0</v>
      </c>
      <c r="AK17" s="35">
        <f t="shared" si="2"/>
        <v>0</v>
      </c>
      <c r="AL17" s="31">
        <f t="shared" si="3"/>
        <v>32</v>
      </c>
    </row>
    <row r="18" spans="1:38" ht="17.399999999999999">
      <c r="A18" s="19">
        <v>12</v>
      </c>
      <c r="C18" s="39">
        <f>IF(D18="","",VLOOKUP('CUADRO GENERADO'!D18,'BASE DATOS CONDUCTORES'!B:C,2,FALSE))</f>
        <v>6040</v>
      </c>
      <c r="D18" s="28">
        <f>IFERROR(VLOOKUP(A18,'BASE DATOS CONDUCTORES'!$X$4:$AB$403,5,FALSE),"")</f>
        <v>40</v>
      </c>
      <c r="E18" s="34" t="str">
        <f>IF(ISNA(VLOOKUP(D18,SALDOS!C:D,2,FALSE)),"",VLOOKUP(D18,SALDOS!C:D,2,FALSE))</f>
        <v/>
      </c>
      <c r="F18" s="34">
        <f>IF($D18="","",(IF($C18="","",IF(ISNA(SUMIF('1'!$CA:$CA,$C18,'1'!$CB:$CB)),0,SUMIF('1'!$CA:$CA,$C18,'1'!$CB:$CB)))-IF($D18="","",IF(ISNA(SUMIF('1'!$B:$B,$D18,'1'!$L:$L)),0,SUMIF('1'!$B:$B,$D18,'1'!$L:$L)))))</f>
        <v>0</v>
      </c>
      <c r="G18" s="34">
        <f>IF($D18="","",(IF($C18="","",IF(ISNA(SUMIF('2'!$CA:$CA,$C18,'2'!$CB:$CB)),0,SUMIF('2'!$CA:$CA,$C18,'2'!$CB:$CB)))-IF($D18="","",IF(ISNA(SUMIF('2'!$B:$B,$D18,'2'!$L:$L)),0,SUMIF('2'!$B:$B,$D18,'2'!$L:$L)))))</f>
        <v>0</v>
      </c>
      <c r="H18" s="34">
        <f>IF($D18="","",(IF($C18="","",IF(ISNA(SUMIF('3'!$CA:$CA,$C18,'3'!$CB:$CB)),0,SUMIF('3'!$CA:$CA,$C18,'3'!$CB:$CB)))-IF($D18="","",IF(ISNA(SUMIF('3'!$B:$B,$D18,'3'!$L:$L)),0,SUMIF('3'!$B:$B,$D18,'3'!$L:$L)))))</f>
        <v>0</v>
      </c>
      <c r="I18" s="34">
        <f>IF($D18="","",(IF($C18="","",IF(ISNA(SUMIF('4'!$CA:$CA,$C18,'4'!$CB:$CB)),0,SUMIF('4'!$CA:$CA,$C18,'4'!$CB:$CB)))-IF($D18="","",IF(ISNA(SUMIF('4'!$B:$B,$D18,'4'!$L:$L)),0,SUMIF('4'!$B:$B,$D18,'4'!$L:$L)))))</f>
        <v>0</v>
      </c>
      <c r="J18" s="34">
        <f>IF($D18="","",(IF($C18="","",IF(ISNA(SUMIF('5'!$CA:$CA,$C18,'5'!$CB:$CB)),0,SUMIF('5'!$CA:$CA,$C18,'5'!$CB:$CB)))-IF($D18="","",IF(ISNA(SUMIF('5'!$B:$B,$D18,'5'!$L:$L)),0,SUMIF('5'!$B:$B,$D18,'5'!$L:$L)))))</f>
        <v>0</v>
      </c>
      <c r="K18" s="34">
        <f>IF($D18="","",(IF($C18="","",IF(ISNA(SUMIF('6'!$CA:$CA,$C18,'6'!$CB:$CB)),0,SUMIF('6'!$CA:$CA,$C18,'6'!$CB:$CB)))-IF($D18="","",IF(ISNA(SUMIF('6'!$B:$B,$D18,'6'!$L:$L)),0,SUMIF('6'!$B:$B,$D18,'6'!$L:$L)))))</f>
        <v>0</v>
      </c>
      <c r="L18" s="34">
        <f>IF($D18="","",(IF($C18="","",IF(ISNA(SUMIF('7'!$CA:$CA,$C18,'7'!$CB:$CB)),0,SUMIF('7'!$CA:$CA,$C18,'7'!$CB:$CB)))-IF($D18="","",IF(ISNA(SUMIF('7'!$B:$B,$D18,'7'!$L:$L)),0,SUMIF('7'!$B:$B,$D18,'7'!$L:$L)))))</f>
        <v>0</v>
      </c>
      <c r="M18" s="34">
        <f>IF($D18="","",(IF($C18="","",IF(ISNA(SUMIF('8'!$CA:$CA,$C18,'8'!$CB:$CB)),0,SUMIF('8'!$CA:$CA,$C18,'8'!$CB:$CB)))-IF($D18="","",IF(ISNA(SUMIF('8'!$B:$B,$D18,'8'!$L:$L)),0,SUMIF('8'!$B:$B,$D18,'8'!$L:$L)))))</f>
        <v>0</v>
      </c>
      <c r="N18" s="34">
        <f>IF($D18="","",(IF($C18="","",IF(ISNA(SUMIF('9'!$CA:$CA,$C18,'9'!$CB:$CB)),0,SUMIF('9'!$CA:$CA,$C18,'9'!$CB:$CB)))-IF($D18="","",IF(ISNA(SUMIF('9'!$B:$B,$D18,'9'!$L:$L)),0,SUMIF('9'!$B:$B,$D18,'9'!$L:$L)))))</f>
        <v>0</v>
      </c>
      <c r="O18" s="34">
        <f>IF($D18="","",(IF($C18="","",IF(ISNA(SUMIF('10'!$CA:$CA,$C18,'10'!$CB:$CB)),0,SUMIF('10'!$CA:$CA,$C18,'10'!$CB:$CB)))-IF($D18="","",IF(ISNA(SUMIF('10'!$B:$B,$D18,'10'!$L:$L)),0,SUMIF('10'!$B:$B,$D18,'10'!$L:$L)))))</f>
        <v>0</v>
      </c>
      <c r="P18" s="34">
        <f>IF($D18="","",(IF($C18="","",IF(ISNA(SUMIF('11'!$CA:$CA,$C18,'11'!$CB:$CB)),0,SUMIF('11'!$CA:$CA,$C18,'11'!$CB:$CB)))-IF($D18="","",IF(ISNA(SUMIF('11'!$B:$B,$D18,'11'!$L:$L)),0,SUMIF('11'!$B:$B,$D18,'11'!$L:$L)))))</f>
        <v>0</v>
      </c>
      <c r="Q18" s="34">
        <f>IF($D18="","",(IF($C18="","",IF(ISNA(SUMIF('12'!$CA:$CA,$C18,'12'!$CB:$CB)),0,SUMIF('12'!$CA:$CA,$C18,'12'!$CB:$CB)))-IF($D18="","",IF(ISNA(SUMIF('12'!$B:$B,$D18,'12'!$L:$L)),0,SUMIF('12'!$B:$B,$D18,'12'!$L:$L)))))</f>
        <v>0</v>
      </c>
      <c r="R18" s="34">
        <f>IF($D18="","",(IF($C18="","",IF(ISNA(SUMIF('13'!$CA:$CA,$C18,'13'!$CB:$CB)),0,SUMIF('13'!$CA:$CA,$C18,'13'!$CB:$CB)))-IF($D18="","",IF(ISNA(SUMIF('13'!$B:$B,$D18,'13'!$L:$L)),0,SUMIF('13'!$B:$B,$D18,'13'!$L:$L)))))</f>
        <v>0</v>
      </c>
      <c r="S18" s="34">
        <f>IF($D18="","",(IF($C18="","",IF(ISNA(SUMIF('14'!$CA:$CA,$C18,'14'!$CB:$CB)),0,SUMIF('14'!$CA:$CA,$C18,'14'!$CB:$CB)))-IF($D18="","",IF(ISNA(SUMIF('14'!$B:$B,$D18,'14'!$L:$L)),0,SUMIF('14'!$B:$B,$D18,'14'!$L:$L)))))</f>
        <v>0</v>
      </c>
      <c r="T18" s="34">
        <f>IF($D18="","",(IF($C18="","",IF(ISNA(SUMIF('15'!$CA:$CA,$C18,'15'!$CB:$CB)),0,SUMIF('15'!$CA:$CA,$C18,'15'!$CB:$CB)))-IF($D18="","",IF(ISNA(SUMIF('15'!$B:$B,$D18,'15'!$L:$L)),0,SUMIF('15'!$B:$B,$D18,'15'!$L:$L)))))</f>
        <v>0</v>
      </c>
      <c r="U18" s="34">
        <f>IF($D18="","",(IF($C18="","",IF(ISNA(SUMIF('16'!$CA:$CA,$C18,'16'!$CB:$CB)),0,SUMIF('16'!$CA:$CA,$C18,'16'!$CB:$CB)))-IF($D18="","",IF(ISNA(SUMIF('16'!$B:$B,$D18,'16'!$L:$L)),0,SUMIF('16'!$B:$B,$D18,'16'!$L:$L)))))</f>
        <v>0</v>
      </c>
      <c r="V18" s="34">
        <f>IF($D18="","",(IF($C18="","",IF(ISNA(SUMIF('17'!$CA:$CA,$C18,'17'!$CB:$CB)),0,SUMIF('17'!$CA:$CA,$C18,'17'!$CB:$CB)))-IF($D18="","",IF(ISNA(SUMIF('17'!$B:$B,$D18,'17'!$L:$L)),0,SUMIF('17'!$B:$B,$D18,'17'!$L:$L)))))</f>
        <v>0</v>
      </c>
      <c r="W18" s="34">
        <f>IF($D18="","",(IF($C18="","",IF(ISNA(SUMIF('18'!$CA:$CA,$C18,'18'!$CB:$CB)),0,SUMIF('18'!$CA:$CA,$C18,'18'!$CB:$CB)))-IF($D18="","",IF(ISNA(SUMIF('18'!$B:$B,$D18,'18'!$L:$L)),0,SUMIF('18'!$B:$B,$D18,'18'!$L:$L)))))</f>
        <v>0</v>
      </c>
      <c r="X18" s="34">
        <f>IF($D18="","",(IF($C18="","",IF(ISNA(SUMIF('19'!$CA:$CA,$C18,'19'!$CB:$CB)),0,SUMIF('19'!$CA:$CA,$C18,'19'!$CB:$CB)))-IF($D18="","",IF(ISNA(SUMIF('19'!$B:$B,$D18,'19'!$L:$L)),0,SUMIF('19'!$B:$B,$D18,'19'!$L:$L)))))</f>
        <v>0</v>
      </c>
      <c r="Y18" s="34">
        <f>IF($D18="","",(IF($C18="","",IF(ISNA(SUMIF('20'!$CA:$CA,$C18,'20'!$CB:$CB)),0,SUMIF('20'!$CA:$CA,$C18,'20'!$CB:$CB)))-IF($D18="","",IF(ISNA(SUMIF('20'!$B:$B,$D18,'20'!$L:$L)),0,SUMIF('20'!$B:$B,$D18,'20'!$L:$L)))))</f>
        <v>0</v>
      </c>
      <c r="Z18" s="34">
        <f>IF($D18="","",(IF($C18="","",IF(ISNA(SUMIF('21'!$CA:$CA,$C18,'21'!$CB:$CB)),0,SUMIF('21'!$CA:$CA,$C18,'21'!$CB:$CB)))-IF($D18="","",IF(ISNA(SUMIF('21'!$B:$B,$D18,'21'!$L:$L)),0,SUMIF('21'!$B:$B,$D18,'21'!$L:$L)))))</f>
        <v>0</v>
      </c>
      <c r="AA18" s="34">
        <f>IF($D18="","",(IF($C18="","",IF(ISNA(SUMIF('22'!$CA:$CA,$C18,'22'!$CB:$CB)),0,SUMIF('22'!$CA:$CA,$C18,'22'!$CB:$CB)))-IF($D18="","",IF(ISNA(SUMIF('22'!$B:$B,$D18,'22'!$L:$L)),0,SUMIF('22'!$B:$B,$D18,'22'!$L:$L)))))</f>
        <v>0</v>
      </c>
      <c r="AB18" s="34">
        <f>IF($D18="","",(IF($C18="","",IF(ISNA(SUMIF('23'!$CA:$CA,$C18,'23'!$CB:$CB)),0,SUMIF('23'!$CA:$CA,$C18,'23'!$CB:$CB)))-IF($D18="","",IF(ISNA(SUMIF('23'!$B:$B,$D18,'23'!$L:$L)),0,SUMIF('23'!$B:$B,$D18,'23'!$L:$L)))))</f>
        <v>0</v>
      </c>
      <c r="AC18" s="34">
        <f>IF($D18="","",(IF($C18="","",IF(ISNA(SUMIF('24'!$CA:$CA,$C18,'24'!$CB:$CB)),0,SUMIF('24'!$CA:$CA,$C18,'24'!$CB:$CB)))-IF($D18="","",IF(ISNA(SUMIF('24'!$B:$B,$D18,'24'!$L:$L)),0,SUMIF('24'!$B:$B,$D18,'24'!$L:$L)))))</f>
        <v>0</v>
      </c>
      <c r="AD18" s="34">
        <f>IF($D18="","",(IF($C18="","",IF(ISNA(SUMIF('25'!$CA:$CA,$C18,'25'!$CB:$CB)),0,SUMIF('25'!$CA:$CA,$C18,'25'!$CB:$CB)))-IF($D18="","",IF(ISNA(SUMIF('25'!$B:$B,$D18,'25'!$L:$L)),0,SUMIF('25'!$B:$B,$D18,'25'!$L:$L)))))</f>
        <v>0</v>
      </c>
      <c r="AE18" s="34">
        <f>IF($D18="","",(IF($C18="","",IF(ISNA(SUMIF('26'!$CA:$CA,$C18,'26'!$CB:$CB)),0,SUMIF('26'!$CA:$CA,$C18,'26'!$CB:$CB)))-IF($D18="","",IF(ISNA(SUMIF('26'!$B:$B,$D18,'26'!$L:$L)),0,SUMIF('26'!$B:$B,$D18,'26'!$L:$L)))))</f>
        <v>0</v>
      </c>
      <c r="AF18" s="34">
        <f>IF($D18="","",(IF($C18="","",IF(ISNA(SUMIF('27'!$CA:$CA,$C18,'27'!$CB:$CB)),0,SUMIF('27'!$CA:$CA,$C18,'27'!$CB:$CB)))-IF($D18="","",IF(ISNA(SUMIF('27'!$B:$B,$D18,'27'!$L:$L)),0,SUMIF('27'!$B:$B,$D18,'27'!$L:$L)))))</f>
        <v>0</v>
      </c>
      <c r="AG18" s="34">
        <f>IF($D18="","",(IF($C18="","",IF(ISNA(SUMIF('28'!$CA:$CA,$C18,'28'!$CB:$CB)),0,SUMIF('28'!$CA:$CA,$C18,'28'!$CB:$CB)))-IF($D18="","",IF(ISNA(SUMIF('28'!$B:$B,$D18,'28'!$L:$L)),0,SUMIF('28'!$B:$B,$D18,'28'!$L:$L)))))</f>
        <v>0</v>
      </c>
      <c r="AH18" s="34">
        <f>IF($D18="","",(IF($C18="","",IF(ISNA(SUMIF('29'!$CA:$CA,$C18,'29'!$CB:$CB)),0,SUMIF('29'!$CA:$CA,$C18,'29'!$CB:$CB)))-IF($D18="","",IF(ISNA(SUMIF('29'!$B:$B,$D18,'29'!$L:$L)),0,SUMIF('29'!$B:$B,$D18,'29'!$L:$L)))))</f>
        <v>0</v>
      </c>
      <c r="AI18" s="34">
        <f>IF($D18="","",(IF($C18="","",IF(ISNA(SUMIF('30'!$CA:$CA,$C18,'30'!$CB:$CB)),0,SUMIF('30'!$CA:$CA,$C18,'30'!$CB:$CB)))-IF($D18="","",IF(ISNA(SUMIF('30'!$B:$B,$D18,'30'!$L:$L)),0,SUMIF('30'!$B:$B,$D18,'30'!$L:$L)))))</f>
        <v>0</v>
      </c>
      <c r="AJ18" s="34">
        <f>IF($D18="","",(IF($C18="","",IF(ISNA(SUMIF('31'!$CA:$CA,$C18,'31'!$CB:$CB)),0,SUMIF('31'!$CA:$CA,$C18,'31'!$CB:$CB)))-IF($D18="","",IF(ISNA(SUMIF('31'!$B:$B,$D18,'31'!$L:$L)),0,SUMIF('31'!$B:$B,$D18,'31'!$L:$L)))))</f>
        <v>0</v>
      </c>
      <c r="AK18" s="35">
        <f t="shared" si="2"/>
        <v>0</v>
      </c>
      <c r="AL18" s="31">
        <f t="shared" si="3"/>
        <v>40</v>
      </c>
    </row>
    <row r="19" spans="1:38" ht="17.399999999999999">
      <c r="A19" s="19">
        <v>13</v>
      </c>
      <c r="C19" s="39">
        <f>IF(D19="","",VLOOKUP('CUADRO GENERADO'!D19,'BASE DATOS CONDUCTORES'!B:C,2,FALSE))</f>
        <v>6046</v>
      </c>
      <c r="D19" s="28">
        <f>IFERROR(VLOOKUP(A19,'BASE DATOS CONDUCTORES'!$X$4:$AB$403,5,FALSE),"")</f>
        <v>46</v>
      </c>
      <c r="E19" s="34" t="str">
        <f>IF(ISNA(VLOOKUP(D19,SALDOS!C:D,2,FALSE)),"",VLOOKUP(D19,SALDOS!C:D,2,FALSE))</f>
        <v/>
      </c>
      <c r="F19" s="34">
        <f>IF($D19="","",(IF($C19="","",IF(ISNA(SUMIF('1'!$CA:$CA,$C19,'1'!$CB:$CB)),0,SUMIF('1'!$CA:$CA,$C19,'1'!$CB:$CB)))-IF($D19="","",IF(ISNA(SUMIF('1'!$B:$B,$D19,'1'!$L:$L)),0,SUMIF('1'!$B:$B,$D19,'1'!$L:$L)))))</f>
        <v>0</v>
      </c>
      <c r="G19" s="34">
        <f>IF($D19="","",(IF($C19="","",IF(ISNA(SUMIF('2'!$CA:$CA,$C19,'2'!$CB:$CB)),0,SUMIF('2'!$CA:$CA,$C19,'2'!$CB:$CB)))-IF($D19="","",IF(ISNA(SUMIF('2'!$B:$B,$D19,'2'!$L:$L)),0,SUMIF('2'!$B:$B,$D19,'2'!$L:$L)))))</f>
        <v>0</v>
      </c>
      <c r="H19" s="34">
        <f>IF($D19="","",(IF($C19="","",IF(ISNA(SUMIF('3'!$CA:$CA,$C19,'3'!$CB:$CB)),0,SUMIF('3'!$CA:$CA,$C19,'3'!$CB:$CB)))-IF($D19="","",IF(ISNA(SUMIF('3'!$B:$B,$D19,'3'!$L:$L)),0,SUMIF('3'!$B:$B,$D19,'3'!$L:$L)))))</f>
        <v>0</v>
      </c>
      <c r="I19" s="34">
        <f>IF($D19="","",(IF($C19="","",IF(ISNA(SUMIF('4'!$CA:$CA,$C19,'4'!$CB:$CB)),0,SUMIF('4'!$CA:$CA,$C19,'4'!$CB:$CB)))-IF($D19="","",IF(ISNA(SUMIF('4'!$B:$B,$D19,'4'!$L:$L)),0,SUMIF('4'!$B:$B,$D19,'4'!$L:$L)))))</f>
        <v>0</v>
      </c>
      <c r="J19" s="34">
        <f>IF($D19="","",(IF($C19="","",IF(ISNA(SUMIF('5'!$CA:$CA,$C19,'5'!$CB:$CB)),0,SUMIF('5'!$CA:$CA,$C19,'5'!$CB:$CB)))-IF($D19="","",IF(ISNA(SUMIF('5'!$B:$B,$D19,'5'!$L:$L)),0,SUMIF('5'!$B:$B,$D19,'5'!$L:$L)))))</f>
        <v>0</v>
      </c>
      <c r="K19" s="34">
        <f>IF($D19="","",(IF($C19="","",IF(ISNA(SUMIF('6'!$CA:$CA,$C19,'6'!$CB:$CB)),0,SUMIF('6'!$CA:$CA,$C19,'6'!$CB:$CB)))-IF($D19="","",IF(ISNA(SUMIF('6'!$B:$B,$D19,'6'!$L:$L)),0,SUMIF('6'!$B:$B,$D19,'6'!$L:$L)))))</f>
        <v>0</v>
      </c>
      <c r="L19" s="34">
        <f>IF($D19="","",(IF($C19="","",IF(ISNA(SUMIF('7'!$CA:$CA,$C19,'7'!$CB:$CB)),0,SUMIF('7'!$CA:$CA,$C19,'7'!$CB:$CB)))-IF($D19="","",IF(ISNA(SUMIF('7'!$B:$B,$D19,'7'!$L:$L)),0,SUMIF('7'!$B:$B,$D19,'7'!$L:$L)))))</f>
        <v>0</v>
      </c>
      <c r="M19" s="34">
        <f>IF($D19="","",(IF($C19="","",IF(ISNA(SUMIF('8'!$CA:$CA,$C19,'8'!$CB:$CB)),0,SUMIF('8'!$CA:$CA,$C19,'8'!$CB:$CB)))-IF($D19="","",IF(ISNA(SUMIF('8'!$B:$B,$D19,'8'!$L:$L)),0,SUMIF('8'!$B:$B,$D19,'8'!$L:$L)))))</f>
        <v>0</v>
      </c>
      <c r="N19" s="34">
        <f>IF($D19="","",(IF($C19="","",IF(ISNA(SUMIF('9'!$CA:$CA,$C19,'9'!$CB:$CB)),0,SUMIF('9'!$CA:$CA,$C19,'9'!$CB:$CB)))-IF($D19="","",IF(ISNA(SUMIF('9'!$B:$B,$D19,'9'!$L:$L)),0,SUMIF('9'!$B:$B,$D19,'9'!$L:$L)))))</f>
        <v>0</v>
      </c>
      <c r="O19" s="34">
        <f>IF($D19="","",(IF($C19="","",IF(ISNA(SUMIF('10'!$CA:$CA,$C19,'10'!$CB:$CB)),0,SUMIF('10'!$CA:$CA,$C19,'10'!$CB:$CB)))-IF($D19="","",IF(ISNA(SUMIF('10'!$B:$B,$D19,'10'!$L:$L)),0,SUMIF('10'!$B:$B,$D19,'10'!$L:$L)))))</f>
        <v>0</v>
      </c>
      <c r="P19" s="34">
        <f>IF($D19="","",(IF($C19="","",IF(ISNA(SUMIF('11'!$CA:$CA,$C19,'11'!$CB:$CB)),0,SUMIF('11'!$CA:$CA,$C19,'11'!$CB:$CB)))-IF($D19="","",IF(ISNA(SUMIF('11'!$B:$B,$D19,'11'!$L:$L)),0,SUMIF('11'!$B:$B,$D19,'11'!$L:$L)))))</f>
        <v>0</v>
      </c>
      <c r="Q19" s="34">
        <f>IF($D19="","",(IF($C19="","",IF(ISNA(SUMIF('12'!$CA:$CA,$C19,'12'!$CB:$CB)),0,SUMIF('12'!$CA:$CA,$C19,'12'!$CB:$CB)))-IF($D19="","",IF(ISNA(SUMIF('12'!$B:$B,$D19,'12'!$L:$L)),0,SUMIF('12'!$B:$B,$D19,'12'!$L:$L)))))</f>
        <v>0</v>
      </c>
      <c r="R19" s="34">
        <f>IF($D19="","",(IF($C19="","",IF(ISNA(SUMIF('13'!$CA:$CA,$C19,'13'!$CB:$CB)),0,SUMIF('13'!$CA:$CA,$C19,'13'!$CB:$CB)))-IF($D19="","",IF(ISNA(SUMIF('13'!$B:$B,$D19,'13'!$L:$L)),0,SUMIF('13'!$B:$B,$D19,'13'!$L:$L)))))</f>
        <v>0</v>
      </c>
      <c r="S19" s="34">
        <f>IF($D19="","",(IF($C19="","",IF(ISNA(SUMIF('14'!$CA:$CA,$C19,'14'!$CB:$CB)),0,SUMIF('14'!$CA:$CA,$C19,'14'!$CB:$CB)))-IF($D19="","",IF(ISNA(SUMIF('14'!$B:$B,$D19,'14'!$L:$L)),0,SUMIF('14'!$B:$B,$D19,'14'!$L:$L)))))</f>
        <v>0</v>
      </c>
      <c r="T19" s="34">
        <f>IF($D19="","",(IF($C19="","",IF(ISNA(SUMIF('15'!$CA:$CA,$C19,'15'!$CB:$CB)),0,SUMIF('15'!$CA:$CA,$C19,'15'!$CB:$CB)))-IF($D19="","",IF(ISNA(SUMIF('15'!$B:$B,$D19,'15'!$L:$L)),0,SUMIF('15'!$B:$B,$D19,'15'!$L:$L)))))</f>
        <v>0</v>
      </c>
      <c r="U19" s="34">
        <f>IF($D19="","",(IF($C19="","",IF(ISNA(SUMIF('16'!$CA:$CA,$C19,'16'!$CB:$CB)),0,SUMIF('16'!$CA:$CA,$C19,'16'!$CB:$CB)))-IF($D19="","",IF(ISNA(SUMIF('16'!$B:$B,$D19,'16'!$L:$L)),0,SUMIF('16'!$B:$B,$D19,'16'!$L:$L)))))</f>
        <v>0</v>
      </c>
      <c r="V19" s="34">
        <f>IF($D19="","",(IF($C19="","",IF(ISNA(SUMIF('17'!$CA:$CA,$C19,'17'!$CB:$CB)),0,SUMIF('17'!$CA:$CA,$C19,'17'!$CB:$CB)))-IF($D19="","",IF(ISNA(SUMIF('17'!$B:$B,$D19,'17'!$L:$L)),0,SUMIF('17'!$B:$B,$D19,'17'!$L:$L)))))</f>
        <v>0</v>
      </c>
      <c r="W19" s="34">
        <f>IF($D19="","",(IF($C19="","",IF(ISNA(SUMIF('18'!$CA:$CA,$C19,'18'!$CB:$CB)),0,SUMIF('18'!$CA:$CA,$C19,'18'!$CB:$CB)))-IF($D19="","",IF(ISNA(SUMIF('18'!$B:$B,$D19,'18'!$L:$L)),0,SUMIF('18'!$B:$B,$D19,'18'!$L:$L)))))</f>
        <v>0</v>
      </c>
      <c r="X19" s="34">
        <f>IF($D19="","",(IF($C19="","",IF(ISNA(SUMIF('19'!$CA:$CA,$C19,'19'!$CB:$CB)),0,SUMIF('19'!$CA:$CA,$C19,'19'!$CB:$CB)))-IF($D19="","",IF(ISNA(SUMIF('19'!$B:$B,$D19,'19'!$L:$L)),0,SUMIF('19'!$B:$B,$D19,'19'!$L:$L)))))</f>
        <v>0</v>
      </c>
      <c r="Y19" s="34">
        <f>IF($D19="","",(IF($C19="","",IF(ISNA(SUMIF('20'!$CA:$CA,$C19,'20'!$CB:$CB)),0,SUMIF('20'!$CA:$CA,$C19,'20'!$CB:$CB)))-IF($D19="","",IF(ISNA(SUMIF('20'!$B:$B,$D19,'20'!$L:$L)),0,SUMIF('20'!$B:$B,$D19,'20'!$L:$L)))))</f>
        <v>0</v>
      </c>
      <c r="Z19" s="34">
        <f>IF($D19="","",(IF($C19="","",IF(ISNA(SUMIF('21'!$CA:$CA,$C19,'21'!$CB:$CB)),0,SUMIF('21'!$CA:$CA,$C19,'21'!$CB:$CB)))-IF($D19="","",IF(ISNA(SUMIF('21'!$B:$B,$D19,'21'!$L:$L)),0,SUMIF('21'!$B:$B,$D19,'21'!$L:$L)))))</f>
        <v>0</v>
      </c>
      <c r="AA19" s="34">
        <f>IF($D19="","",(IF($C19="","",IF(ISNA(SUMIF('22'!$CA:$CA,$C19,'22'!$CB:$CB)),0,SUMIF('22'!$CA:$CA,$C19,'22'!$CB:$CB)))-IF($D19="","",IF(ISNA(SUMIF('22'!$B:$B,$D19,'22'!$L:$L)),0,SUMIF('22'!$B:$B,$D19,'22'!$L:$L)))))</f>
        <v>0</v>
      </c>
      <c r="AB19" s="34">
        <f>IF($D19="","",(IF($C19="","",IF(ISNA(SUMIF('23'!$CA:$CA,$C19,'23'!$CB:$CB)),0,SUMIF('23'!$CA:$CA,$C19,'23'!$CB:$CB)))-IF($D19="","",IF(ISNA(SUMIF('23'!$B:$B,$D19,'23'!$L:$L)),0,SUMIF('23'!$B:$B,$D19,'23'!$L:$L)))))</f>
        <v>0</v>
      </c>
      <c r="AC19" s="34">
        <f>IF($D19="","",(IF($C19="","",IF(ISNA(SUMIF('24'!$CA:$CA,$C19,'24'!$CB:$CB)),0,SUMIF('24'!$CA:$CA,$C19,'24'!$CB:$CB)))-IF($D19="","",IF(ISNA(SUMIF('24'!$B:$B,$D19,'24'!$L:$L)),0,SUMIF('24'!$B:$B,$D19,'24'!$L:$L)))))</f>
        <v>0</v>
      </c>
      <c r="AD19" s="34">
        <f>IF($D19="","",(IF($C19="","",IF(ISNA(SUMIF('25'!$CA:$CA,$C19,'25'!$CB:$CB)),0,SUMIF('25'!$CA:$CA,$C19,'25'!$CB:$CB)))-IF($D19="","",IF(ISNA(SUMIF('25'!$B:$B,$D19,'25'!$L:$L)),0,SUMIF('25'!$B:$B,$D19,'25'!$L:$L)))))</f>
        <v>0</v>
      </c>
      <c r="AE19" s="34">
        <f>IF($D19="","",(IF($C19="","",IF(ISNA(SUMIF('26'!$CA:$CA,$C19,'26'!$CB:$CB)),0,SUMIF('26'!$CA:$CA,$C19,'26'!$CB:$CB)))-IF($D19="","",IF(ISNA(SUMIF('26'!$B:$B,$D19,'26'!$L:$L)),0,SUMIF('26'!$B:$B,$D19,'26'!$L:$L)))))</f>
        <v>0</v>
      </c>
      <c r="AF19" s="34">
        <f>IF($D19="","",(IF($C19="","",IF(ISNA(SUMIF('27'!$CA:$CA,$C19,'27'!$CB:$CB)),0,SUMIF('27'!$CA:$CA,$C19,'27'!$CB:$CB)))-IF($D19="","",IF(ISNA(SUMIF('27'!$B:$B,$D19,'27'!$L:$L)),0,SUMIF('27'!$B:$B,$D19,'27'!$L:$L)))))</f>
        <v>0</v>
      </c>
      <c r="AG19" s="34">
        <f>IF($D19="","",(IF($C19="","",IF(ISNA(SUMIF('28'!$CA:$CA,$C19,'28'!$CB:$CB)),0,SUMIF('28'!$CA:$CA,$C19,'28'!$CB:$CB)))-IF($D19="","",IF(ISNA(SUMIF('28'!$B:$B,$D19,'28'!$L:$L)),0,SUMIF('28'!$B:$B,$D19,'28'!$L:$L)))))</f>
        <v>0</v>
      </c>
      <c r="AH19" s="34">
        <f>IF($D19="","",(IF($C19="","",IF(ISNA(SUMIF('29'!$CA:$CA,$C19,'29'!$CB:$CB)),0,SUMIF('29'!$CA:$CA,$C19,'29'!$CB:$CB)))-IF($D19="","",IF(ISNA(SUMIF('29'!$B:$B,$D19,'29'!$L:$L)),0,SUMIF('29'!$B:$B,$D19,'29'!$L:$L)))))</f>
        <v>0</v>
      </c>
      <c r="AI19" s="34">
        <f>IF($D19="","",(IF($C19="","",IF(ISNA(SUMIF('30'!$CA:$CA,$C19,'30'!$CB:$CB)),0,SUMIF('30'!$CA:$CA,$C19,'30'!$CB:$CB)))-IF($D19="","",IF(ISNA(SUMIF('30'!$B:$B,$D19,'30'!$L:$L)),0,SUMIF('30'!$B:$B,$D19,'30'!$L:$L)))))</f>
        <v>0</v>
      </c>
      <c r="AJ19" s="34">
        <f>IF($D19="","",(IF($C19="","",IF(ISNA(SUMIF('31'!$CA:$CA,$C19,'31'!$CB:$CB)),0,SUMIF('31'!$CA:$CA,$C19,'31'!$CB:$CB)))-IF($D19="","",IF(ISNA(SUMIF('31'!$B:$B,$D19,'31'!$L:$L)),0,SUMIF('31'!$B:$B,$D19,'31'!$L:$L)))))</f>
        <v>0</v>
      </c>
      <c r="AK19" s="35">
        <f t="shared" si="2"/>
        <v>0</v>
      </c>
      <c r="AL19" s="31">
        <f t="shared" si="3"/>
        <v>46</v>
      </c>
    </row>
    <row r="20" spans="1:38" ht="17.399999999999999">
      <c r="A20" s="19">
        <v>14</v>
      </c>
      <c r="C20" s="39">
        <f>IF(D20="","",VLOOKUP('CUADRO GENERADO'!D20,'BASE DATOS CONDUCTORES'!B:C,2,FALSE))</f>
        <v>6047</v>
      </c>
      <c r="D20" s="28">
        <f>IFERROR(VLOOKUP(A20,'BASE DATOS CONDUCTORES'!$X$4:$AB$403,5,FALSE),"")</f>
        <v>47</v>
      </c>
      <c r="E20" s="34" t="str">
        <f>IF(ISNA(VLOOKUP(D20,SALDOS!C:D,2,FALSE)),"",VLOOKUP(D20,SALDOS!C:D,2,FALSE))</f>
        <v/>
      </c>
      <c r="F20" s="34">
        <f>IF($D20="","",(IF($C20="","",IF(ISNA(SUMIF('1'!$CA:$CA,$C20,'1'!$CB:$CB)),0,SUMIF('1'!$CA:$CA,$C20,'1'!$CB:$CB)))-IF($D20="","",IF(ISNA(SUMIF('1'!$B:$B,$D20,'1'!$L:$L)),0,SUMIF('1'!$B:$B,$D20,'1'!$L:$L)))))</f>
        <v>0</v>
      </c>
      <c r="G20" s="34">
        <f>IF($D20="","",(IF($C20="","",IF(ISNA(SUMIF('2'!$CA:$CA,$C20,'2'!$CB:$CB)),0,SUMIF('2'!$CA:$CA,$C20,'2'!$CB:$CB)))-IF($D20="","",IF(ISNA(SUMIF('2'!$B:$B,$D20,'2'!$L:$L)),0,SUMIF('2'!$B:$B,$D20,'2'!$L:$L)))))</f>
        <v>0</v>
      </c>
      <c r="H20" s="34">
        <f>IF($D20="","",(IF($C20="","",IF(ISNA(SUMIF('3'!$CA:$CA,$C20,'3'!$CB:$CB)),0,SUMIF('3'!$CA:$CA,$C20,'3'!$CB:$CB)))-IF($D20="","",IF(ISNA(SUMIF('3'!$B:$B,$D20,'3'!$L:$L)),0,SUMIF('3'!$B:$B,$D20,'3'!$L:$L)))))</f>
        <v>0</v>
      </c>
      <c r="I20" s="34">
        <f>IF($D20="","",(IF($C20="","",IF(ISNA(SUMIF('4'!$CA:$CA,$C20,'4'!$CB:$CB)),0,SUMIF('4'!$CA:$CA,$C20,'4'!$CB:$CB)))-IF($D20="","",IF(ISNA(SUMIF('4'!$B:$B,$D20,'4'!$L:$L)),0,SUMIF('4'!$B:$B,$D20,'4'!$L:$L)))))</f>
        <v>0</v>
      </c>
      <c r="J20" s="34">
        <f>IF($D20="","",(IF($C20="","",IF(ISNA(SUMIF('5'!$CA:$CA,$C20,'5'!$CB:$CB)),0,SUMIF('5'!$CA:$CA,$C20,'5'!$CB:$CB)))-IF($D20="","",IF(ISNA(SUMIF('5'!$B:$B,$D20,'5'!$L:$L)),0,SUMIF('5'!$B:$B,$D20,'5'!$L:$L)))))</f>
        <v>0</v>
      </c>
      <c r="K20" s="34">
        <f>IF($D20="","",(IF($C20="","",IF(ISNA(SUMIF('6'!$CA:$CA,$C20,'6'!$CB:$CB)),0,SUMIF('6'!$CA:$CA,$C20,'6'!$CB:$CB)))-IF($D20="","",IF(ISNA(SUMIF('6'!$B:$B,$D20,'6'!$L:$L)),0,SUMIF('6'!$B:$B,$D20,'6'!$L:$L)))))</f>
        <v>0</v>
      </c>
      <c r="L20" s="34">
        <f>IF($D20="","",(IF($C20="","",IF(ISNA(SUMIF('7'!$CA:$CA,$C20,'7'!$CB:$CB)),0,SUMIF('7'!$CA:$CA,$C20,'7'!$CB:$CB)))-IF($D20="","",IF(ISNA(SUMIF('7'!$B:$B,$D20,'7'!$L:$L)),0,SUMIF('7'!$B:$B,$D20,'7'!$L:$L)))))</f>
        <v>0</v>
      </c>
      <c r="M20" s="34">
        <f>IF($D20="","",(IF($C20="","",IF(ISNA(SUMIF('8'!$CA:$CA,$C20,'8'!$CB:$CB)),0,SUMIF('8'!$CA:$CA,$C20,'8'!$CB:$CB)))-IF($D20="","",IF(ISNA(SUMIF('8'!$B:$B,$D20,'8'!$L:$L)),0,SUMIF('8'!$B:$B,$D20,'8'!$L:$L)))))</f>
        <v>0</v>
      </c>
      <c r="N20" s="34">
        <f>IF($D20="","",(IF($C20="","",IF(ISNA(SUMIF('9'!$CA:$CA,$C20,'9'!$CB:$CB)),0,SUMIF('9'!$CA:$CA,$C20,'9'!$CB:$CB)))-IF($D20="","",IF(ISNA(SUMIF('9'!$B:$B,$D20,'9'!$L:$L)),0,SUMIF('9'!$B:$B,$D20,'9'!$L:$L)))))</f>
        <v>0</v>
      </c>
      <c r="O20" s="34">
        <f>IF($D20="","",(IF($C20="","",IF(ISNA(SUMIF('10'!$CA:$CA,$C20,'10'!$CB:$CB)),0,SUMIF('10'!$CA:$CA,$C20,'10'!$CB:$CB)))-IF($D20="","",IF(ISNA(SUMIF('10'!$B:$B,$D20,'10'!$L:$L)),0,SUMIF('10'!$B:$B,$D20,'10'!$L:$L)))))</f>
        <v>0</v>
      </c>
      <c r="P20" s="34">
        <f>IF($D20="","",(IF($C20="","",IF(ISNA(SUMIF('11'!$CA:$CA,$C20,'11'!$CB:$CB)),0,SUMIF('11'!$CA:$CA,$C20,'11'!$CB:$CB)))-IF($D20="","",IF(ISNA(SUMIF('11'!$B:$B,$D20,'11'!$L:$L)),0,SUMIF('11'!$B:$B,$D20,'11'!$L:$L)))))</f>
        <v>0</v>
      </c>
      <c r="Q20" s="34">
        <f>IF($D20="","",(IF($C20="","",IF(ISNA(SUMIF('12'!$CA:$CA,$C20,'12'!$CB:$CB)),0,SUMIF('12'!$CA:$CA,$C20,'12'!$CB:$CB)))-IF($D20="","",IF(ISNA(SUMIF('12'!$B:$B,$D20,'12'!$L:$L)),0,SUMIF('12'!$B:$B,$D20,'12'!$L:$L)))))</f>
        <v>0</v>
      </c>
      <c r="R20" s="34">
        <f>IF($D20="","",(IF($C20="","",IF(ISNA(SUMIF('13'!$CA:$CA,$C20,'13'!$CB:$CB)),0,SUMIF('13'!$CA:$CA,$C20,'13'!$CB:$CB)))-IF($D20="","",IF(ISNA(SUMIF('13'!$B:$B,$D20,'13'!$L:$L)),0,SUMIF('13'!$B:$B,$D20,'13'!$L:$L)))))</f>
        <v>0</v>
      </c>
      <c r="S20" s="34">
        <f>IF($D20="","",(IF($C20="","",IF(ISNA(SUMIF('14'!$CA:$CA,$C20,'14'!$CB:$CB)),0,SUMIF('14'!$CA:$CA,$C20,'14'!$CB:$CB)))-IF($D20="","",IF(ISNA(SUMIF('14'!$B:$B,$D20,'14'!$L:$L)),0,SUMIF('14'!$B:$B,$D20,'14'!$L:$L)))))</f>
        <v>0</v>
      </c>
      <c r="T20" s="34">
        <f>IF($D20="","",(IF($C20="","",IF(ISNA(SUMIF('15'!$CA:$CA,$C20,'15'!$CB:$CB)),0,SUMIF('15'!$CA:$CA,$C20,'15'!$CB:$CB)))-IF($D20="","",IF(ISNA(SUMIF('15'!$B:$B,$D20,'15'!$L:$L)),0,SUMIF('15'!$B:$B,$D20,'15'!$L:$L)))))</f>
        <v>0</v>
      </c>
      <c r="U20" s="34">
        <f>IF($D20="","",(IF($C20="","",IF(ISNA(SUMIF('16'!$CA:$CA,$C20,'16'!$CB:$CB)),0,SUMIF('16'!$CA:$CA,$C20,'16'!$CB:$CB)))-IF($D20="","",IF(ISNA(SUMIF('16'!$B:$B,$D20,'16'!$L:$L)),0,SUMIF('16'!$B:$B,$D20,'16'!$L:$L)))))</f>
        <v>0</v>
      </c>
      <c r="V20" s="34">
        <f>IF($D20="","",(IF($C20="","",IF(ISNA(SUMIF('17'!$CA:$CA,$C20,'17'!$CB:$CB)),0,SUMIF('17'!$CA:$CA,$C20,'17'!$CB:$CB)))-IF($D20="","",IF(ISNA(SUMIF('17'!$B:$B,$D20,'17'!$L:$L)),0,SUMIF('17'!$B:$B,$D20,'17'!$L:$L)))))</f>
        <v>0</v>
      </c>
      <c r="W20" s="34">
        <f>IF($D20="","",(IF($C20="","",IF(ISNA(SUMIF('18'!$CA:$CA,$C20,'18'!$CB:$CB)),0,SUMIF('18'!$CA:$CA,$C20,'18'!$CB:$CB)))-IF($D20="","",IF(ISNA(SUMIF('18'!$B:$B,$D20,'18'!$L:$L)),0,SUMIF('18'!$B:$B,$D20,'18'!$L:$L)))))</f>
        <v>0</v>
      </c>
      <c r="X20" s="34">
        <f>IF($D20="","",(IF($C20="","",IF(ISNA(SUMIF('19'!$CA:$CA,$C20,'19'!$CB:$CB)),0,SUMIF('19'!$CA:$CA,$C20,'19'!$CB:$CB)))-IF($D20="","",IF(ISNA(SUMIF('19'!$B:$B,$D20,'19'!$L:$L)),0,SUMIF('19'!$B:$B,$D20,'19'!$L:$L)))))</f>
        <v>0</v>
      </c>
      <c r="Y20" s="34">
        <f>IF($D20="","",(IF($C20="","",IF(ISNA(SUMIF('20'!$CA:$CA,$C20,'20'!$CB:$CB)),0,SUMIF('20'!$CA:$CA,$C20,'20'!$CB:$CB)))-IF($D20="","",IF(ISNA(SUMIF('20'!$B:$B,$D20,'20'!$L:$L)),0,SUMIF('20'!$B:$B,$D20,'20'!$L:$L)))))</f>
        <v>0</v>
      </c>
      <c r="Z20" s="34">
        <f>IF($D20="","",(IF($C20="","",IF(ISNA(SUMIF('21'!$CA:$CA,$C20,'21'!$CB:$CB)),0,SUMIF('21'!$CA:$CA,$C20,'21'!$CB:$CB)))-IF($D20="","",IF(ISNA(SUMIF('21'!$B:$B,$D20,'21'!$L:$L)),0,SUMIF('21'!$B:$B,$D20,'21'!$L:$L)))))</f>
        <v>0</v>
      </c>
      <c r="AA20" s="34">
        <f>IF($D20="","",(IF($C20="","",IF(ISNA(SUMIF('22'!$CA:$CA,$C20,'22'!$CB:$CB)),0,SUMIF('22'!$CA:$CA,$C20,'22'!$CB:$CB)))-IF($D20="","",IF(ISNA(SUMIF('22'!$B:$B,$D20,'22'!$L:$L)),0,SUMIF('22'!$B:$B,$D20,'22'!$L:$L)))))</f>
        <v>0</v>
      </c>
      <c r="AB20" s="34">
        <f>IF($D20="","",(IF($C20="","",IF(ISNA(SUMIF('23'!$CA:$CA,$C20,'23'!$CB:$CB)),0,SUMIF('23'!$CA:$CA,$C20,'23'!$CB:$CB)))-IF($D20="","",IF(ISNA(SUMIF('23'!$B:$B,$D20,'23'!$L:$L)),0,SUMIF('23'!$B:$B,$D20,'23'!$L:$L)))))</f>
        <v>0</v>
      </c>
      <c r="AC20" s="34">
        <f>IF($D20="","",(IF($C20="","",IF(ISNA(SUMIF('24'!$CA:$CA,$C20,'24'!$CB:$CB)),0,SUMIF('24'!$CA:$CA,$C20,'24'!$CB:$CB)))-IF($D20="","",IF(ISNA(SUMIF('24'!$B:$B,$D20,'24'!$L:$L)),0,SUMIF('24'!$B:$B,$D20,'24'!$L:$L)))))</f>
        <v>0</v>
      </c>
      <c r="AD20" s="34">
        <f>IF($D20="","",(IF($C20="","",IF(ISNA(SUMIF('25'!$CA:$CA,$C20,'25'!$CB:$CB)),0,SUMIF('25'!$CA:$CA,$C20,'25'!$CB:$CB)))-IF($D20="","",IF(ISNA(SUMIF('25'!$B:$B,$D20,'25'!$L:$L)),0,SUMIF('25'!$B:$B,$D20,'25'!$L:$L)))))</f>
        <v>0</v>
      </c>
      <c r="AE20" s="34">
        <f>IF($D20="","",(IF($C20="","",IF(ISNA(SUMIF('26'!$CA:$CA,$C20,'26'!$CB:$CB)),0,SUMIF('26'!$CA:$CA,$C20,'26'!$CB:$CB)))-IF($D20="","",IF(ISNA(SUMIF('26'!$B:$B,$D20,'26'!$L:$L)),0,SUMIF('26'!$B:$B,$D20,'26'!$L:$L)))))</f>
        <v>0</v>
      </c>
      <c r="AF20" s="34">
        <f>IF($D20="","",(IF($C20="","",IF(ISNA(SUMIF('27'!$CA:$CA,$C20,'27'!$CB:$CB)),0,SUMIF('27'!$CA:$CA,$C20,'27'!$CB:$CB)))-IF($D20="","",IF(ISNA(SUMIF('27'!$B:$B,$D20,'27'!$L:$L)),0,SUMIF('27'!$B:$B,$D20,'27'!$L:$L)))))</f>
        <v>0</v>
      </c>
      <c r="AG20" s="34">
        <f>IF($D20="","",(IF($C20="","",IF(ISNA(SUMIF('28'!$CA:$CA,$C20,'28'!$CB:$CB)),0,SUMIF('28'!$CA:$CA,$C20,'28'!$CB:$CB)))-IF($D20="","",IF(ISNA(SUMIF('28'!$B:$B,$D20,'28'!$L:$L)),0,SUMIF('28'!$B:$B,$D20,'28'!$L:$L)))))</f>
        <v>0</v>
      </c>
      <c r="AH20" s="34">
        <f>IF($D20="","",(IF($C20="","",IF(ISNA(SUMIF('29'!$CA:$CA,$C20,'29'!$CB:$CB)),0,SUMIF('29'!$CA:$CA,$C20,'29'!$CB:$CB)))-IF($D20="","",IF(ISNA(SUMIF('29'!$B:$B,$D20,'29'!$L:$L)),0,SUMIF('29'!$B:$B,$D20,'29'!$L:$L)))))</f>
        <v>0</v>
      </c>
      <c r="AI20" s="34">
        <f>IF($D20="","",(IF($C20="","",IF(ISNA(SUMIF('30'!$CA:$CA,$C20,'30'!$CB:$CB)),0,SUMIF('30'!$CA:$CA,$C20,'30'!$CB:$CB)))-IF($D20="","",IF(ISNA(SUMIF('30'!$B:$B,$D20,'30'!$L:$L)),0,SUMIF('30'!$B:$B,$D20,'30'!$L:$L)))))</f>
        <v>0</v>
      </c>
      <c r="AJ20" s="34">
        <f>IF($D20="","",(IF($C20="","",IF(ISNA(SUMIF('31'!$CA:$CA,$C20,'31'!$CB:$CB)),0,SUMIF('31'!$CA:$CA,$C20,'31'!$CB:$CB)))-IF($D20="","",IF(ISNA(SUMIF('31'!$B:$B,$D20,'31'!$L:$L)),0,SUMIF('31'!$B:$B,$D20,'31'!$L:$L)))))</f>
        <v>0</v>
      </c>
      <c r="AK20" s="35">
        <f t="shared" si="2"/>
        <v>0</v>
      </c>
      <c r="AL20" s="31">
        <f t="shared" si="3"/>
        <v>47</v>
      </c>
    </row>
    <row r="21" spans="1:38" ht="17.399999999999999">
      <c r="A21" s="19">
        <v>15</v>
      </c>
      <c r="C21" s="39">
        <f>IF(D21="","",VLOOKUP('CUADRO GENERADO'!D21,'BASE DATOS CONDUCTORES'!B:C,2,FALSE))</f>
        <v>6054</v>
      </c>
      <c r="D21" s="28">
        <f>IFERROR(VLOOKUP(A21,'BASE DATOS CONDUCTORES'!$X$4:$AB$403,5,FALSE),"")</f>
        <v>48</v>
      </c>
      <c r="E21" s="34" t="str">
        <f>IF(ISNA(VLOOKUP(D21,SALDOS!C:D,2,FALSE)),"",VLOOKUP(D21,SALDOS!C:D,2,FALSE))</f>
        <v/>
      </c>
      <c r="F21" s="34">
        <f>IF($D21="","",(IF($C21="","",IF(ISNA(SUMIF('1'!$CA:$CA,$C21,'1'!$CB:$CB)),0,SUMIF('1'!$CA:$CA,$C21,'1'!$CB:$CB)))-IF($D21="","",IF(ISNA(SUMIF('1'!$B:$B,$D21,'1'!$L:$L)),0,SUMIF('1'!$B:$B,$D21,'1'!$L:$L)))))</f>
        <v>0</v>
      </c>
      <c r="G21" s="34">
        <f>IF($D21="","",(IF($C21="","",IF(ISNA(SUMIF('2'!$CA:$CA,$C21,'2'!$CB:$CB)),0,SUMIF('2'!$CA:$CA,$C21,'2'!$CB:$CB)))-IF($D21="","",IF(ISNA(SUMIF('2'!$B:$B,$D21,'2'!$L:$L)),0,SUMIF('2'!$B:$B,$D21,'2'!$L:$L)))))</f>
        <v>0</v>
      </c>
      <c r="H21" s="34">
        <f>IF($D21="","",(IF($C21="","",IF(ISNA(SUMIF('3'!$CA:$CA,$C21,'3'!$CB:$CB)),0,SUMIF('3'!$CA:$CA,$C21,'3'!$CB:$CB)))-IF($D21="","",IF(ISNA(SUMIF('3'!$B:$B,$D21,'3'!$L:$L)),0,SUMIF('3'!$B:$B,$D21,'3'!$L:$L)))))</f>
        <v>0</v>
      </c>
      <c r="I21" s="34">
        <f>IF($D21="","",(IF($C21="","",IF(ISNA(SUMIF('4'!$CA:$CA,$C21,'4'!$CB:$CB)),0,SUMIF('4'!$CA:$CA,$C21,'4'!$CB:$CB)))-IF($D21="","",IF(ISNA(SUMIF('4'!$B:$B,$D21,'4'!$L:$L)),0,SUMIF('4'!$B:$B,$D21,'4'!$L:$L)))))</f>
        <v>0</v>
      </c>
      <c r="J21" s="34">
        <f>IF($D21="","",(IF($C21="","",IF(ISNA(SUMIF('5'!$CA:$CA,$C21,'5'!$CB:$CB)),0,SUMIF('5'!$CA:$CA,$C21,'5'!$CB:$CB)))-IF($D21="","",IF(ISNA(SUMIF('5'!$B:$B,$D21,'5'!$L:$L)),0,SUMIF('5'!$B:$B,$D21,'5'!$L:$L)))))</f>
        <v>0</v>
      </c>
      <c r="K21" s="34">
        <f>IF($D21="","",(IF($C21="","",IF(ISNA(SUMIF('6'!$CA:$CA,$C21,'6'!$CB:$CB)),0,SUMIF('6'!$CA:$CA,$C21,'6'!$CB:$CB)))-IF($D21="","",IF(ISNA(SUMIF('6'!$B:$B,$D21,'6'!$L:$L)),0,SUMIF('6'!$B:$B,$D21,'6'!$L:$L)))))</f>
        <v>0</v>
      </c>
      <c r="L21" s="34">
        <f>IF($D21="","",(IF($C21="","",IF(ISNA(SUMIF('7'!$CA:$CA,$C21,'7'!$CB:$CB)),0,SUMIF('7'!$CA:$CA,$C21,'7'!$CB:$CB)))-IF($D21="","",IF(ISNA(SUMIF('7'!$B:$B,$D21,'7'!$L:$L)),0,SUMIF('7'!$B:$B,$D21,'7'!$L:$L)))))</f>
        <v>0</v>
      </c>
      <c r="M21" s="34">
        <f>IF($D21="","",(IF($C21="","",IF(ISNA(SUMIF('8'!$CA:$CA,$C21,'8'!$CB:$CB)),0,SUMIF('8'!$CA:$CA,$C21,'8'!$CB:$CB)))-IF($D21="","",IF(ISNA(SUMIF('8'!$B:$B,$D21,'8'!$L:$L)),0,SUMIF('8'!$B:$B,$D21,'8'!$L:$L)))))</f>
        <v>0</v>
      </c>
      <c r="N21" s="34">
        <f>IF($D21="","",(IF($C21="","",IF(ISNA(SUMIF('9'!$CA:$CA,$C21,'9'!$CB:$CB)),0,SUMIF('9'!$CA:$CA,$C21,'9'!$CB:$CB)))-IF($D21="","",IF(ISNA(SUMIF('9'!$B:$B,$D21,'9'!$L:$L)),0,SUMIF('9'!$B:$B,$D21,'9'!$L:$L)))))</f>
        <v>0</v>
      </c>
      <c r="O21" s="34">
        <f>IF($D21="","",(IF($C21="","",IF(ISNA(SUMIF('10'!$CA:$CA,$C21,'10'!$CB:$CB)),0,SUMIF('10'!$CA:$CA,$C21,'10'!$CB:$CB)))-IF($D21="","",IF(ISNA(SUMIF('10'!$B:$B,$D21,'10'!$L:$L)),0,SUMIF('10'!$B:$B,$D21,'10'!$L:$L)))))</f>
        <v>0</v>
      </c>
      <c r="P21" s="34">
        <f>IF($D21="","",(IF($C21="","",IF(ISNA(SUMIF('11'!$CA:$CA,$C21,'11'!$CB:$CB)),0,SUMIF('11'!$CA:$CA,$C21,'11'!$CB:$CB)))-IF($D21="","",IF(ISNA(SUMIF('11'!$B:$B,$D21,'11'!$L:$L)),0,SUMIF('11'!$B:$B,$D21,'11'!$L:$L)))))</f>
        <v>0</v>
      </c>
      <c r="Q21" s="34">
        <f>IF($D21="","",(IF($C21="","",IF(ISNA(SUMIF('12'!$CA:$CA,$C21,'12'!$CB:$CB)),0,SUMIF('12'!$CA:$CA,$C21,'12'!$CB:$CB)))-IF($D21="","",IF(ISNA(SUMIF('12'!$B:$B,$D21,'12'!$L:$L)),0,SUMIF('12'!$B:$B,$D21,'12'!$L:$L)))))</f>
        <v>0</v>
      </c>
      <c r="R21" s="34">
        <f>IF($D21="","",(IF($C21="","",IF(ISNA(SUMIF('13'!$CA:$CA,$C21,'13'!$CB:$CB)),0,SUMIF('13'!$CA:$CA,$C21,'13'!$CB:$CB)))-IF($D21="","",IF(ISNA(SUMIF('13'!$B:$B,$D21,'13'!$L:$L)),0,SUMIF('13'!$B:$B,$D21,'13'!$L:$L)))))</f>
        <v>0</v>
      </c>
      <c r="S21" s="34">
        <f>IF($D21="","",(IF($C21="","",IF(ISNA(SUMIF('14'!$CA:$CA,$C21,'14'!$CB:$CB)),0,SUMIF('14'!$CA:$CA,$C21,'14'!$CB:$CB)))-IF($D21="","",IF(ISNA(SUMIF('14'!$B:$B,$D21,'14'!$L:$L)),0,SUMIF('14'!$B:$B,$D21,'14'!$L:$L)))))</f>
        <v>0</v>
      </c>
      <c r="T21" s="34">
        <f>IF($D21="","",(IF($C21="","",IF(ISNA(SUMIF('15'!$CA:$CA,$C21,'15'!$CB:$CB)),0,SUMIF('15'!$CA:$CA,$C21,'15'!$CB:$CB)))-IF($D21="","",IF(ISNA(SUMIF('15'!$B:$B,$D21,'15'!$L:$L)),0,SUMIF('15'!$B:$B,$D21,'15'!$L:$L)))))</f>
        <v>0</v>
      </c>
      <c r="U21" s="34">
        <f>IF($D21="","",(IF($C21="","",IF(ISNA(SUMIF('16'!$CA:$CA,$C21,'16'!$CB:$CB)),0,SUMIF('16'!$CA:$CA,$C21,'16'!$CB:$CB)))-IF($D21="","",IF(ISNA(SUMIF('16'!$B:$B,$D21,'16'!$L:$L)),0,SUMIF('16'!$B:$B,$D21,'16'!$L:$L)))))</f>
        <v>0</v>
      </c>
      <c r="V21" s="34">
        <f>IF($D21="","",(IF($C21="","",IF(ISNA(SUMIF('17'!$CA:$CA,$C21,'17'!$CB:$CB)),0,SUMIF('17'!$CA:$CA,$C21,'17'!$CB:$CB)))-IF($D21="","",IF(ISNA(SUMIF('17'!$B:$B,$D21,'17'!$L:$L)),0,SUMIF('17'!$B:$B,$D21,'17'!$L:$L)))))</f>
        <v>0</v>
      </c>
      <c r="W21" s="34">
        <f>IF($D21="","",(IF($C21="","",IF(ISNA(SUMIF('18'!$CA:$CA,$C21,'18'!$CB:$CB)),0,SUMIF('18'!$CA:$CA,$C21,'18'!$CB:$CB)))-IF($D21="","",IF(ISNA(SUMIF('18'!$B:$B,$D21,'18'!$L:$L)),0,SUMIF('18'!$B:$B,$D21,'18'!$L:$L)))))</f>
        <v>0</v>
      </c>
      <c r="X21" s="34">
        <f>IF($D21="","",(IF($C21="","",IF(ISNA(SUMIF('19'!$CA:$CA,$C21,'19'!$CB:$CB)),0,SUMIF('19'!$CA:$CA,$C21,'19'!$CB:$CB)))-IF($D21="","",IF(ISNA(SUMIF('19'!$B:$B,$D21,'19'!$L:$L)),0,SUMIF('19'!$B:$B,$D21,'19'!$L:$L)))))</f>
        <v>0</v>
      </c>
      <c r="Y21" s="34">
        <f>IF($D21="","",(IF($C21="","",IF(ISNA(SUMIF('20'!$CA:$CA,$C21,'20'!$CB:$CB)),0,SUMIF('20'!$CA:$CA,$C21,'20'!$CB:$CB)))-IF($D21="","",IF(ISNA(SUMIF('20'!$B:$B,$D21,'20'!$L:$L)),0,SUMIF('20'!$B:$B,$D21,'20'!$L:$L)))))</f>
        <v>0</v>
      </c>
      <c r="Z21" s="34">
        <f>IF($D21="","",(IF($C21="","",IF(ISNA(SUMIF('21'!$CA:$CA,$C21,'21'!$CB:$CB)),0,SUMIF('21'!$CA:$CA,$C21,'21'!$CB:$CB)))-IF($D21="","",IF(ISNA(SUMIF('21'!$B:$B,$D21,'21'!$L:$L)),0,SUMIF('21'!$B:$B,$D21,'21'!$L:$L)))))</f>
        <v>0</v>
      </c>
      <c r="AA21" s="34">
        <f>IF($D21="","",(IF($C21="","",IF(ISNA(SUMIF('22'!$CA:$CA,$C21,'22'!$CB:$CB)),0,SUMIF('22'!$CA:$CA,$C21,'22'!$CB:$CB)))-IF($D21="","",IF(ISNA(SUMIF('22'!$B:$B,$D21,'22'!$L:$L)),0,SUMIF('22'!$B:$B,$D21,'22'!$L:$L)))))</f>
        <v>0</v>
      </c>
      <c r="AB21" s="34">
        <f>IF($D21="","",(IF($C21="","",IF(ISNA(SUMIF('23'!$CA:$CA,$C21,'23'!$CB:$CB)),0,SUMIF('23'!$CA:$CA,$C21,'23'!$CB:$CB)))-IF($D21="","",IF(ISNA(SUMIF('23'!$B:$B,$D21,'23'!$L:$L)),0,SUMIF('23'!$B:$B,$D21,'23'!$L:$L)))))</f>
        <v>0</v>
      </c>
      <c r="AC21" s="34">
        <f>IF($D21="","",(IF($C21="","",IF(ISNA(SUMIF('24'!$CA:$CA,$C21,'24'!$CB:$CB)),0,SUMIF('24'!$CA:$CA,$C21,'24'!$CB:$CB)))-IF($D21="","",IF(ISNA(SUMIF('24'!$B:$B,$D21,'24'!$L:$L)),0,SUMIF('24'!$B:$B,$D21,'24'!$L:$L)))))</f>
        <v>0</v>
      </c>
      <c r="AD21" s="34">
        <f>IF($D21="","",(IF($C21="","",IF(ISNA(SUMIF('25'!$CA:$CA,$C21,'25'!$CB:$CB)),0,SUMIF('25'!$CA:$CA,$C21,'25'!$CB:$CB)))-IF($D21="","",IF(ISNA(SUMIF('25'!$B:$B,$D21,'25'!$L:$L)),0,SUMIF('25'!$B:$B,$D21,'25'!$L:$L)))))</f>
        <v>0</v>
      </c>
      <c r="AE21" s="34">
        <f>IF($D21="","",(IF($C21="","",IF(ISNA(SUMIF('26'!$CA:$CA,$C21,'26'!$CB:$CB)),0,SUMIF('26'!$CA:$CA,$C21,'26'!$CB:$CB)))-IF($D21="","",IF(ISNA(SUMIF('26'!$B:$B,$D21,'26'!$L:$L)),0,SUMIF('26'!$B:$B,$D21,'26'!$L:$L)))))</f>
        <v>0</v>
      </c>
      <c r="AF21" s="34">
        <f>IF($D21="","",(IF($C21="","",IF(ISNA(SUMIF('27'!$CA:$CA,$C21,'27'!$CB:$CB)),0,SUMIF('27'!$CA:$CA,$C21,'27'!$CB:$CB)))-IF($D21="","",IF(ISNA(SUMIF('27'!$B:$B,$D21,'27'!$L:$L)),0,SUMIF('27'!$B:$B,$D21,'27'!$L:$L)))))</f>
        <v>0</v>
      </c>
      <c r="AG21" s="34">
        <f>IF($D21="","",(IF($C21="","",IF(ISNA(SUMIF('28'!$CA:$CA,$C21,'28'!$CB:$CB)),0,SUMIF('28'!$CA:$CA,$C21,'28'!$CB:$CB)))-IF($D21="","",IF(ISNA(SUMIF('28'!$B:$B,$D21,'28'!$L:$L)),0,SUMIF('28'!$B:$B,$D21,'28'!$L:$L)))))</f>
        <v>0</v>
      </c>
      <c r="AH21" s="34">
        <f>IF($D21="","",(IF($C21="","",IF(ISNA(SUMIF('29'!$CA:$CA,$C21,'29'!$CB:$CB)),0,SUMIF('29'!$CA:$CA,$C21,'29'!$CB:$CB)))-IF($D21="","",IF(ISNA(SUMIF('29'!$B:$B,$D21,'29'!$L:$L)),0,SUMIF('29'!$B:$B,$D21,'29'!$L:$L)))))</f>
        <v>0</v>
      </c>
      <c r="AI21" s="34">
        <f>IF($D21="","",(IF($C21="","",IF(ISNA(SUMIF('30'!$CA:$CA,$C21,'30'!$CB:$CB)),0,SUMIF('30'!$CA:$CA,$C21,'30'!$CB:$CB)))-IF($D21="","",IF(ISNA(SUMIF('30'!$B:$B,$D21,'30'!$L:$L)),0,SUMIF('30'!$B:$B,$D21,'30'!$L:$L)))))</f>
        <v>0</v>
      </c>
      <c r="AJ21" s="34">
        <f>IF($D21="","",(IF($C21="","",IF(ISNA(SUMIF('31'!$CA:$CA,$C21,'31'!$CB:$CB)),0,SUMIF('31'!$CA:$CA,$C21,'31'!$CB:$CB)))-IF($D21="","",IF(ISNA(SUMIF('31'!$B:$B,$D21,'31'!$L:$L)),0,SUMIF('31'!$B:$B,$D21,'31'!$L:$L)))))</f>
        <v>0</v>
      </c>
      <c r="AK21" s="35">
        <f t="shared" si="2"/>
        <v>0</v>
      </c>
      <c r="AL21" s="31">
        <f t="shared" si="3"/>
        <v>48</v>
      </c>
    </row>
    <row r="22" spans="1:38" ht="17.399999999999999">
      <c r="A22" s="19">
        <v>16</v>
      </c>
      <c r="C22" s="39">
        <f>IF(D22="","",VLOOKUP('CUADRO GENERADO'!D22,'BASE DATOS CONDUCTORES'!B:C,2,FALSE))</f>
        <v>6049</v>
      </c>
      <c r="D22" s="28">
        <f>IFERROR(VLOOKUP(A22,'BASE DATOS CONDUCTORES'!$X$4:$AB$403,5,FALSE),"")</f>
        <v>49</v>
      </c>
      <c r="E22" s="34" t="str">
        <f>IF(ISNA(VLOOKUP(D22,SALDOS!C:D,2,FALSE)),"",VLOOKUP(D22,SALDOS!C:D,2,FALSE))</f>
        <v/>
      </c>
      <c r="F22" s="34">
        <f>IF($D22="","",(IF($C22="","",IF(ISNA(SUMIF('1'!$CA:$CA,$C22,'1'!$CB:$CB)),0,SUMIF('1'!$CA:$CA,$C22,'1'!$CB:$CB)))-IF($D22="","",IF(ISNA(SUMIF('1'!$B:$B,$D22,'1'!$L:$L)),0,SUMIF('1'!$B:$B,$D22,'1'!$L:$L)))))</f>
        <v>0</v>
      </c>
      <c r="G22" s="34">
        <f>IF($D22="","",(IF($C22="","",IF(ISNA(SUMIF('2'!$CA:$CA,$C22,'2'!$CB:$CB)),0,SUMIF('2'!$CA:$CA,$C22,'2'!$CB:$CB)))-IF($D22="","",IF(ISNA(SUMIF('2'!$B:$B,$D22,'2'!$L:$L)),0,SUMIF('2'!$B:$B,$D22,'2'!$L:$L)))))</f>
        <v>0</v>
      </c>
      <c r="H22" s="34">
        <f>IF($D22="","",(IF($C22="","",IF(ISNA(SUMIF('3'!$CA:$CA,$C22,'3'!$CB:$CB)),0,SUMIF('3'!$CA:$CA,$C22,'3'!$CB:$CB)))-IF($D22="","",IF(ISNA(SUMIF('3'!$B:$B,$D22,'3'!$L:$L)),0,SUMIF('3'!$B:$B,$D22,'3'!$L:$L)))))</f>
        <v>0</v>
      </c>
      <c r="I22" s="34">
        <f>IF($D22="","",(IF($C22="","",IF(ISNA(SUMIF('4'!$CA:$CA,$C22,'4'!$CB:$CB)),0,SUMIF('4'!$CA:$CA,$C22,'4'!$CB:$CB)))-IF($D22="","",IF(ISNA(SUMIF('4'!$B:$B,$D22,'4'!$L:$L)),0,SUMIF('4'!$B:$B,$D22,'4'!$L:$L)))))</f>
        <v>0</v>
      </c>
      <c r="J22" s="34">
        <f>IF($D22="","",(IF($C22="","",IF(ISNA(SUMIF('5'!$CA:$CA,$C22,'5'!$CB:$CB)),0,SUMIF('5'!$CA:$CA,$C22,'5'!$CB:$CB)))-IF($D22="","",IF(ISNA(SUMIF('5'!$B:$B,$D22,'5'!$L:$L)),0,SUMIF('5'!$B:$B,$D22,'5'!$L:$L)))))</f>
        <v>0</v>
      </c>
      <c r="K22" s="34">
        <f>IF($D22="","",(IF($C22="","",IF(ISNA(SUMIF('6'!$CA:$CA,$C22,'6'!$CB:$CB)),0,SUMIF('6'!$CA:$CA,$C22,'6'!$CB:$CB)))-IF($D22="","",IF(ISNA(SUMIF('6'!$B:$B,$D22,'6'!$L:$L)),0,SUMIF('6'!$B:$B,$D22,'6'!$L:$L)))))</f>
        <v>0</v>
      </c>
      <c r="L22" s="34">
        <f>IF($D22="","",(IF($C22="","",IF(ISNA(SUMIF('7'!$CA:$CA,$C22,'7'!$CB:$CB)),0,SUMIF('7'!$CA:$CA,$C22,'7'!$CB:$CB)))-IF($D22="","",IF(ISNA(SUMIF('7'!$B:$B,$D22,'7'!$L:$L)),0,SUMIF('7'!$B:$B,$D22,'7'!$L:$L)))))</f>
        <v>0</v>
      </c>
      <c r="M22" s="34">
        <f>IF($D22="","",(IF($C22="","",IF(ISNA(SUMIF('8'!$CA:$CA,$C22,'8'!$CB:$CB)),0,SUMIF('8'!$CA:$CA,$C22,'8'!$CB:$CB)))-IF($D22="","",IF(ISNA(SUMIF('8'!$B:$B,$D22,'8'!$L:$L)),0,SUMIF('8'!$B:$B,$D22,'8'!$L:$L)))))</f>
        <v>0</v>
      </c>
      <c r="N22" s="34">
        <f>IF($D22="","",(IF($C22="","",IF(ISNA(SUMIF('9'!$CA:$CA,$C22,'9'!$CB:$CB)),0,SUMIF('9'!$CA:$CA,$C22,'9'!$CB:$CB)))-IF($D22="","",IF(ISNA(SUMIF('9'!$B:$B,$D22,'9'!$L:$L)),0,SUMIF('9'!$B:$B,$D22,'9'!$L:$L)))))</f>
        <v>0</v>
      </c>
      <c r="O22" s="34">
        <f>IF($D22="","",(IF($C22="","",IF(ISNA(SUMIF('10'!$CA:$CA,$C22,'10'!$CB:$CB)),0,SUMIF('10'!$CA:$CA,$C22,'10'!$CB:$CB)))-IF($D22="","",IF(ISNA(SUMIF('10'!$B:$B,$D22,'10'!$L:$L)),0,SUMIF('10'!$B:$B,$D22,'10'!$L:$L)))))</f>
        <v>0</v>
      </c>
      <c r="P22" s="34">
        <f>IF($D22="","",(IF($C22="","",IF(ISNA(SUMIF('11'!$CA:$CA,$C22,'11'!$CB:$CB)),0,SUMIF('11'!$CA:$CA,$C22,'11'!$CB:$CB)))-IF($D22="","",IF(ISNA(SUMIF('11'!$B:$B,$D22,'11'!$L:$L)),0,SUMIF('11'!$B:$B,$D22,'11'!$L:$L)))))</f>
        <v>0</v>
      </c>
      <c r="Q22" s="34">
        <f>IF($D22="","",(IF($C22="","",IF(ISNA(SUMIF('12'!$CA:$CA,$C22,'12'!$CB:$CB)),0,SUMIF('12'!$CA:$CA,$C22,'12'!$CB:$CB)))-IF($D22="","",IF(ISNA(SUMIF('12'!$B:$B,$D22,'12'!$L:$L)),0,SUMIF('12'!$B:$B,$D22,'12'!$L:$L)))))</f>
        <v>0</v>
      </c>
      <c r="R22" s="34">
        <f>IF($D22="","",(IF($C22="","",IF(ISNA(SUMIF('13'!$CA:$CA,$C22,'13'!$CB:$CB)),0,SUMIF('13'!$CA:$CA,$C22,'13'!$CB:$CB)))-IF($D22="","",IF(ISNA(SUMIF('13'!$B:$B,$D22,'13'!$L:$L)),0,SUMIF('13'!$B:$B,$D22,'13'!$L:$L)))))</f>
        <v>0</v>
      </c>
      <c r="S22" s="34">
        <f>IF($D22="","",(IF($C22="","",IF(ISNA(SUMIF('14'!$CA:$CA,$C22,'14'!$CB:$CB)),0,SUMIF('14'!$CA:$CA,$C22,'14'!$CB:$CB)))-IF($D22="","",IF(ISNA(SUMIF('14'!$B:$B,$D22,'14'!$L:$L)),0,SUMIF('14'!$B:$B,$D22,'14'!$L:$L)))))</f>
        <v>0</v>
      </c>
      <c r="T22" s="34">
        <f>IF($D22="","",(IF($C22="","",IF(ISNA(SUMIF('15'!$CA:$CA,$C22,'15'!$CB:$CB)),0,SUMIF('15'!$CA:$CA,$C22,'15'!$CB:$CB)))-IF($D22="","",IF(ISNA(SUMIF('15'!$B:$B,$D22,'15'!$L:$L)),0,SUMIF('15'!$B:$B,$D22,'15'!$L:$L)))))</f>
        <v>0</v>
      </c>
      <c r="U22" s="34">
        <f>IF($D22="","",(IF($C22="","",IF(ISNA(SUMIF('16'!$CA:$CA,$C22,'16'!$CB:$CB)),0,SUMIF('16'!$CA:$CA,$C22,'16'!$CB:$CB)))-IF($D22="","",IF(ISNA(SUMIF('16'!$B:$B,$D22,'16'!$L:$L)),0,SUMIF('16'!$B:$B,$D22,'16'!$L:$L)))))</f>
        <v>0</v>
      </c>
      <c r="V22" s="34">
        <f>IF($D22="","",(IF($C22="","",IF(ISNA(SUMIF('17'!$CA:$CA,$C22,'17'!$CB:$CB)),0,SUMIF('17'!$CA:$CA,$C22,'17'!$CB:$CB)))-IF($D22="","",IF(ISNA(SUMIF('17'!$B:$B,$D22,'17'!$L:$L)),0,SUMIF('17'!$B:$B,$D22,'17'!$L:$L)))))</f>
        <v>0</v>
      </c>
      <c r="W22" s="34">
        <f>IF($D22="","",(IF($C22="","",IF(ISNA(SUMIF('18'!$CA:$CA,$C22,'18'!$CB:$CB)),0,SUMIF('18'!$CA:$CA,$C22,'18'!$CB:$CB)))-IF($D22="","",IF(ISNA(SUMIF('18'!$B:$B,$D22,'18'!$L:$L)),0,SUMIF('18'!$B:$B,$D22,'18'!$L:$L)))))</f>
        <v>0</v>
      </c>
      <c r="X22" s="34">
        <f>IF($D22="","",(IF($C22="","",IF(ISNA(SUMIF('19'!$CA:$CA,$C22,'19'!$CB:$CB)),0,SUMIF('19'!$CA:$CA,$C22,'19'!$CB:$CB)))-IF($D22="","",IF(ISNA(SUMIF('19'!$B:$B,$D22,'19'!$L:$L)),0,SUMIF('19'!$B:$B,$D22,'19'!$L:$L)))))</f>
        <v>0</v>
      </c>
      <c r="Y22" s="34">
        <f>IF($D22="","",(IF($C22="","",IF(ISNA(SUMIF('20'!$CA:$CA,$C22,'20'!$CB:$CB)),0,SUMIF('20'!$CA:$CA,$C22,'20'!$CB:$CB)))-IF($D22="","",IF(ISNA(SUMIF('20'!$B:$B,$D22,'20'!$L:$L)),0,SUMIF('20'!$B:$B,$D22,'20'!$L:$L)))))</f>
        <v>0</v>
      </c>
      <c r="Z22" s="34">
        <f>IF($D22="","",(IF($C22="","",IF(ISNA(SUMIF('21'!$CA:$CA,$C22,'21'!$CB:$CB)),0,SUMIF('21'!$CA:$CA,$C22,'21'!$CB:$CB)))-IF($D22="","",IF(ISNA(SUMIF('21'!$B:$B,$D22,'21'!$L:$L)),0,SUMIF('21'!$B:$B,$D22,'21'!$L:$L)))))</f>
        <v>0</v>
      </c>
      <c r="AA22" s="34">
        <f>IF($D22="","",(IF($C22="","",IF(ISNA(SUMIF('22'!$CA:$CA,$C22,'22'!$CB:$CB)),0,SUMIF('22'!$CA:$CA,$C22,'22'!$CB:$CB)))-IF($D22="","",IF(ISNA(SUMIF('22'!$B:$B,$D22,'22'!$L:$L)),0,SUMIF('22'!$B:$B,$D22,'22'!$L:$L)))))</f>
        <v>0</v>
      </c>
      <c r="AB22" s="34">
        <f>IF($D22="","",(IF($C22="","",IF(ISNA(SUMIF('23'!$CA:$CA,$C22,'23'!$CB:$CB)),0,SUMIF('23'!$CA:$CA,$C22,'23'!$CB:$CB)))-IF($D22="","",IF(ISNA(SUMIF('23'!$B:$B,$D22,'23'!$L:$L)),0,SUMIF('23'!$B:$B,$D22,'23'!$L:$L)))))</f>
        <v>0</v>
      </c>
      <c r="AC22" s="34">
        <f>IF($D22="","",(IF($C22="","",IF(ISNA(SUMIF('24'!$CA:$CA,$C22,'24'!$CB:$CB)),0,SUMIF('24'!$CA:$CA,$C22,'24'!$CB:$CB)))-IF($D22="","",IF(ISNA(SUMIF('24'!$B:$B,$D22,'24'!$L:$L)),0,SUMIF('24'!$B:$B,$D22,'24'!$L:$L)))))</f>
        <v>0</v>
      </c>
      <c r="AD22" s="34">
        <f>IF($D22="","",(IF($C22="","",IF(ISNA(SUMIF('25'!$CA:$CA,$C22,'25'!$CB:$CB)),0,SUMIF('25'!$CA:$CA,$C22,'25'!$CB:$CB)))-IF($D22="","",IF(ISNA(SUMIF('25'!$B:$B,$D22,'25'!$L:$L)),0,SUMIF('25'!$B:$B,$D22,'25'!$L:$L)))))</f>
        <v>0</v>
      </c>
      <c r="AE22" s="34">
        <f>IF($D22="","",(IF($C22="","",IF(ISNA(SUMIF('26'!$CA:$CA,$C22,'26'!$CB:$CB)),0,SUMIF('26'!$CA:$CA,$C22,'26'!$CB:$CB)))-IF($D22="","",IF(ISNA(SUMIF('26'!$B:$B,$D22,'26'!$L:$L)),0,SUMIF('26'!$B:$B,$D22,'26'!$L:$L)))))</f>
        <v>0</v>
      </c>
      <c r="AF22" s="34">
        <f>IF($D22="","",(IF($C22="","",IF(ISNA(SUMIF('27'!$CA:$CA,$C22,'27'!$CB:$CB)),0,SUMIF('27'!$CA:$CA,$C22,'27'!$CB:$CB)))-IF($D22="","",IF(ISNA(SUMIF('27'!$B:$B,$D22,'27'!$L:$L)),0,SUMIF('27'!$B:$B,$D22,'27'!$L:$L)))))</f>
        <v>0</v>
      </c>
      <c r="AG22" s="34">
        <f>IF($D22="","",(IF($C22="","",IF(ISNA(SUMIF('28'!$CA:$CA,$C22,'28'!$CB:$CB)),0,SUMIF('28'!$CA:$CA,$C22,'28'!$CB:$CB)))-IF($D22="","",IF(ISNA(SUMIF('28'!$B:$B,$D22,'28'!$L:$L)),0,SUMIF('28'!$B:$B,$D22,'28'!$L:$L)))))</f>
        <v>0</v>
      </c>
      <c r="AH22" s="34">
        <f>IF($D22="","",(IF($C22="","",IF(ISNA(SUMIF('29'!$CA:$CA,$C22,'29'!$CB:$CB)),0,SUMIF('29'!$CA:$CA,$C22,'29'!$CB:$CB)))-IF($D22="","",IF(ISNA(SUMIF('29'!$B:$B,$D22,'29'!$L:$L)),0,SUMIF('29'!$B:$B,$D22,'29'!$L:$L)))))</f>
        <v>0</v>
      </c>
      <c r="AI22" s="34">
        <f>IF($D22="","",(IF($C22="","",IF(ISNA(SUMIF('30'!$CA:$CA,$C22,'30'!$CB:$CB)),0,SUMIF('30'!$CA:$CA,$C22,'30'!$CB:$CB)))-IF($D22="","",IF(ISNA(SUMIF('30'!$B:$B,$D22,'30'!$L:$L)),0,SUMIF('30'!$B:$B,$D22,'30'!$L:$L)))))</f>
        <v>0</v>
      </c>
      <c r="AJ22" s="34">
        <f>IF($D22="","",(IF($C22="","",IF(ISNA(SUMIF('31'!$CA:$CA,$C22,'31'!$CB:$CB)),0,SUMIF('31'!$CA:$CA,$C22,'31'!$CB:$CB)))-IF($D22="","",IF(ISNA(SUMIF('31'!$B:$B,$D22,'31'!$L:$L)),0,SUMIF('31'!$B:$B,$D22,'31'!$L:$L)))))</f>
        <v>0</v>
      </c>
      <c r="AK22" s="35">
        <f t="shared" si="2"/>
        <v>0</v>
      </c>
      <c r="AL22" s="31">
        <f t="shared" si="3"/>
        <v>49</v>
      </c>
    </row>
    <row r="23" spans="1:38" ht="17.399999999999999">
      <c r="A23" s="19">
        <v>17</v>
      </c>
      <c r="C23" s="39">
        <f>IF(D23="","",VLOOKUP('CUADRO GENERADO'!D23,'BASE DATOS CONDUCTORES'!B:C,2,FALSE))</f>
        <v>6050</v>
      </c>
      <c r="D23" s="28">
        <f>IFERROR(VLOOKUP(A23,'BASE DATOS CONDUCTORES'!$X$4:$AB$403,5,FALSE),"")</f>
        <v>50</v>
      </c>
      <c r="E23" s="34" t="str">
        <f>IF(ISNA(VLOOKUP(D23,SALDOS!C:D,2,FALSE)),"",VLOOKUP(D23,SALDOS!C:D,2,FALSE))</f>
        <v/>
      </c>
      <c r="F23" s="34">
        <f>IF($D23="","",(IF($C23="","",IF(ISNA(SUMIF('1'!$CA:$CA,$C23,'1'!$CB:$CB)),0,SUMIF('1'!$CA:$CA,$C23,'1'!$CB:$CB)))-IF($D23="","",IF(ISNA(SUMIF('1'!$B:$B,$D23,'1'!$L:$L)),0,SUMIF('1'!$B:$B,$D23,'1'!$L:$L)))))</f>
        <v>0</v>
      </c>
      <c r="G23" s="34">
        <f>IF($D23="","",(IF($C23="","",IF(ISNA(SUMIF('2'!$CA:$CA,$C23,'2'!$CB:$CB)),0,SUMIF('2'!$CA:$CA,$C23,'2'!$CB:$CB)))-IF($D23="","",IF(ISNA(SUMIF('2'!$B:$B,$D23,'2'!$L:$L)),0,SUMIF('2'!$B:$B,$D23,'2'!$L:$L)))))</f>
        <v>0</v>
      </c>
      <c r="H23" s="34">
        <f>IF($D23="","",(IF($C23="","",IF(ISNA(SUMIF('3'!$CA:$CA,$C23,'3'!$CB:$CB)),0,SUMIF('3'!$CA:$CA,$C23,'3'!$CB:$CB)))-IF($D23="","",IF(ISNA(SUMIF('3'!$B:$B,$D23,'3'!$L:$L)),0,SUMIF('3'!$B:$B,$D23,'3'!$L:$L)))))</f>
        <v>0</v>
      </c>
      <c r="I23" s="34">
        <f>IF($D23="","",(IF($C23="","",IF(ISNA(SUMIF('4'!$CA:$CA,$C23,'4'!$CB:$CB)),0,SUMIF('4'!$CA:$CA,$C23,'4'!$CB:$CB)))-IF($D23="","",IF(ISNA(SUMIF('4'!$B:$B,$D23,'4'!$L:$L)),0,SUMIF('4'!$B:$B,$D23,'4'!$L:$L)))))</f>
        <v>0</v>
      </c>
      <c r="J23" s="34">
        <f>IF($D23="","",(IF($C23="","",IF(ISNA(SUMIF('5'!$CA:$CA,$C23,'5'!$CB:$CB)),0,SUMIF('5'!$CA:$CA,$C23,'5'!$CB:$CB)))-IF($D23="","",IF(ISNA(SUMIF('5'!$B:$B,$D23,'5'!$L:$L)),0,SUMIF('5'!$B:$B,$D23,'5'!$L:$L)))))</f>
        <v>0</v>
      </c>
      <c r="K23" s="34">
        <f>IF($D23="","",(IF($C23="","",IF(ISNA(SUMIF('6'!$CA:$CA,$C23,'6'!$CB:$CB)),0,SUMIF('6'!$CA:$CA,$C23,'6'!$CB:$CB)))-IF($D23="","",IF(ISNA(SUMIF('6'!$B:$B,$D23,'6'!$L:$L)),0,SUMIF('6'!$B:$B,$D23,'6'!$L:$L)))))</f>
        <v>0</v>
      </c>
      <c r="L23" s="34">
        <f>IF($D23="","",(IF($C23="","",IF(ISNA(SUMIF('7'!$CA:$CA,$C23,'7'!$CB:$CB)),0,SUMIF('7'!$CA:$CA,$C23,'7'!$CB:$CB)))-IF($D23="","",IF(ISNA(SUMIF('7'!$B:$B,$D23,'7'!$L:$L)),0,SUMIF('7'!$B:$B,$D23,'7'!$L:$L)))))</f>
        <v>0</v>
      </c>
      <c r="M23" s="34">
        <f>IF($D23="","",(IF($C23="","",IF(ISNA(SUMIF('8'!$CA:$CA,$C23,'8'!$CB:$CB)),0,SUMIF('8'!$CA:$CA,$C23,'8'!$CB:$CB)))-IF($D23="","",IF(ISNA(SUMIF('8'!$B:$B,$D23,'8'!$L:$L)),0,SUMIF('8'!$B:$B,$D23,'8'!$L:$L)))))</f>
        <v>0</v>
      </c>
      <c r="N23" s="34">
        <f>IF($D23="","",(IF($C23="","",IF(ISNA(SUMIF('9'!$CA:$CA,$C23,'9'!$CB:$CB)),0,SUMIF('9'!$CA:$CA,$C23,'9'!$CB:$CB)))-IF($D23="","",IF(ISNA(SUMIF('9'!$B:$B,$D23,'9'!$L:$L)),0,SUMIF('9'!$B:$B,$D23,'9'!$L:$L)))))</f>
        <v>0</v>
      </c>
      <c r="O23" s="34">
        <f>IF($D23="","",(IF($C23="","",IF(ISNA(SUMIF('10'!$CA:$CA,$C23,'10'!$CB:$CB)),0,SUMIF('10'!$CA:$CA,$C23,'10'!$CB:$CB)))-IF($D23="","",IF(ISNA(SUMIF('10'!$B:$B,$D23,'10'!$L:$L)),0,SUMIF('10'!$B:$B,$D23,'10'!$L:$L)))))</f>
        <v>0</v>
      </c>
      <c r="P23" s="34">
        <f>IF($D23="","",(IF($C23="","",IF(ISNA(SUMIF('11'!$CA:$CA,$C23,'11'!$CB:$CB)),0,SUMIF('11'!$CA:$CA,$C23,'11'!$CB:$CB)))-IF($D23="","",IF(ISNA(SUMIF('11'!$B:$B,$D23,'11'!$L:$L)),0,SUMIF('11'!$B:$B,$D23,'11'!$L:$L)))))</f>
        <v>0</v>
      </c>
      <c r="Q23" s="34">
        <f>IF($D23="","",(IF($C23="","",IF(ISNA(SUMIF('12'!$CA:$CA,$C23,'12'!$CB:$CB)),0,SUMIF('12'!$CA:$CA,$C23,'12'!$CB:$CB)))-IF($D23="","",IF(ISNA(SUMIF('12'!$B:$B,$D23,'12'!$L:$L)),0,SUMIF('12'!$B:$B,$D23,'12'!$L:$L)))))</f>
        <v>0</v>
      </c>
      <c r="R23" s="34">
        <f>IF($D23="","",(IF($C23="","",IF(ISNA(SUMIF('13'!$CA:$CA,$C23,'13'!$CB:$CB)),0,SUMIF('13'!$CA:$CA,$C23,'13'!$CB:$CB)))-IF($D23="","",IF(ISNA(SUMIF('13'!$B:$B,$D23,'13'!$L:$L)),0,SUMIF('13'!$B:$B,$D23,'13'!$L:$L)))))</f>
        <v>0</v>
      </c>
      <c r="S23" s="34">
        <f>IF($D23="","",(IF($C23="","",IF(ISNA(SUMIF('14'!$CA:$CA,$C23,'14'!$CB:$CB)),0,SUMIF('14'!$CA:$CA,$C23,'14'!$CB:$CB)))-IF($D23="","",IF(ISNA(SUMIF('14'!$B:$B,$D23,'14'!$L:$L)),0,SUMIF('14'!$B:$B,$D23,'14'!$L:$L)))))</f>
        <v>0</v>
      </c>
      <c r="T23" s="34">
        <f>IF($D23="","",(IF($C23="","",IF(ISNA(SUMIF('15'!$CA:$CA,$C23,'15'!$CB:$CB)),0,SUMIF('15'!$CA:$CA,$C23,'15'!$CB:$CB)))-IF($D23="","",IF(ISNA(SUMIF('15'!$B:$B,$D23,'15'!$L:$L)),0,SUMIF('15'!$B:$B,$D23,'15'!$L:$L)))))</f>
        <v>0</v>
      </c>
      <c r="U23" s="34">
        <f>IF($D23="","",(IF($C23="","",IF(ISNA(SUMIF('16'!$CA:$CA,$C23,'16'!$CB:$CB)),0,SUMIF('16'!$CA:$CA,$C23,'16'!$CB:$CB)))-IF($D23="","",IF(ISNA(SUMIF('16'!$B:$B,$D23,'16'!$L:$L)),0,SUMIF('16'!$B:$B,$D23,'16'!$L:$L)))))</f>
        <v>0</v>
      </c>
      <c r="V23" s="34">
        <f>IF($D23="","",(IF($C23="","",IF(ISNA(SUMIF('17'!$CA:$CA,$C23,'17'!$CB:$CB)),0,SUMIF('17'!$CA:$CA,$C23,'17'!$CB:$CB)))-IF($D23="","",IF(ISNA(SUMIF('17'!$B:$B,$D23,'17'!$L:$L)),0,SUMIF('17'!$B:$B,$D23,'17'!$L:$L)))))</f>
        <v>0</v>
      </c>
      <c r="W23" s="34">
        <f>IF($D23="","",(IF($C23="","",IF(ISNA(SUMIF('18'!$CA:$CA,$C23,'18'!$CB:$CB)),0,SUMIF('18'!$CA:$CA,$C23,'18'!$CB:$CB)))-IF($D23="","",IF(ISNA(SUMIF('18'!$B:$B,$D23,'18'!$L:$L)),0,SUMIF('18'!$B:$B,$D23,'18'!$L:$L)))))</f>
        <v>0</v>
      </c>
      <c r="X23" s="34">
        <f>IF($D23="","",(IF($C23="","",IF(ISNA(SUMIF('19'!$CA:$CA,$C23,'19'!$CB:$CB)),0,SUMIF('19'!$CA:$CA,$C23,'19'!$CB:$CB)))-IF($D23="","",IF(ISNA(SUMIF('19'!$B:$B,$D23,'19'!$L:$L)),0,SUMIF('19'!$B:$B,$D23,'19'!$L:$L)))))</f>
        <v>0</v>
      </c>
      <c r="Y23" s="34">
        <f>IF($D23="","",(IF($C23="","",IF(ISNA(SUMIF('20'!$CA:$CA,$C23,'20'!$CB:$CB)),0,SUMIF('20'!$CA:$CA,$C23,'20'!$CB:$CB)))-IF($D23="","",IF(ISNA(SUMIF('20'!$B:$B,$D23,'20'!$L:$L)),0,SUMIF('20'!$B:$B,$D23,'20'!$L:$L)))))</f>
        <v>0</v>
      </c>
      <c r="Z23" s="34">
        <f>IF($D23="","",(IF($C23="","",IF(ISNA(SUMIF('21'!$CA:$CA,$C23,'21'!$CB:$CB)),0,SUMIF('21'!$CA:$CA,$C23,'21'!$CB:$CB)))-IF($D23="","",IF(ISNA(SUMIF('21'!$B:$B,$D23,'21'!$L:$L)),0,SUMIF('21'!$B:$B,$D23,'21'!$L:$L)))))</f>
        <v>0</v>
      </c>
      <c r="AA23" s="34">
        <f>IF($D23="","",(IF($C23="","",IF(ISNA(SUMIF('22'!$CA:$CA,$C23,'22'!$CB:$CB)),0,SUMIF('22'!$CA:$CA,$C23,'22'!$CB:$CB)))-IF($D23="","",IF(ISNA(SUMIF('22'!$B:$B,$D23,'22'!$L:$L)),0,SUMIF('22'!$B:$B,$D23,'22'!$L:$L)))))</f>
        <v>0</v>
      </c>
      <c r="AB23" s="34">
        <f>IF($D23="","",(IF($C23="","",IF(ISNA(SUMIF('23'!$CA:$CA,$C23,'23'!$CB:$CB)),0,SUMIF('23'!$CA:$CA,$C23,'23'!$CB:$CB)))-IF($D23="","",IF(ISNA(SUMIF('23'!$B:$B,$D23,'23'!$L:$L)),0,SUMIF('23'!$B:$B,$D23,'23'!$L:$L)))))</f>
        <v>0</v>
      </c>
      <c r="AC23" s="34">
        <f>IF($D23="","",(IF($C23="","",IF(ISNA(SUMIF('24'!$CA:$CA,$C23,'24'!$CB:$CB)),0,SUMIF('24'!$CA:$CA,$C23,'24'!$CB:$CB)))-IF($D23="","",IF(ISNA(SUMIF('24'!$B:$B,$D23,'24'!$L:$L)),0,SUMIF('24'!$B:$B,$D23,'24'!$L:$L)))))</f>
        <v>0</v>
      </c>
      <c r="AD23" s="34">
        <f>IF($D23="","",(IF($C23="","",IF(ISNA(SUMIF('25'!$CA:$CA,$C23,'25'!$CB:$CB)),0,SUMIF('25'!$CA:$CA,$C23,'25'!$CB:$CB)))-IF($D23="","",IF(ISNA(SUMIF('25'!$B:$B,$D23,'25'!$L:$L)),0,SUMIF('25'!$B:$B,$D23,'25'!$L:$L)))))</f>
        <v>0</v>
      </c>
      <c r="AE23" s="34">
        <f>IF($D23="","",(IF($C23="","",IF(ISNA(SUMIF('26'!$CA:$CA,$C23,'26'!$CB:$CB)),0,SUMIF('26'!$CA:$CA,$C23,'26'!$CB:$CB)))-IF($D23="","",IF(ISNA(SUMIF('26'!$B:$B,$D23,'26'!$L:$L)),0,SUMIF('26'!$B:$B,$D23,'26'!$L:$L)))))</f>
        <v>0</v>
      </c>
      <c r="AF23" s="34">
        <f>IF($D23="","",(IF($C23="","",IF(ISNA(SUMIF('27'!$CA:$CA,$C23,'27'!$CB:$CB)),0,SUMIF('27'!$CA:$CA,$C23,'27'!$CB:$CB)))-IF($D23="","",IF(ISNA(SUMIF('27'!$B:$B,$D23,'27'!$L:$L)),0,SUMIF('27'!$B:$B,$D23,'27'!$L:$L)))))</f>
        <v>0</v>
      </c>
      <c r="AG23" s="34">
        <f>IF($D23="","",(IF($C23="","",IF(ISNA(SUMIF('28'!$CA:$CA,$C23,'28'!$CB:$CB)),0,SUMIF('28'!$CA:$CA,$C23,'28'!$CB:$CB)))-IF($D23="","",IF(ISNA(SUMIF('28'!$B:$B,$D23,'28'!$L:$L)),0,SUMIF('28'!$B:$B,$D23,'28'!$L:$L)))))</f>
        <v>0</v>
      </c>
      <c r="AH23" s="34">
        <f>IF($D23="","",(IF($C23="","",IF(ISNA(SUMIF('29'!$CA:$CA,$C23,'29'!$CB:$CB)),0,SUMIF('29'!$CA:$CA,$C23,'29'!$CB:$CB)))-IF($D23="","",IF(ISNA(SUMIF('29'!$B:$B,$D23,'29'!$L:$L)),0,SUMIF('29'!$B:$B,$D23,'29'!$L:$L)))))</f>
        <v>0</v>
      </c>
      <c r="AI23" s="34">
        <f>IF($D23="","",(IF($C23="","",IF(ISNA(SUMIF('30'!$CA:$CA,$C23,'30'!$CB:$CB)),0,SUMIF('30'!$CA:$CA,$C23,'30'!$CB:$CB)))-IF($D23="","",IF(ISNA(SUMIF('30'!$B:$B,$D23,'30'!$L:$L)),0,SUMIF('30'!$B:$B,$D23,'30'!$L:$L)))))</f>
        <v>0</v>
      </c>
      <c r="AJ23" s="34">
        <f>IF($D23="","",(IF($C23="","",IF(ISNA(SUMIF('31'!$CA:$CA,$C23,'31'!$CB:$CB)),0,SUMIF('31'!$CA:$CA,$C23,'31'!$CB:$CB)))-IF($D23="","",IF(ISNA(SUMIF('31'!$B:$B,$D23,'31'!$L:$L)),0,SUMIF('31'!$B:$B,$D23,'31'!$L:$L)))))</f>
        <v>0</v>
      </c>
      <c r="AK23" s="35">
        <f t="shared" si="2"/>
        <v>0</v>
      </c>
      <c r="AL23" s="31">
        <f t="shared" si="3"/>
        <v>50</v>
      </c>
    </row>
    <row r="24" spans="1:38" ht="17.399999999999999">
      <c r="A24" s="19">
        <v>18</v>
      </c>
      <c r="C24" s="39">
        <f>IF(D24="","",VLOOKUP('CUADRO GENERADO'!D24,'BASE DATOS CONDUCTORES'!B:C,2,FALSE))</f>
        <v>6055</v>
      </c>
      <c r="D24" s="28">
        <f>IFERROR(VLOOKUP(A24,'BASE DATOS CONDUCTORES'!$X$4:$AB$403,5,FALSE),"")</f>
        <v>55</v>
      </c>
      <c r="E24" s="34" t="str">
        <f>IF(ISNA(VLOOKUP(D24,SALDOS!C:D,2,FALSE)),"",VLOOKUP(D24,SALDOS!C:D,2,FALSE))</f>
        <v/>
      </c>
      <c r="F24" s="34">
        <f>IF($D24="","",(IF($C24="","",IF(ISNA(SUMIF('1'!$CA:$CA,$C24,'1'!$CB:$CB)),0,SUMIF('1'!$CA:$CA,$C24,'1'!$CB:$CB)))-IF($D24="","",IF(ISNA(SUMIF('1'!$B:$B,$D24,'1'!$L:$L)),0,SUMIF('1'!$B:$B,$D24,'1'!$L:$L)))))</f>
        <v>0</v>
      </c>
      <c r="G24" s="34">
        <f>IF($D24="","",(IF($C24="","",IF(ISNA(SUMIF('2'!$CA:$CA,$C24,'2'!$CB:$CB)),0,SUMIF('2'!$CA:$CA,$C24,'2'!$CB:$CB)))-IF($D24="","",IF(ISNA(SUMIF('2'!$B:$B,$D24,'2'!$L:$L)),0,SUMIF('2'!$B:$B,$D24,'2'!$L:$L)))))</f>
        <v>0</v>
      </c>
      <c r="H24" s="34">
        <f>IF($D24="","",(IF($C24="","",IF(ISNA(SUMIF('3'!$CA:$CA,$C24,'3'!$CB:$CB)),0,SUMIF('3'!$CA:$CA,$C24,'3'!$CB:$CB)))-IF($D24="","",IF(ISNA(SUMIF('3'!$B:$B,$D24,'3'!$L:$L)),0,SUMIF('3'!$B:$B,$D24,'3'!$L:$L)))))</f>
        <v>0</v>
      </c>
      <c r="I24" s="34">
        <f>IF($D24="","",(IF($C24="","",IF(ISNA(SUMIF('4'!$CA:$CA,$C24,'4'!$CB:$CB)),0,SUMIF('4'!$CA:$CA,$C24,'4'!$CB:$CB)))-IF($D24="","",IF(ISNA(SUMIF('4'!$B:$B,$D24,'4'!$L:$L)),0,SUMIF('4'!$B:$B,$D24,'4'!$L:$L)))))</f>
        <v>0</v>
      </c>
      <c r="J24" s="34">
        <f>IF($D24="","",(IF($C24="","",IF(ISNA(SUMIF('5'!$CA:$CA,$C24,'5'!$CB:$CB)),0,SUMIF('5'!$CA:$CA,$C24,'5'!$CB:$CB)))-IF($D24="","",IF(ISNA(SUMIF('5'!$B:$B,$D24,'5'!$L:$L)),0,SUMIF('5'!$B:$B,$D24,'5'!$L:$L)))))</f>
        <v>0</v>
      </c>
      <c r="K24" s="34">
        <f>IF($D24="","",(IF($C24="","",IF(ISNA(SUMIF('6'!$CA:$CA,$C24,'6'!$CB:$CB)),0,SUMIF('6'!$CA:$CA,$C24,'6'!$CB:$CB)))-IF($D24="","",IF(ISNA(SUMIF('6'!$B:$B,$D24,'6'!$L:$L)),0,SUMIF('6'!$B:$B,$D24,'6'!$L:$L)))))</f>
        <v>0</v>
      </c>
      <c r="L24" s="34">
        <f>IF($D24="","",(IF($C24="","",IF(ISNA(SUMIF('7'!$CA:$CA,$C24,'7'!$CB:$CB)),0,SUMIF('7'!$CA:$CA,$C24,'7'!$CB:$CB)))-IF($D24="","",IF(ISNA(SUMIF('7'!$B:$B,$D24,'7'!$L:$L)),0,SUMIF('7'!$B:$B,$D24,'7'!$L:$L)))))</f>
        <v>0</v>
      </c>
      <c r="M24" s="34">
        <f>IF($D24="","",(IF($C24="","",IF(ISNA(SUMIF('8'!$CA:$CA,$C24,'8'!$CB:$CB)),0,SUMIF('8'!$CA:$CA,$C24,'8'!$CB:$CB)))-IF($D24="","",IF(ISNA(SUMIF('8'!$B:$B,$D24,'8'!$L:$L)),0,SUMIF('8'!$B:$B,$D24,'8'!$L:$L)))))</f>
        <v>0</v>
      </c>
      <c r="N24" s="34">
        <f>IF($D24="","",(IF($C24="","",IF(ISNA(SUMIF('9'!$CA:$CA,$C24,'9'!$CB:$CB)),0,SUMIF('9'!$CA:$CA,$C24,'9'!$CB:$CB)))-IF($D24="","",IF(ISNA(SUMIF('9'!$B:$B,$D24,'9'!$L:$L)),0,SUMIF('9'!$B:$B,$D24,'9'!$L:$L)))))</f>
        <v>0</v>
      </c>
      <c r="O24" s="34">
        <f>IF($D24="","",(IF($C24="","",IF(ISNA(SUMIF('10'!$CA:$CA,$C24,'10'!$CB:$CB)),0,SUMIF('10'!$CA:$CA,$C24,'10'!$CB:$CB)))-IF($D24="","",IF(ISNA(SUMIF('10'!$B:$B,$D24,'10'!$L:$L)),0,SUMIF('10'!$B:$B,$D24,'10'!$L:$L)))))</f>
        <v>0</v>
      </c>
      <c r="P24" s="34">
        <f>IF($D24="","",(IF($C24="","",IF(ISNA(SUMIF('11'!$CA:$CA,$C24,'11'!$CB:$CB)),0,SUMIF('11'!$CA:$CA,$C24,'11'!$CB:$CB)))-IF($D24="","",IF(ISNA(SUMIF('11'!$B:$B,$D24,'11'!$L:$L)),0,SUMIF('11'!$B:$B,$D24,'11'!$L:$L)))))</f>
        <v>0</v>
      </c>
      <c r="Q24" s="34">
        <f>IF($D24="","",(IF($C24="","",IF(ISNA(SUMIF('12'!$CA:$CA,$C24,'12'!$CB:$CB)),0,SUMIF('12'!$CA:$CA,$C24,'12'!$CB:$CB)))-IF($D24="","",IF(ISNA(SUMIF('12'!$B:$B,$D24,'12'!$L:$L)),0,SUMIF('12'!$B:$B,$D24,'12'!$L:$L)))))</f>
        <v>0</v>
      </c>
      <c r="R24" s="34">
        <f>IF($D24="","",(IF($C24="","",IF(ISNA(SUMIF('13'!$CA:$CA,$C24,'13'!$CB:$CB)),0,SUMIF('13'!$CA:$CA,$C24,'13'!$CB:$CB)))-IF($D24="","",IF(ISNA(SUMIF('13'!$B:$B,$D24,'13'!$L:$L)),0,SUMIF('13'!$B:$B,$D24,'13'!$L:$L)))))</f>
        <v>0</v>
      </c>
      <c r="S24" s="34">
        <f>IF($D24="","",(IF($C24="","",IF(ISNA(SUMIF('14'!$CA:$CA,$C24,'14'!$CB:$CB)),0,SUMIF('14'!$CA:$CA,$C24,'14'!$CB:$CB)))-IF($D24="","",IF(ISNA(SUMIF('14'!$B:$B,$D24,'14'!$L:$L)),0,SUMIF('14'!$B:$B,$D24,'14'!$L:$L)))))</f>
        <v>0</v>
      </c>
      <c r="T24" s="34">
        <f>IF($D24="","",(IF($C24="","",IF(ISNA(SUMIF('15'!$CA:$CA,$C24,'15'!$CB:$CB)),0,SUMIF('15'!$CA:$CA,$C24,'15'!$CB:$CB)))-IF($D24="","",IF(ISNA(SUMIF('15'!$B:$B,$D24,'15'!$L:$L)),0,SUMIF('15'!$B:$B,$D24,'15'!$L:$L)))))</f>
        <v>0</v>
      </c>
      <c r="U24" s="34">
        <f>IF($D24="","",(IF($C24="","",IF(ISNA(SUMIF('16'!$CA:$CA,$C24,'16'!$CB:$CB)),0,SUMIF('16'!$CA:$CA,$C24,'16'!$CB:$CB)))-IF($D24="","",IF(ISNA(SUMIF('16'!$B:$B,$D24,'16'!$L:$L)),0,SUMIF('16'!$B:$B,$D24,'16'!$L:$L)))))</f>
        <v>0</v>
      </c>
      <c r="V24" s="34">
        <f>IF($D24="","",(IF($C24="","",IF(ISNA(SUMIF('17'!$CA:$CA,$C24,'17'!$CB:$CB)),0,SUMIF('17'!$CA:$CA,$C24,'17'!$CB:$CB)))-IF($D24="","",IF(ISNA(SUMIF('17'!$B:$B,$D24,'17'!$L:$L)),0,SUMIF('17'!$B:$B,$D24,'17'!$L:$L)))))</f>
        <v>0</v>
      </c>
      <c r="W24" s="34">
        <f>IF($D24="","",(IF($C24="","",IF(ISNA(SUMIF('18'!$CA:$CA,$C24,'18'!$CB:$CB)),0,SUMIF('18'!$CA:$CA,$C24,'18'!$CB:$CB)))-IF($D24="","",IF(ISNA(SUMIF('18'!$B:$B,$D24,'18'!$L:$L)),0,SUMIF('18'!$B:$B,$D24,'18'!$L:$L)))))</f>
        <v>0</v>
      </c>
      <c r="X24" s="34">
        <f>IF($D24="","",(IF($C24="","",IF(ISNA(SUMIF('19'!$CA:$CA,$C24,'19'!$CB:$CB)),0,SUMIF('19'!$CA:$CA,$C24,'19'!$CB:$CB)))-IF($D24="","",IF(ISNA(SUMIF('19'!$B:$B,$D24,'19'!$L:$L)),0,SUMIF('19'!$B:$B,$D24,'19'!$L:$L)))))</f>
        <v>0</v>
      </c>
      <c r="Y24" s="34">
        <f>IF($D24="","",(IF($C24="","",IF(ISNA(SUMIF('20'!$CA:$CA,$C24,'20'!$CB:$CB)),0,SUMIF('20'!$CA:$CA,$C24,'20'!$CB:$CB)))-IF($D24="","",IF(ISNA(SUMIF('20'!$B:$B,$D24,'20'!$L:$L)),0,SUMIF('20'!$B:$B,$D24,'20'!$L:$L)))))</f>
        <v>0</v>
      </c>
      <c r="Z24" s="34">
        <f>IF($D24="","",(IF($C24="","",IF(ISNA(SUMIF('21'!$CA:$CA,$C24,'21'!$CB:$CB)),0,SUMIF('21'!$CA:$CA,$C24,'21'!$CB:$CB)))-IF($D24="","",IF(ISNA(SUMIF('21'!$B:$B,$D24,'21'!$L:$L)),0,SUMIF('21'!$B:$B,$D24,'21'!$L:$L)))))</f>
        <v>0</v>
      </c>
      <c r="AA24" s="34">
        <f>IF($D24="","",(IF($C24="","",IF(ISNA(SUMIF('22'!$CA:$CA,$C24,'22'!$CB:$CB)),0,SUMIF('22'!$CA:$CA,$C24,'22'!$CB:$CB)))-IF($D24="","",IF(ISNA(SUMIF('22'!$B:$B,$D24,'22'!$L:$L)),0,SUMIF('22'!$B:$B,$D24,'22'!$L:$L)))))</f>
        <v>0</v>
      </c>
      <c r="AB24" s="34">
        <f>IF($D24="","",(IF($C24="","",IF(ISNA(SUMIF('23'!$CA:$CA,$C24,'23'!$CB:$CB)),0,SUMIF('23'!$CA:$CA,$C24,'23'!$CB:$CB)))-IF($D24="","",IF(ISNA(SUMIF('23'!$B:$B,$D24,'23'!$L:$L)),0,SUMIF('23'!$B:$B,$D24,'23'!$L:$L)))))</f>
        <v>0</v>
      </c>
      <c r="AC24" s="34">
        <f>IF($D24="","",(IF($C24="","",IF(ISNA(SUMIF('24'!$CA:$CA,$C24,'24'!$CB:$CB)),0,SUMIF('24'!$CA:$CA,$C24,'24'!$CB:$CB)))-IF($D24="","",IF(ISNA(SUMIF('24'!$B:$B,$D24,'24'!$L:$L)),0,SUMIF('24'!$B:$B,$D24,'24'!$L:$L)))))</f>
        <v>0</v>
      </c>
      <c r="AD24" s="34">
        <f>IF($D24="","",(IF($C24="","",IF(ISNA(SUMIF('25'!$CA:$CA,$C24,'25'!$CB:$CB)),0,SUMIF('25'!$CA:$CA,$C24,'25'!$CB:$CB)))-IF($D24="","",IF(ISNA(SUMIF('25'!$B:$B,$D24,'25'!$L:$L)),0,SUMIF('25'!$B:$B,$D24,'25'!$L:$L)))))</f>
        <v>0</v>
      </c>
      <c r="AE24" s="34">
        <f>IF($D24="","",(IF($C24="","",IF(ISNA(SUMIF('26'!$CA:$CA,$C24,'26'!$CB:$CB)),0,SUMIF('26'!$CA:$CA,$C24,'26'!$CB:$CB)))-IF($D24="","",IF(ISNA(SUMIF('26'!$B:$B,$D24,'26'!$L:$L)),0,SUMIF('26'!$B:$B,$D24,'26'!$L:$L)))))</f>
        <v>0</v>
      </c>
      <c r="AF24" s="34">
        <f>IF($D24="","",(IF($C24="","",IF(ISNA(SUMIF('27'!$CA:$CA,$C24,'27'!$CB:$CB)),0,SUMIF('27'!$CA:$CA,$C24,'27'!$CB:$CB)))-IF($D24="","",IF(ISNA(SUMIF('27'!$B:$B,$D24,'27'!$L:$L)),0,SUMIF('27'!$B:$B,$D24,'27'!$L:$L)))))</f>
        <v>0</v>
      </c>
      <c r="AG24" s="34">
        <f>IF($D24="","",(IF($C24="","",IF(ISNA(SUMIF('28'!$CA:$CA,$C24,'28'!$CB:$CB)),0,SUMIF('28'!$CA:$CA,$C24,'28'!$CB:$CB)))-IF($D24="","",IF(ISNA(SUMIF('28'!$B:$B,$D24,'28'!$L:$L)),0,SUMIF('28'!$B:$B,$D24,'28'!$L:$L)))))</f>
        <v>0</v>
      </c>
      <c r="AH24" s="34">
        <f>IF($D24="","",(IF($C24="","",IF(ISNA(SUMIF('29'!$CA:$CA,$C24,'29'!$CB:$CB)),0,SUMIF('29'!$CA:$CA,$C24,'29'!$CB:$CB)))-IF($D24="","",IF(ISNA(SUMIF('29'!$B:$B,$D24,'29'!$L:$L)),0,SUMIF('29'!$B:$B,$D24,'29'!$L:$L)))))</f>
        <v>0</v>
      </c>
      <c r="AI24" s="34">
        <f>IF($D24="","",(IF($C24="","",IF(ISNA(SUMIF('30'!$CA:$CA,$C24,'30'!$CB:$CB)),0,SUMIF('30'!$CA:$CA,$C24,'30'!$CB:$CB)))-IF($D24="","",IF(ISNA(SUMIF('30'!$B:$B,$D24,'30'!$L:$L)),0,SUMIF('30'!$B:$B,$D24,'30'!$L:$L)))))</f>
        <v>0</v>
      </c>
      <c r="AJ24" s="34">
        <f>IF($D24="","",(IF($C24="","",IF(ISNA(SUMIF('31'!$CA:$CA,$C24,'31'!$CB:$CB)),0,SUMIF('31'!$CA:$CA,$C24,'31'!$CB:$CB)))-IF($D24="","",IF(ISNA(SUMIF('31'!$B:$B,$D24,'31'!$L:$L)),0,SUMIF('31'!$B:$B,$D24,'31'!$L:$L)))))</f>
        <v>0</v>
      </c>
      <c r="AK24" s="35">
        <f t="shared" si="2"/>
        <v>0</v>
      </c>
      <c r="AL24" s="31">
        <f t="shared" si="3"/>
        <v>55</v>
      </c>
    </row>
    <row r="25" spans="1:38" ht="17.399999999999999">
      <c r="A25" s="19">
        <v>19</v>
      </c>
      <c r="C25" s="39">
        <f>IF(D25="","",VLOOKUP('CUADRO GENERADO'!D25,'BASE DATOS CONDUCTORES'!B:C,2,FALSE))</f>
        <v>6062</v>
      </c>
      <c r="D25" s="28">
        <f>IFERROR(VLOOKUP(A25,'BASE DATOS CONDUCTORES'!$X$4:$AB$403,5,FALSE),"")</f>
        <v>62</v>
      </c>
      <c r="E25" s="34" t="str">
        <f>IF(ISNA(VLOOKUP(D25,SALDOS!C:D,2,FALSE)),"",VLOOKUP(D25,SALDOS!C:D,2,FALSE))</f>
        <v/>
      </c>
      <c r="F25" s="34">
        <f>IF($D25="","",(IF($C25="","",IF(ISNA(SUMIF('1'!$CA:$CA,$C25,'1'!$CB:$CB)),0,SUMIF('1'!$CA:$CA,$C25,'1'!$CB:$CB)))-IF($D25="","",IF(ISNA(SUMIF('1'!$B:$B,$D25,'1'!$L:$L)),0,SUMIF('1'!$B:$B,$D25,'1'!$L:$L)))))</f>
        <v>0</v>
      </c>
      <c r="G25" s="34">
        <f>IF($D25="","",(IF($C25="","",IF(ISNA(SUMIF('2'!$CA:$CA,$C25,'2'!$CB:$CB)),0,SUMIF('2'!$CA:$CA,$C25,'2'!$CB:$CB)))-IF($D25="","",IF(ISNA(SUMIF('2'!$B:$B,$D25,'2'!$L:$L)),0,SUMIF('2'!$B:$B,$D25,'2'!$L:$L)))))</f>
        <v>0</v>
      </c>
      <c r="H25" s="34">
        <f>IF($D25="","",(IF($C25="","",IF(ISNA(SUMIF('3'!$CA:$CA,$C25,'3'!$CB:$CB)),0,SUMIF('3'!$CA:$CA,$C25,'3'!$CB:$CB)))-IF($D25="","",IF(ISNA(SUMIF('3'!$B:$B,$D25,'3'!$L:$L)),0,SUMIF('3'!$B:$B,$D25,'3'!$L:$L)))))</f>
        <v>0</v>
      </c>
      <c r="I25" s="34">
        <f>IF($D25="","",(IF($C25="","",IF(ISNA(SUMIF('4'!$CA:$CA,$C25,'4'!$CB:$CB)),0,SUMIF('4'!$CA:$CA,$C25,'4'!$CB:$CB)))-IF($D25="","",IF(ISNA(SUMIF('4'!$B:$B,$D25,'4'!$L:$L)),0,SUMIF('4'!$B:$B,$D25,'4'!$L:$L)))))</f>
        <v>0</v>
      </c>
      <c r="J25" s="34">
        <f>IF($D25="","",(IF($C25="","",IF(ISNA(SUMIF('5'!$CA:$CA,$C25,'5'!$CB:$CB)),0,SUMIF('5'!$CA:$CA,$C25,'5'!$CB:$CB)))-IF($D25="","",IF(ISNA(SUMIF('5'!$B:$B,$D25,'5'!$L:$L)),0,SUMIF('5'!$B:$B,$D25,'5'!$L:$L)))))</f>
        <v>0</v>
      </c>
      <c r="K25" s="34">
        <f>IF($D25="","",(IF($C25="","",IF(ISNA(SUMIF('6'!$CA:$CA,$C25,'6'!$CB:$CB)),0,SUMIF('6'!$CA:$CA,$C25,'6'!$CB:$CB)))-IF($D25="","",IF(ISNA(SUMIF('6'!$B:$B,$D25,'6'!$L:$L)),0,SUMIF('6'!$B:$B,$D25,'6'!$L:$L)))))</f>
        <v>0</v>
      </c>
      <c r="L25" s="34">
        <f>IF($D25="","",(IF($C25="","",IF(ISNA(SUMIF('7'!$CA:$CA,$C25,'7'!$CB:$CB)),0,SUMIF('7'!$CA:$CA,$C25,'7'!$CB:$CB)))-IF($D25="","",IF(ISNA(SUMIF('7'!$B:$B,$D25,'7'!$L:$L)),0,SUMIF('7'!$B:$B,$D25,'7'!$L:$L)))))</f>
        <v>0</v>
      </c>
      <c r="M25" s="34">
        <f>IF($D25="","",(IF($C25="","",IF(ISNA(SUMIF('8'!$CA:$CA,$C25,'8'!$CB:$CB)),0,SUMIF('8'!$CA:$CA,$C25,'8'!$CB:$CB)))-IF($D25="","",IF(ISNA(SUMIF('8'!$B:$B,$D25,'8'!$L:$L)),0,SUMIF('8'!$B:$B,$D25,'8'!$L:$L)))))</f>
        <v>0</v>
      </c>
      <c r="N25" s="34">
        <f>IF($D25="","",(IF($C25="","",IF(ISNA(SUMIF('9'!$CA:$CA,$C25,'9'!$CB:$CB)),0,SUMIF('9'!$CA:$CA,$C25,'9'!$CB:$CB)))-IF($D25="","",IF(ISNA(SUMIF('9'!$B:$B,$D25,'9'!$L:$L)),0,SUMIF('9'!$B:$B,$D25,'9'!$L:$L)))))</f>
        <v>0</v>
      </c>
      <c r="O25" s="34">
        <f>IF($D25="","",(IF($C25="","",IF(ISNA(SUMIF('10'!$CA:$CA,$C25,'10'!$CB:$CB)),0,SUMIF('10'!$CA:$CA,$C25,'10'!$CB:$CB)))-IF($D25="","",IF(ISNA(SUMIF('10'!$B:$B,$D25,'10'!$L:$L)),0,SUMIF('10'!$B:$B,$D25,'10'!$L:$L)))))</f>
        <v>0</v>
      </c>
      <c r="P25" s="34">
        <f>IF($D25="","",(IF($C25="","",IF(ISNA(SUMIF('11'!$CA:$CA,$C25,'11'!$CB:$CB)),0,SUMIF('11'!$CA:$CA,$C25,'11'!$CB:$CB)))-IF($D25="","",IF(ISNA(SUMIF('11'!$B:$B,$D25,'11'!$L:$L)),0,SUMIF('11'!$B:$B,$D25,'11'!$L:$L)))))</f>
        <v>0</v>
      </c>
      <c r="Q25" s="34">
        <f>IF($D25="","",(IF($C25="","",IF(ISNA(SUMIF('12'!$CA:$CA,$C25,'12'!$CB:$CB)),0,SUMIF('12'!$CA:$CA,$C25,'12'!$CB:$CB)))-IF($D25="","",IF(ISNA(SUMIF('12'!$B:$B,$D25,'12'!$L:$L)),0,SUMIF('12'!$B:$B,$D25,'12'!$L:$L)))))</f>
        <v>0</v>
      </c>
      <c r="R25" s="34">
        <f>IF($D25="","",(IF($C25="","",IF(ISNA(SUMIF('13'!$CA:$CA,$C25,'13'!$CB:$CB)),0,SUMIF('13'!$CA:$CA,$C25,'13'!$CB:$CB)))-IF($D25="","",IF(ISNA(SUMIF('13'!$B:$B,$D25,'13'!$L:$L)),0,SUMIF('13'!$B:$B,$D25,'13'!$L:$L)))))</f>
        <v>0</v>
      </c>
      <c r="S25" s="34">
        <f>IF($D25="","",(IF($C25="","",IF(ISNA(SUMIF('14'!$CA:$CA,$C25,'14'!$CB:$CB)),0,SUMIF('14'!$CA:$CA,$C25,'14'!$CB:$CB)))-IF($D25="","",IF(ISNA(SUMIF('14'!$B:$B,$D25,'14'!$L:$L)),0,SUMIF('14'!$B:$B,$D25,'14'!$L:$L)))))</f>
        <v>0</v>
      </c>
      <c r="T25" s="34">
        <f>IF($D25="","",(IF($C25="","",IF(ISNA(SUMIF('15'!$CA:$CA,$C25,'15'!$CB:$CB)),0,SUMIF('15'!$CA:$CA,$C25,'15'!$CB:$CB)))-IF($D25="","",IF(ISNA(SUMIF('15'!$B:$B,$D25,'15'!$L:$L)),0,SUMIF('15'!$B:$B,$D25,'15'!$L:$L)))))</f>
        <v>0</v>
      </c>
      <c r="U25" s="34">
        <f>IF($D25="","",(IF($C25="","",IF(ISNA(SUMIF('16'!$CA:$CA,$C25,'16'!$CB:$CB)),0,SUMIF('16'!$CA:$CA,$C25,'16'!$CB:$CB)))-IF($D25="","",IF(ISNA(SUMIF('16'!$B:$B,$D25,'16'!$L:$L)),0,SUMIF('16'!$B:$B,$D25,'16'!$L:$L)))))</f>
        <v>0</v>
      </c>
      <c r="V25" s="34">
        <f>IF($D25="","",(IF($C25="","",IF(ISNA(SUMIF('17'!$CA:$CA,$C25,'17'!$CB:$CB)),0,SUMIF('17'!$CA:$CA,$C25,'17'!$CB:$CB)))-IF($D25="","",IF(ISNA(SUMIF('17'!$B:$B,$D25,'17'!$L:$L)),0,SUMIF('17'!$B:$B,$D25,'17'!$L:$L)))))</f>
        <v>0</v>
      </c>
      <c r="W25" s="34">
        <f>IF($D25="","",(IF($C25="","",IF(ISNA(SUMIF('18'!$CA:$CA,$C25,'18'!$CB:$CB)),0,SUMIF('18'!$CA:$CA,$C25,'18'!$CB:$CB)))-IF($D25="","",IF(ISNA(SUMIF('18'!$B:$B,$D25,'18'!$L:$L)),0,SUMIF('18'!$B:$B,$D25,'18'!$L:$L)))))</f>
        <v>0</v>
      </c>
      <c r="X25" s="34">
        <f>IF($D25="","",(IF($C25="","",IF(ISNA(SUMIF('19'!$CA:$CA,$C25,'19'!$CB:$CB)),0,SUMIF('19'!$CA:$CA,$C25,'19'!$CB:$CB)))-IF($D25="","",IF(ISNA(SUMIF('19'!$B:$B,$D25,'19'!$L:$L)),0,SUMIF('19'!$B:$B,$D25,'19'!$L:$L)))))</f>
        <v>0</v>
      </c>
      <c r="Y25" s="34">
        <f>IF($D25="","",(IF($C25="","",IF(ISNA(SUMIF('20'!$CA:$CA,$C25,'20'!$CB:$CB)),0,SUMIF('20'!$CA:$CA,$C25,'20'!$CB:$CB)))-IF($D25="","",IF(ISNA(SUMIF('20'!$B:$B,$D25,'20'!$L:$L)),0,SUMIF('20'!$B:$B,$D25,'20'!$L:$L)))))</f>
        <v>0</v>
      </c>
      <c r="Z25" s="34">
        <f>IF($D25="","",(IF($C25="","",IF(ISNA(SUMIF('21'!$CA:$CA,$C25,'21'!$CB:$CB)),0,SUMIF('21'!$CA:$CA,$C25,'21'!$CB:$CB)))-IF($D25="","",IF(ISNA(SUMIF('21'!$B:$B,$D25,'21'!$L:$L)),0,SUMIF('21'!$B:$B,$D25,'21'!$L:$L)))))</f>
        <v>0</v>
      </c>
      <c r="AA25" s="34">
        <f>IF($D25="","",(IF($C25="","",IF(ISNA(SUMIF('22'!$CA:$CA,$C25,'22'!$CB:$CB)),0,SUMIF('22'!$CA:$CA,$C25,'22'!$CB:$CB)))-IF($D25="","",IF(ISNA(SUMIF('22'!$B:$B,$D25,'22'!$L:$L)),0,SUMIF('22'!$B:$B,$D25,'22'!$L:$L)))))</f>
        <v>0</v>
      </c>
      <c r="AB25" s="34">
        <f>IF($D25="","",(IF($C25="","",IF(ISNA(SUMIF('23'!$CA:$CA,$C25,'23'!$CB:$CB)),0,SUMIF('23'!$CA:$CA,$C25,'23'!$CB:$CB)))-IF($D25="","",IF(ISNA(SUMIF('23'!$B:$B,$D25,'23'!$L:$L)),0,SUMIF('23'!$B:$B,$D25,'23'!$L:$L)))))</f>
        <v>0</v>
      </c>
      <c r="AC25" s="34">
        <f>IF($D25="","",(IF($C25="","",IF(ISNA(SUMIF('24'!$CA:$CA,$C25,'24'!$CB:$CB)),0,SUMIF('24'!$CA:$CA,$C25,'24'!$CB:$CB)))-IF($D25="","",IF(ISNA(SUMIF('24'!$B:$B,$D25,'24'!$L:$L)),0,SUMIF('24'!$B:$B,$D25,'24'!$L:$L)))))</f>
        <v>0</v>
      </c>
      <c r="AD25" s="34">
        <f>IF($D25="","",(IF($C25="","",IF(ISNA(SUMIF('25'!$CA:$CA,$C25,'25'!$CB:$CB)),0,SUMIF('25'!$CA:$CA,$C25,'25'!$CB:$CB)))-IF($D25="","",IF(ISNA(SUMIF('25'!$B:$B,$D25,'25'!$L:$L)),0,SUMIF('25'!$B:$B,$D25,'25'!$L:$L)))))</f>
        <v>0</v>
      </c>
      <c r="AE25" s="34">
        <f>IF($D25="","",(IF($C25="","",IF(ISNA(SUMIF('26'!$CA:$CA,$C25,'26'!$CB:$CB)),0,SUMIF('26'!$CA:$CA,$C25,'26'!$CB:$CB)))-IF($D25="","",IF(ISNA(SUMIF('26'!$B:$B,$D25,'26'!$L:$L)),0,SUMIF('26'!$B:$B,$D25,'26'!$L:$L)))))</f>
        <v>0</v>
      </c>
      <c r="AF25" s="34">
        <f>IF($D25="","",(IF($C25="","",IF(ISNA(SUMIF('27'!$CA:$CA,$C25,'27'!$CB:$CB)),0,SUMIF('27'!$CA:$CA,$C25,'27'!$CB:$CB)))-IF($D25="","",IF(ISNA(SUMIF('27'!$B:$B,$D25,'27'!$L:$L)),0,SUMIF('27'!$B:$B,$D25,'27'!$L:$L)))))</f>
        <v>0</v>
      </c>
      <c r="AG25" s="34">
        <f>IF($D25="","",(IF($C25="","",IF(ISNA(SUMIF('28'!$CA:$CA,$C25,'28'!$CB:$CB)),0,SUMIF('28'!$CA:$CA,$C25,'28'!$CB:$CB)))-IF($D25="","",IF(ISNA(SUMIF('28'!$B:$B,$D25,'28'!$L:$L)),0,SUMIF('28'!$B:$B,$D25,'28'!$L:$L)))))</f>
        <v>0</v>
      </c>
      <c r="AH25" s="34">
        <f>IF($D25="","",(IF($C25="","",IF(ISNA(SUMIF('29'!$CA:$CA,$C25,'29'!$CB:$CB)),0,SUMIF('29'!$CA:$CA,$C25,'29'!$CB:$CB)))-IF($D25="","",IF(ISNA(SUMIF('29'!$B:$B,$D25,'29'!$L:$L)),0,SUMIF('29'!$B:$B,$D25,'29'!$L:$L)))))</f>
        <v>0</v>
      </c>
      <c r="AI25" s="34">
        <f>IF($D25="","",(IF($C25="","",IF(ISNA(SUMIF('30'!$CA:$CA,$C25,'30'!$CB:$CB)),0,SUMIF('30'!$CA:$CA,$C25,'30'!$CB:$CB)))-IF($D25="","",IF(ISNA(SUMIF('30'!$B:$B,$D25,'30'!$L:$L)),0,SUMIF('30'!$B:$B,$D25,'30'!$L:$L)))))</f>
        <v>0</v>
      </c>
      <c r="AJ25" s="34">
        <f>IF($D25="","",(IF($C25="","",IF(ISNA(SUMIF('31'!$CA:$CA,$C25,'31'!$CB:$CB)),0,SUMIF('31'!$CA:$CA,$C25,'31'!$CB:$CB)))-IF($D25="","",IF(ISNA(SUMIF('31'!$B:$B,$D25,'31'!$L:$L)),0,SUMIF('31'!$B:$B,$D25,'31'!$L:$L)))))</f>
        <v>0</v>
      </c>
      <c r="AK25" s="35">
        <f t="shared" si="2"/>
        <v>0</v>
      </c>
      <c r="AL25" s="31">
        <f t="shared" si="3"/>
        <v>62</v>
      </c>
    </row>
    <row r="26" spans="1:38" ht="17.399999999999999">
      <c r="A26" s="19">
        <v>20</v>
      </c>
      <c r="C26" s="39">
        <f>IF(D26="","",VLOOKUP('CUADRO GENERADO'!D26,'BASE DATOS CONDUCTORES'!B:C,2,FALSE))</f>
        <v>6063</v>
      </c>
      <c r="D26" s="28">
        <f>IFERROR(VLOOKUP(A26,'BASE DATOS CONDUCTORES'!$X$4:$AB$403,5,FALSE),"")</f>
        <v>63</v>
      </c>
      <c r="E26" s="34" t="str">
        <f>IF(ISNA(VLOOKUP(D26,SALDOS!C:D,2,FALSE)),"",VLOOKUP(D26,SALDOS!C:D,2,FALSE))</f>
        <v/>
      </c>
      <c r="F26" s="34">
        <f>IF($D26="","",(IF($C26="","",IF(ISNA(SUMIF('1'!$CA:$CA,$C26,'1'!$CB:$CB)),0,SUMIF('1'!$CA:$CA,$C26,'1'!$CB:$CB)))-IF($D26="","",IF(ISNA(SUMIF('1'!$B:$B,$D26,'1'!$L:$L)),0,SUMIF('1'!$B:$B,$D26,'1'!$L:$L)))))</f>
        <v>0</v>
      </c>
      <c r="G26" s="34">
        <f>IF($D26="","",(IF($C26="","",IF(ISNA(SUMIF('2'!$CA:$CA,$C26,'2'!$CB:$CB)),0,SUMIF('2'!$CA:$CA,$C26,'2'!$CB:$CB)))-IF($D26="","",IF(ISNA(SUMIF('2'!$B:$B,$D26,'2'!$L:$L)),0,SUMIF('2'!$B:$B,$D26,'2'!$L:$L)))))</f>
        <v>0</v>
      </c>
      <c r="H26" s="34">
        <f>IF($D26="","",(IF($C26="","",IF(ISNA(SUMIF('3'!$CA:$CA,$C26,'3'!$CB:$CB)),0,SUMIF('3'!$CA:$CA,$C26,'3'!$CB:$CB)))-IF($D26="","",IF(ISNA(SUMIF('3'!$B:$B,$D26,'3'!$L:$L)),0,SUMIF('3'!$B:$B,$D26,'3'!$L:$L)))))</f>
        <v>0</v>
      </c>
      <c r="I26" s="34">
        <f>IF($D26="","",(IF($C26="","",IF(ISNA(SUMIF('4'!$CA:$CA,$C26,'4'!$CB:$CB)),0,SUMIF('4'!$CA:$CA,$C26,'4'!$CB:$CB)))-IF($D26="","",IF(ISNA(SUMIF('4'!$B:$B,$D26,'4'!$L:$L)),0,SUMIF('4'!$B:$B,$D26,'4'!$L:$L)))))</f>
        <v>0</v>
      </c>
      <c r="J26" s="34">
        <f>IF($D26="","",(IF($C26="","",IF(ISNA(SUMIF('5'!$CA:$CA,$C26,'5'!$CB:$CB)),0,SUMIF('5'!$CA:$CA,$C26,'5'!$CB:$CB)))-IF($D26="","",IF(ISNA(SUMIF('5'!$B:$B,$D26,'5'!$L:$L)),0,SUMIF('5'!$B:$B,$D26,'5'!$L:$L)))))</f>
        <v>0</v>
      </c>
      <c r="K26" s="34">
        <f>IF($D26="","",(IF($C26="","",IF(ISNA(SUMIF('6'!$CA:$CA,$C26,'6'!$CB:$CB)),0,SUMIF('6'!$CA:$CA,$C26,'6'!$CB:$CB)))-IF($D26="","",IF(ISNA(SUMIF('6'!$B:$B,$D26,'6'!$L:$L)),0,SUMIF('6'!$B:$B,$D26,'6'!$L:$L)))))</f>
        <v>0</v>
      </c>
      <c r="L26" s="34">
        <f>IF($D26="","",(IF($C26="","",IF(ISNA(SUMIF('7'!$CA:$CA,$C26,'7'!$CB:$CB)),0,SUMIF('7'!$CA:$CA,$C26,'7'!$CB:$CB)))-IF($D26="","",IF(ISNA(SUMIF('7'!$B:$B,$D26,'7'!$L:$L)),0,SUMIF('7'!$B:$B,$D26,'7'!$L:$L)))))</f>
        <v>0</v>
      </c>
      <c r="M26" s="34">
        <f>IF($D26="","",(IF($C26="","",IF(ISNA(SUMIF('8'!$CA:$CA,$C26,'8'!$CB:$CB)),0,SUMIF('8'!$CA:$CA,$C26,'8'!$CB:$CB)))-IF($D26="","",IF(ISNA(SUMIF('8'!$B:$B,$D26,'8'!$L:$L)),0,SUMIF('8'!$B:$B,$D26,'8'!$L:$L)))))</f>
        <v>0</v>
      </c>
      <c r="N26" s="34">
        <f>IF($D26="","",(IF($C26="","",IF(ISNA(SUMIF('9'!$CA:$CA,$C26,'9'!$CB:$CB)),0,SUMIF('9'!$CA:$CA,$C26,'9'!$CB:$CB)))-IF($D26="","",IF(ISNA(SUMIF('9'!$B:$B,$D26,'9'!$L:$L)),0,SUMIF('9'!$B:$B,$D26,'9'!$L:$L)))))</f>
        <v>0</v>
      </c>
      <c r="O26" s="34">
        <f>IF($D26="","",(IF($C26="","",IF(ISNA(SUMIF('10'!$CA:$CA,$C26,'10'!$CB:$CB)),0,SUMIF('10'!$CA:$CA,$C26,'10'!$CB:$CB)))-IF($D26="","",IF(ISNA(SUMIF('10'!$B:$B,$D26,'10'!$L:$L)),0,SUMIF('10'!$B:$B,$D26,'10'!$L:$L)))))</f>
        <v>0</v>
      </c>
      <c r="P26" s="34">
        <f>IF($D26="","",(IF($C26="","",IF(ISNA(SUMIF('11'!$CA:$CA,$C26,'11'!$CB:$CB)),0,SUMIF('11'!$CA:$CA,$C26,'11'!$CB:$CB)))-IF($D26="","",IF(ISNA(SUMIF('11'!$B:$B,$D26,'11'!$L:$L)),0,SUMIF('11'!$B:$B,$D26,'11'!$L:$L)))))</f>
        <v>0</v>
      </c>
      <c r="Q26" s="34">
        <f>IF($D26="","",(IF($C26="","",IF(ISNA(SUMIF('12'!$CA:$CA,$C26,'12'!$CB:$CB)),0,SUMIF('12'!$CA:$CA,$C26,'12'!$CB:$CB)))-IF($D26="","",IF(ISNA(SUMIF('12'!$B:$B,$D26,'12'!$L:$L)),0,SUMIF('12'!$B:$B,$D26,'12'!$L:$L)))))</f>
        <v>0</v>
      </c>
      <c r="R26" s="34">
        <f>IF($D26="","",(IF($C26="","",IF(ISNA(SUMIF('13'!$CA:$CA,$C26,'13'!$CB:$CB)),0,SUMIF('13'!$CA:$CA,$C26,'13'!$CB:$CB)))-IF($D26="","",IF(ISNA(SUMIF('13'!$B:$B,$D26,'13'!$L:$L)),0,SUMIF('13'!$B:$B,$D26,'13'!$L:$L)))))</f>
        <v>0</v>
      </c>
      <c r="S26" s="34">
        <f>IF($D26="","",(IF($C26="","",IF(ISNA(SUMIF('14'!$CA:$CA,$C26,'14'!$CB:$CB)),0,SUMIF('14'!$CA:$CA,$C26,'14'!$CB:$CB)))-IF($D26="","",IF(ISNA(SUMIF('14'!$B:$B,$D26,'14'!$L:$L)),0,SUMIF('14'!$B:$B,$D26,'14'!$L:$L)))))</f>
        <v>0</v>
      </c>
      <c r="T26" s="34">
        <f>IF($D26="","",(IF($C26="","",IF(ISNA(SUMIF('15'!$CA:$CA,$C26,'15'!$CB:$CB)),0,SUMIF('15'!$CA:$CA,$C26,'15'!$CB:$CB)))-IF($D26="","",IF(ISNA(SUMIF('15'!$B:$B,$D26,'15'!$L:$L)),0,SUMIF('15'!$B:$B,$D26,'15'!$L:$L)))))</f>
        <v>0</v>
      </c>
      <c r="U26" s="34">
        <f>IF($D26="","",(IF($C26="","",IF(ISNA(SUMIF('16'!$CA:$CA,$C26,'16'!$CB:$CB)),0,SUMIF('16'!$CA:$CA,$C26,'16'!$CB:$CB)))-IF($D26="","",IF(ISNA(SUMIF('16'!$B:$B,$D26,'16'!$L:$L)),0,SUMIF('16'!$B:$B,$D26,'16'!$L:$L)))))</f>
        <v>0</v>
      </c>
      <c r="V26" s="34">
        <f>IF($D26="","",(IF($C26="","",IF(ISNA(SUMIF('17'!$CA:$CA,$C26,'17'!$CB:$CB)),0,SUMIF('17'!$CA:$CA,$C26,'17'!$CB:$CB)))-IF($D26="","",IF(ISNA(SUMIF('17'!$B:$B,$D26,'17'!$L:$L)),0,SUMIF('17'!$B:$B,$D26,'17'!$L:$L)))))</f>
        <v>0</v>
      </c>
      <c r="W26" s="34">
        <f>IF($D26="","",(IF($C26="","",IF(ISNA(SUMIF('18'!$CA:$CA,$C26,'18'!$CB:$CB)),0,SUMIF('18'!$CA:$CA,$C26,'18'!$CB:$CB)))-IF($D26="","",IF(ISNA(SUMIF('18'!$B:$B,$D26,'18'!$L:$L)),0,SUMIF('18'!$B:$B,$D26,'18'!$L:$L)))))</f>
        <v>0</v>
      </c>
      <c r="X26" s="34">
        <f>IF($D26="","",(IF($C26="","",IF(ISNA(SUMIF('19'!$CA:$CA,$C26,'19'!$CB:$CB)),0,SUMIF('19'!$CA:$CA,$C26,'19'!$CB:$CB)))-IF($D26="","",IF(ISNA(SUMIF('19'!$B:$B,$D26,'19'!$L:$L)),0,SUMIF('19'!$B:$B,$D26,'19'!$L:$L)))))</f>
        <v>0</v>
      </c>
      <c r="Y26" s="34">
        <f>IF($D26="","",(IF($C26="","",IF(ISNA(SUMIF('20'!$CA:$CA,$C26,'20'!$CB:$CB)),0,SUMIF('20'!$CA:$CA,$C26,'20'!$CB:$CB)))-IF($D26="","",IF(ISNA(SUMIF('20'!$B:$B,$D26,'20'!$L:$L)),0,SUMIF('20'!$B:$B,$D26,'20'!$L:$L)))))</f>
        <v>0</v>
      </c>
      <c r="Z26" s="34">
        <f>IF($D26="","",(IF($C26="","",IF(ISNA(SUMIF('21'!$CA:$CA,$C26,'21'!$CB:$CB)),0,SUMIF('21'!$CA:$CA,$C26,'21'!$CB:$CB)))-IF($D26="","",IF(ISNA(SUMIF('21'!$B:$B,$D26,'21'!$L:$L)),0,SUMIF('21'!$B:$B,$D26,'21'!$L:$L)))))</f>
        <v>0</v>
      </c>
      <c r="AA26" s="34">
        <f>IF($D26="","",(IF($C26="","",IF(ISNA(SUMIF('22'!$CA:$CA,$C26,'22'!$CB:$CB)),0,SUMIF('22'!$CA:$CA,$C26,'22'!$CB:$CB)))-IF($D26="","",IF(ISNA(SUMIF('22'!$B:$B,$D26,'22'!$L:$L)),0,SUMIF('22'!$B:$B,$D26,'22'!$L:$L)))))</f>
        <v>0</v>
      </c>
      <c r="AB26" s="34">
        <f>IF($D26="","",(IF($C26="","",IF(ISNA(SUMIF('23'!$CA:$CA,$C26,'23'!$CB:$CB)),0,SUMIF('23'!$CA:$CA,$C26,'23'!$CB:$CB)))-IF($D26="","",IF(ISNA(SUMIF('23'!$B:$B,$D26,'23'!$L:$L)),0,SUMIF('23'!$B:$B,$D26,'23'!$L:$L)))))</f>
        <v>0</v>
      </c>
      <c r="AC26" s="34">
        <f>IF($D26="","",(IF($C26="","",IF(ISNA(SUMIF('24'!$CA:$CA,$C26,'24'!$CB:$CB)),0,SUMIF('24'!$CA:$CA,$C26,'24'!$CB:$CB)))-IF($D26="","",IF(ISNA(SUMIF('24'!$B:$B,$D26,'24'!$L:$L)),0,SUMIF('24'!$B:$B,$D26,'24'!$L:$L)))))</f>
        <v>0</v>
      </c>
      <c r="AD26" s="34">
        <f>IF($D26="","",(IF($C26="","",IF(ISNA(SUMIF('25'!$CA:$CA,$C26,'25'!$CB:$CB)),0,SUMIF('25'!$CA:$CA,$C26,'25'!$CB:$CB)))-IF($D26="","",IF(ISNA(SUMIF('25'!$B:$B,$D26,'25'!$L:$L)),0,SUMIF('25'!$B:$B,$D26,'25'!$L:$L)))))</f>
        <v>0</v>
      </c>
      <c r="AE26" s="34">
        <f>IF($D26="","",(IF($C26="","",IF(ISNA(SUMIF('26'!$CA:$CA,$C26,'26'!$CB:$CB)),0,SUMIF('26'!$CA:$CA,$C26,'26'!$CB:$CB)))-IF($D26="","",IF(ISNA(SUMIF('26'!$B:$B,$D26,'26'!$L:$L)),0,SUMIF('26'!$B:$B,$D26,'26'!$L:$L)))))</f>
        <v>0</v>
      </c>
      <c r="AF26" s="34">
        <f>IF($D26="","",(IF($C26="","",IF(ISNA(SUMIF('27'!$CA:$CA,$C26,'27'!$CB:$CB)),0,SUMIF('27'!$CA:$CA,$C26,'27'!$CB:$CB)))-IF($D26="","",IF(ISNA(SUMIF('27'!$B:$B,$D26,'27'!$L:$L)),0,SUMIF('27'!$B:$B,$D26,'27'!$L:$L)))))</f>
        <v>0</v>
      </c>
      <c r="AG26" s="34">
        <f>IF($D26="","",(IF($C26="","",IF(ISNA(SUMIF('28'!$CA:$CA,$C26,'28'!$CB:$CB)),0,SUMIF('28'!$CA:$CA,$C26,'28'!$CB:$CB)))-IF($D26="","",IF(ISNA(SUMIF('28'!$B:$B,$D26,'28'!$L:$L)),0,SUMIF('28'!$B:$B,$D26,'28'!$L:$L)))))</f>
        <v>0</v>
      </c>
      <c r="AH26" s="34">
        <f>IF($D26="","",(IF($C26="","",IF(ISNA(SUMIF('29'!$CA:$CA,$C26,'29'!$CB:$CB)),0,SUMIF('29'!$CA:$CA,$C26,'29'!$CB:$CB)))-IF($D26="","",IF(ISNA(SUMIF('29'!$B:$B,$D26,'29'!$L:$L)),0,SUMIF('29'!$B:$B,$D26,'29'!$L:$L)))))</f>
        <v>0</v>
      </c>
      <c r="AI26" s="34">
        <f>IF($D26="","",(IF($C26="","",IF(ISNA(SUMIF('30'!$CA:$CA,$C26,'30'!$CB:$CB)),0,SUMIF('30'!$CA:$CA,$C26,'30'!$CB:$CB)))-IF($D26="","",IF(ISNA(SUMIF('30'!$B:$B,$D26,'30'!$L:$L)),0,SUMIF('30'!$B:$B,$D26,'30'!$L:$L)))))</f>
        <v>0</v>
      </c>
      <c r="AJ26" s="34">
        <f>IF($D26="","",(IF($C26="","",IF(ISNA(SUMIF('31'!$CA:$CA,$C26,'31'!$CB:$CB)),0,SUMIF('31'!$CA:$CA,$C26,'31'!$CB:$CB)))-IF($D26="","",IF(ISNA(SUMIF('31'!$B:$B,$D26,'31'!$L:$L)),0,SUMIF('31'!$B:$B,$D26,'31'!$L:$L)))))</f>
        <v>0</v>
      </c>
      <c r="AK26" s="35">
        <f t="shared" si="2"/>
        <v>0</v>
      </c>
      <c r="AL26" s="31">
        <f t="shared" si="3"/>
        <v>63</v>
      </c>
    </row>
    <row r="27" spans="1:38" ht="17.399999999999999">
      <c r="A27" s="19">
        <v>21</v>
      </c>
      <c r="C27" s="39">
        <f>IF(D27="","",VLOOKUP('CUADRO GENERADO'!D27,'BASE DATOS CONDUCTORES'!B:C,2,FALSE))</f>
        <v>6064</v>
      </c>
      <c r="D27" s="28">
        <f>IFERROR(VLOOKUP(A27,'BASE DATOS CONDUCTORES'!$X$4:$AB$403,5,FALSE),"")</f>
        <v>64</v>
      </c>
      <c r="E27" s="34" t="str">
        <f>IF(ISNA(VLOOKUP(D27,SALDOS!C:D,2,FALSE)),"",VLOOKUP(D27,SALDOS!C:D,2,FALSE))</f>
        <v/>
      </c>
      <c r="F27" s="34">
        <f>IF($D27="","",(IF($C27="","",IF(ISNA(SUMIF('1'!$CA:$CA,$C27,'1'!$CB:$CB)),0,SUMIF('1'!$CA:$CA,$C27,'1'!$CB:$CB)))-IF($D27="","",IF(ISNA(SUMIF('1'!$B:$B,$D27,'1'!$L:$L)),0,SUMIF('1'!$B:$B,$D27,'1'!$L:$L)))))</f>
        <v>0</v>
      </c>
      <c r="G27" s="34">
        <f>IF($D27="","",(IF($C27="","",IF(ISNA(SUMIF('2'!$CA:$CA,$C27,'2'!$CB:$CB)),0,SUMIF('2'!$CA:$CA,$C27,'2'!$CB:$CB)))-IF($D27="","",IF(ISNA(SUMIF('2'!$B:$B,$D27,'2'!$L:$L)),0,SUMIF('2'!$B:$B,$D27,'2'!$L:$L)))))</f>
        <v>0</v>
      </c>
      <c r="H27" s="34">
        <f>IF($D27="","",(IF($C27="","",IF(ISNA(SUMIF('3'!$CA:$CA,$C27,'3'!$CB:$CB)),0,SUMIF('3'!$CA:$CA,$C27,'3'!$CB:$CB)))-IF($D27="","",IF(ISNA(SUMIF('3'!$B:$B,$D27,'3'!$L:$L)),0,SUMIF('3'!$B:$B,$D27,'3'!$L:$L)))))</f>
        <v>0</v>
      </c>
      <c r="I27" s="34">
        <f>IF($D27="","",(IF($C27="","",IF(ISNA(SUMIF('4'!$CA:$CA,$C27,'4'!$CB:$CB)),0,SUMIF('4'!$CA:$CA,$C27,'4'!$CB:$CB)))-IF($D27="","",IF(ISNA(SUMIF('4'!$B:$B,$D27,'4'!$L:$L)),0,SUMIF('4'!$B:$B,$D27,'4'!$L:$L)))))</f>
        <v>0</v>
      </c>
      <c r="J27" s="34">
        <f>IF($D27="","",(IF($C27="","",IF(ISNA(SUMIF('5'!$CA:$CA,$C27,'5'!$CB:$CB)),0,SUMIF('5'!$CA:$CA,$C27,'5'!$CB:$CB)))-IF($D27="","",IF(ISNA(SUMIF('5'!$B:$B,$D27,'5'!$L:$L)),0,SUMIF('5'!$B:$B,$D27,'5'!$L:$L)))))</f>
        <v>0</v>
      </c>
      <c r="K27" s="34">
        <f>IF($D27="","",(IF($C27="","",IF(ISNA(SUMIF('6'!$CA:$CA,$C27,'6'!$CB:$CB)),0,SUMIF('6'!$CA:$CA,$C27,'6'!$CB:$CB)))-IF($D27="","",IF(ISNA(SUMIF('6'!$B:$B,$D27,'6'!$L:$L)),0,SUMIF('6'!$B:$B,$D27,'6'!$L:$L)))))</f>
        <v>0</v>
      </c>
      <c r="L27" s="34">
        <f>IF($D27="","",(IF($C27="","",IF(ISNA(SUMIF('7'!$CA:$CA,$C27,'7'!$CB:$CB)),0,SUMIF('7'!$CA:$CA,$C27,'7'!$CB:$CB)))-IF($D27="","",IF(ISNA(SUMIF('7'!$B:$B,$D27,'7'!$L:$L)),0,SUMIF('7'!$B:$B,$D27,'7'!$L:$L)))))</f>
        <v>0</v>
      </c>
      <c r="M27" s="34">
        <f>IF($D27="","",(IF($C27="","",IF(ISNA(SUMIF('8'!$CA:$CA,$C27,'8'!$CB:$CB)),0,SUMIF('8'!$CA:$CA,$C27,'8'!$CB:$CB)))-IF($D27="","",IF(ISNA(SUMIF('8'!$B:$B,$D27,'8'!$L:$L)),0,SUMIF('8'!$B:$B,$D27,'8'!$L:$L)))))</f>
        <v>0</v>
      </c>
      <c r="N27" s="34">
        <f>IF($D27="","",(IF($C27="","",IF(ISNA(SUMIF('9'!$CA:$CA,$C27,'9'!$CB:$CB)),0,SUMIF('9'!$CA:$CA,$C27,'9'!$CB:$CB)))-IF($D27="","",IF(ISNA(SUMIF('9'!$B:$B,$D27,'9'!$L:$L)),0,SUMIF('9'!$B:$B,$D27,'9'!$L:$L)))))</f>
        <v>0</v>
      </c>
      <c r="O27" s="34">
        <f>IF($D27="","",(IF($C27="","",IF(ISNA(SUMIF('10'!$CA:$CA,$C27,'10'!$CB:$CB)),0,SUMIF('10'!$CA:$CA,$C27,'10'!$CB:$CB)))-IF($D27="","",IF(ISNA(SUMIF('10'!$B:$B,$D27,'10'!$L:$L)),0,SUMIF('10'!$B:$B,$D27,'10'!$L:$L)))))</f>
        <v>0</v>
      </c>
      <c r="P27" s="34">
        <f>IF($D27="","",(IF($C27="","",IF(ISNA(SUMIF('11'!$CA:$CA,$C27,'11'!$CB:$CB)),0,SUMIF('11'!$CA:$CA,$C27,'11'!$CB:$CB)))-IF($D27="","",IF(ISNA(SUMIF('11'!$B:$B,$D27,'11'!$L:$L)),0,SUMIF('11'!$B:$B,$D27,'11'!$L:$L)))))</f>
        <v>0</v>
      </c>
      <c r="Q27" s="34">
        <f>IF($D27="","",(IF($C27="","",IF(ISNA(SUMIF('12'!$CA:$CA,$C27,'12'!$CB:$CB)),0,SUMIF('12'!$CA:$CA,$C27,'12'!$CB:$CB)))-IF($D27="","",IF(ISNA(SUMIF('12'!$B:$B,$D27,'12'!$L:$L)),0,SUMIF('12'!$B:$B,$D27,'12'!$L:$L)))))</f>
        <v>0</v>
      </c>
      <c r="R27" s="34">
        <f>IF($D27="","",(IF($C27="","",IF(ISNA(SUMIF('13'!$CA:$CA,$C27,'13'!$CB:$CB)),0,SUMIF('13'!$CA:$CA,$C27,'13'!$CB:$CB)))-IF($D27="","",IF(ISNA(SUMIF('13'!$B:$B,$D27,'13'!$L:$L)),0,SUMIF('13'!$B:$B,$D27,'13'!$L:$L)))))</f>
        <v>0</v>
      </c>
      <c r="S27" s="34">
        <f>IF($D27="","",(IF($C27="","",IF(ISNA(SUMIF('14'!$CA:$CA,$C27,'14'!$CB:$CB)),0,SUMIF('14'!$CA:$CA,$C27,'14'!$CB:$CB)))-IF($D27="","",IF(ISNA(SUMIF('14'!$B:$B,$D27,'14'!$L:$L)),0,SUMIF('14'!$B:$B,$D27,'14'!$L:$L)))))</f>
        <v>0</v>
      </c>
      <c r="T27" s="34">
        <f>IF($D27="","",(IF($C27="","",IF(ISNA(SUMIF('15'!$CA:$CA,$C27,'15'!$CB:$CB)),0,SUMIF('15'!$CA:$CA,$C27,'15'!$CB:$CB)))-IF($D27="","",IF(ISNA(SUMIF('15'!$B:$B,$D27,'15'!$L:$L)),0,SUMIF('15'!$B:$B,$D27,'15'!$L:$L)))))</f>
        <v>0</v>
      </c>
      <c r="U27" s="34">
        <f>IF($D27="","",(IF($C27="","",IF(ISNA(SUMIF('16'!$CA:$CA,$C27,'16'!$CB:$CB)),0,SUMIF('16'!$CA:$CA,$C27,'16'!$CB:$CB)))-IF($D27="","",IF(ISNA(SUMIF('16'!$B:$B,$D27,'16'!$L:$L)),0,SUMIF('16'!$B:$B,$D27,'16'!$L:$L)))))</f>
        <v>0</v>
      </c>
      <c r="V27" s="34">
        <f>IF($D27="","",(IF($C27="","",IF(ISNA(SUMIF('17'!$CA:$CA,$C27,'17'!$CB:$CB)),0,SUMIF('17'!$CA:$CA,$C27,'17'!$CB:$CB)))-IF($D27="","",IF(ISNA(SUMIF('17'!$B:$B,$D27,'17'!$L:$L)),0,SUMIF('17'!$B:$B,$D27,'17'!$L:$L)))))</f>
        <v>0</v>
      </c>
      <c r="W27" s="34">
        <f>IF($D27="","",(IF($C27="","",IF(ISNA(SUMIF('18'!$CA:$CA,$C27,'18'!$CB:$CB)),0,SUMIF('18'!$CA:$CA,$C27,'18'!$CB:$CB)))-IF($D27="","",IF(ISNA(SUMIF('18'!$B:$B,$D27,'18'!$L:$L)),0,SUMIF('18'!$B:$B,$D27,'18'!$L:$L)))))</f>
        <v>0</v>
      </c>
      <c r="X27" s="34">
        <f>IF($D27="","",(IF($C27="","",IF(ISNA(SUMIF('19'!$CA:$CA,$C27,'19'!$CB:$CB)),0,SUMIF('19'!$CA:$CA,$C27,'19'!$CB:$CB)))-IF($D27="","",IF(ISNA(SUMIF('19'!$B:$B,$D27,'19'!$L:$L)),0,SUMIF('19'!$B:$B,$D27,'19'!$L:$L)))))</f>
        <v>0</v>
      </c>
      <c r="Y27" s="34">
        <f>IF($D27="","",(IF($C27="","",IF(ISNA(SUMIF('20'!$CA:$CA,$C27,'20'!$CB:$CB)),0,SUMIF('20'!$CA:$CA,$C27,'20'!$CB:$CB)))-IF($D27="","",IF(ISNA(SUMIF('20'!$B:$B,$D27,'20'!$L:$L)),0,SUMIF('20'!$B:$B,$D27,'20'!$L:$L)))))</f>
        <v>0</v>
      </c>
      <c r="Z27" s="34">
        <f>IF($D27="","",(IF($C27="","",IF(ISNA(SUMIF('21'!$CA:$CA,$C27,'21'!$CB:$CB)),0,SUMIF('21'!$CA:$CA,$C27,'21'!$CB:$CB)))-IF($D27="","",IF(ISNA(SUMIF('21'!$B:$B,$D27,'21'!$L:$L)),0,SUMIF('21'!$B:$B,$D27,'21'!$L:$L)))))</f>
        <v>0</v>
      </c>
      <c r="AA27" s="34">
        <f>IF($D27="","",(IF($C27="","",IF(ISNA(SUMIF('22'!$CA:$CA,$C27,'22'!$CB:$CB)),0,SUMIF('22'!$CA:$CA,$C27,'22'!$CB:$CB)))-IF($D27="","",IF(ISNA(SUMIF('22'!$B:$B,$D27,'22'!$L:$L)),0,SUMIF('22'!$B:$B,$D27,'22'!$L:$L)))))</f>
        <v>0</v>
      </c>
      <c r="AB27" s="34">
        <f>IF($D27="","",(IF($C27="","",IF(ISNA(SUMIF('23'!$CA:$CA,$C27,'23'!$CB:$CB)),0,SUMIF('23'!$CA:$CA,$C27,'23'!$CB:$CB)))-IF($D27="","",IF(ISNA(SUMIF('23'!$B:$B,$D27,'23'!$L:$L)),0,SUMIF('23'!$B:$B,$D27,'23'!$L:$L)))))</f>
        <v>0</v>
      </c>
      <c r="AC27" s="34">
        <f>IF($D27="","",(IF($C27="","",IF(ISNA(SUMIF('24'!$CA:$CA,$C27,'24'!$CB:$CB)),0,SUMIF('24'!$CA:$CA,$C27,'24'!$CB:$CB)))-IF($D27="","",IF(ISNA(SUMIF('24'!$B:$B,$D27,'24'!$L:$L)),0,SUMIF('24'!$B:$B,$D27,'24'!$L:$L)))))</f>
        <v>0</v>
      </c>
      <c r="AD27" s="34">
        <f>IF($D27="","",(IF($C27="","",IF(ISNA(SUMIF('25'!$CA:$CA,$C27,'25'!$CB:$CB)),0,SUMIF('25'!$CA:$CA,$C27,'25'!$CB:$CB)))-IF($D27="","",IF(ISNA(SUMIF('25'!$B:$B,$D27,'25'!$L:$L)),0,SUMIF('25'!$B:$B,$D27,'25'!$L:$L)))))</f>
        <v>0</v>
      </c>
      <c r="AE27" s="34">
        <f>IF($D27="","",(IF($C27="","",IF(ISNA(SUMIF('26'!$CA:$CA,$C27,'26'!$CB:$CB)),0,SUMIF('26'!$CA:$CA,$C27,'26'!$CB:$CB)))-IF($D27="","",IF(ISNA(SUMIF('26'!$B:$B,$D27,'26'!$L:$L)),0,SUMIF('26'!$B:$B,$D27,'26'!$L:$L)))))</f>
        <v>0</v>
      </c>
      <c r="AF27" s="34">
        <f>IF($D27="","",(IF($C27="","",IF(ISNA(SUMIF('27'!$CA:$CA,$C27,'27'!$CB:$CB)),0,SUMIF('27'!$CA:$CA,$C27,'27'!$CB:$CB)))-IF($D27="","",IF(ISNA(SUMIF('27'!$B:$B,$D27,'27'!$L:$L)),0,SUMIF('27'!$B:$B,$D27,'27'!$L:$L)))))</f>
        <v>0</v>
      </c>
      <c r="AG27" s="34">
        <f>IF($D27="","",(IF($C27="","",IF(ISNA(SUMIF('28'!$CA:$CA,$C27,'28'!$CB:$CB)),0,SUMIF('28'!$CA:$CA,$C27,'28'!$CB:$CB)))-IF($D27="","",IF(ISNA(SUMIF('28'!$B:$B,$D27,'28'!$L:$L)),0,SUMIF('28'!$B:$B,$D27,'28'!$L:$L)))))</f>
        <v>0</v>
      </c>
      <c r="AH27" s="34">
        <f>IF($D27="","",(IF($C27="","",IF(ISNA(SUMIF('29'!$CA:$CA,$C27,'29'!$CB:$CB)),0,SUMIF('29'!$CA:$CA,$C27,'29'!$CB:$CB)))-IF($D27="","",IF(ISNA(SUMIF('29'!$B:$B,$D27,'29'!$L:$L)),0,SUMIF('29'!$B:$B,$D27,'29'!$L:$L)))))</f>
        <v>0</v>
      </c>
      <c r="AI27" s="34">
        <f>IF($D27="","",(IF($C27="","",IF(ISNA(SUMIF('30'!$CA:$CA,$C27,'30'!$CB:$CB)),0,SUMIF('30'!$CA:$CA,$C27,'30'!$CB:$CB)))-IF($D27="","",IF(ISNA(SUMIF('30'!$B:$B,$D27,'30'!$L:$L)),0,SUMIF('30'!$B:$B,$D27,'30'!$L:$L)))))</f>
        <v>0</v>
      </c>
      <c r="AJ27" s="34">
        <f>IF($D27="","",(IF($C27="","",IF(ISNA(SUMIF('31'!$CA:$CA,$C27,'31'!$CB:$CB)),0,SUMIF('31'!$CA:$CA,$C27,'31'!$CB:$CB)))-IF($D27="","",IF(ISNA(SUMIF('31'!$B:$B,$D27,'31'!$L:$L)),0,SUMIF('31'!$B:$B,$D27,'31'!$L:$L)))))</f>
        <v>0</v>
      </c>
      <c r="AK27" s="35">
        <f t="shared" si="2"/>
        <v>0</v>
      </c>
      <c r="AL27" s="31">
        <f t="shared" si="3"/>
        <v>64</v>
      </c>
    </row>
    <row r="28" spans="1:38" ht="17.399999999999999">
      <c r="A28" s="19">
        <v>22</v>
      </c>
      <c r="C28" s="39">
        <f>IF(D28="","",VLOOKUP('CUADRO GENERADO'!D28,'BASE DATOS CONDUCTORES'!B:C,2,FALSE))</f>
        <v>6066</v>
      </c>
      <c r="D28" s="28">
        <f>IFERROR(VLOOKUP(A28,'BASE DATOS CONDUCTORES'!$X$4:$AB$403,5,FALSE),"")</f>
        <v>66</v>
      </c>
      <c r="E28" s="34" t="str">
        <f>IF(ISNA(VLOOKUP(D28,SALDOS!C:D,2,FALSE)),"",VLOOKUP(D28,SALDOS!C:D,2,FALSE))</f>
        <v/>
      </c>
      <c r="F28" s="34">
        <f>IF($D28="","",(IF($C28="","",IF(ISNA(SUMIF('1'!$CA:$CA,$C28,'1'!$CB:$CB)),0,SUMIF('1'!$CA:$CA,$C28,'1'!$CB:$CB)))-IF($D28="","",IF(ISNA(SUMIF('1'!$B:$B,$D28,'1'!$L:$L)),0,SUMIF('1'!$B:$B,$D28,'1'!$L:$L)))))</f>
        <v>0</v>
      </c>
      <c r="G28" s="34">
        <f>IF($D28="","",(IF($C28="","",IF(ISNA(SUMIF('2'!$CA:$CA,$C28,'2'!$CB:$CB)),0,SUMIF('2'!$CA:$CA,$C28,'2'!$CB:$CB)))-IF($D28="","",IF(ISNA(SUMIF('2'!$B:$B,$D28,'2'!$L:$L)),0,SUMIF('2'!$B:$B,$D28,'2'!$L:$L)))))</f>
        <v>0</v>
      </c>
      <c r="H28" s="34">
        <f>IF($D28="","",(IF($C28="","",IF(ISNA(SUMIF('3'!$CA:$CA,$C28,'3'!$CB:$CB)),0,SUMIF('3'!$CA:$CA,$C28,'3'!$CB:$CB)))-IF($D28="","",IF(ISNA(SUMIF('3'!$B:$B,$D28,'3'!$L:$L)),0,SUMIF('3'!$B:$B,$D28,'3'!$L:$L)))))</f>
        <v>0</v>
      </c>
      <c r="I28" s="34">
        <f>IF($D28="","",(IF($C28="","",IF(ISNA(SUMIF('4'!$CA:$CA,$C28,'4'!$CB:$CB)),0,SUMIF('4'!$CA:$CA,$C28,'4'!$CB:$CB)))-IF($D28="","",IF(ISNA(SUMIF('4'!$B:$B,$D28,'4'!$L:$L)),0,SUMIF('4'!$B:$B,$D28,'4'!$L:$L)))))</f>
        <v>0</v>
      </c>
      <c r="J28" s="34">
        <f>IF($D28="","",(IF($C28="","",IF(ISNA(SUMIF('5'!$CA:$CA,$C28,'5'!$CB:$CB)),0,SUMIF('5'!$CA:$CA,$C28,'5'!$CB:$CB)))-IF($D28="","",IF(ISNA(SUMIF('5'!$B:$B,$D28,'5'!$L:$L)),0,SUMIF('5'!$B:$B,$D28,'5'!$L:$L)))))</f>
        <v>0</v>
      </c>
      <c r="K28" s="34">
        <f>IF($D28="","",(IF($C28="","",IF(ISNA(SUMIF('6'!$CA:$CA,$C28,'6'!$CB:$CB)),0,SUMIF('6'!$CA:$CA,$C28,'6'!$CB:$CB)))-IF($D28="","",IF(ISNA(SUMIF('6'!$B:$B,$D28,'6'!$L:$L)),0,SUMIF('6'!$B:$B,$D28,'6'!$L:$L)))))</f>
        <v>0</v>
      </c>
      <c r="L28" s="34">
        <f>IF($D28="","",(IF($C28="","",IF(ISNA(SUMIF('7'!$CA:$CA,$C28,'7'!$CB:$CB)),0,SUMIF('7'!$CA:$CA,$C28,'7'!$CB:$CB)))-IF($D28="","",IF(ISNA(SUMIF('7'!$B:$B,$D28,'7'!$L:$L)),0,SUMIF('7'!$B:$B,$D28,'7'!$L:$L)))))</f>
        <v>0</v>
      </c>
      <c r="M28" s="34">
        <f>IF($D28="","",(IF($C28="","",IF(ISNA(SUMIF('8'!$CA:$CA,$C28,'8'!$CB:$CB)),0,SUMIF('8'!$CA:$CA,$C28,'8'!$CB:$CB)))-IF($D28="","",IF(ISNA(SUMIF('8'!$B:$B,$D28,'8'!$L:$L)),0,SUMIF('8'!$B:$B,$D28,'8'!$L:$L)))))</f>
        <v>0</v>
      </c>
      <c r="N28" s="34">
        <f>IF($D28="","",(IF($C28="","",IF(ISNA(SUMIF('9'!$CA:$CA,$C28,'9'!$CB:$CB)),0,SUMIF('9'!$CA:$CA,$C28,'9'!$CB:$CB)))-IF($D28="","",IF(ISNA(SUMIF('9'!$B:$B,$D28,'9'!$L:$L)),0,SUMIF('9'!$B:$B,$D28,'9'!$L:$L)))))</f>
        <v>0</v>
      </c>
      <c r="O28" s="34">
        <f>IF($D28="","",(IF($C28="","",IF(ISNA(SUMIF('10'!$CA:$CA,$C28,'10'!$CB:$CB)),0,SUMIF('10'!$CA:$CA,$C28,'10'!$CB:$CB)))-IF($D28="","",IF(ISNA(SUMIF('10'!$B:$B,$D28,'10'!$L:$L)),0,SUMIF('10'!$B:$B,$D28,'10'!$L:$L)))))</f>
        <v>0</v>
      </c>
      <c r="P28" s="34">
        <f>IF($D28="","",(IF($C28="","",IF(ISNA(SUMIF('11'!$CA:$CA,$C28,'11'!$CB:$CB)),0,SUMIF('11'!$CA:$CA,$C28,'11'!$CB:$CB)))-IF($D28="","",IF(ISNA(SUMIF('11'!$B:$B,$D28,'11'!$L:$L)),0,SUMIF('11'!$B:$B,$D28,'11'!$L:$L)))))</f>
        <v>0</v>
      </c>
      <c r="Q28" s="34">
        <f>IF($D28="","",(IF($C28="","",IF(ISNA(SUMIF('12'!$CA:$CA,$C28,'12'!$CB:$CB)),0,SUMIF('12'!$CA:$CA,$C28,'12'!$CB:$CB)))-IF($D28="","",IF(ISNA(SUMIF('12'!$B:$B,$D28,'12'!$L:$L)),0,SUMIF('12'!$B:$B,$D28,'12'!$L:$L)))))</f>
        <v>0</v>
      </c>
      <c r="R28" s="34">
        <f>IF($D28="","",(IF($C28="","",IF(ISNA(SUMIF('13'!$CA:$CA,$C28,'13'!$CB:$CB)),0,SUMIF('13'!$CA:$CA,$C28,'13'!$CB:$CB)))-IF($D28="","",IF(ISNA(SUMIF('13'!$B:$B,$D28,'13'!$L:$L)),0,SUMIF('13'!$B:$B,$D28,'13'!$L:$L)))))</f>
        <v>0</v>
      </c>
      <c r="S28" s="34">
        <f>IF($D28="","",(IF($C28="","",IF(ISNA(SUMIF('14'!$CA:$CA,$C28,'14'!$CB:$CB)),0,SUMIF('14'!$CA:$CA,$C28,'14'!$CB:$CB)))-IF($D28="","",IF(ISNA(SUMIF('14'!$B:$B,$D28,'14'!$L:$L)),0,SUMIF('14'!$B:$B,$D28,'14'!$L:$L)))))</f>
        <v>0</v>
      </c>
      <c r="T28" s="34">
        <f>IF($D28="","",(IF($C28="","",IF(ISNA(SUMIF('15'!$CA:$CA,$C28,'15'!$CB:$CB)),0,SUMIF('15'!$CA:$CA,$C28,'15'!$CB:$CB)))-IF($D28="","",IF(ISNA(SUMIF('15'!$B:$B,$D28,'15'!$L:$L)),0,SUMIF('15'!$B:$B,$D28,'15'!$L:$L)))))</f>
        <v>0</v>
      </c>
      <c r="U28" s="34">
        <f>IF($D28="","",(IF($C28="","",IF(ISNA(SUMIF('16'!$CA:$CA,$C28,'16'!$CB:$CB)),0,SUMIF('16'!$CA:$CA,$C28,'16'!$CB:$CB)))-IF($D28="","",IF(ISNA(SUMIF('16'!$B:$B,$D28,'16'!$L:$L)),0,SUMIF('16'!$B:$B,$D28,'16'!$L:$L)))))</f>
        <v>0</v>
      </c>
      <c r="V28" s="34">
        <f>IF($D28="","",(IF($C28="","",IF(ISNA(SUMIF('17'!$CA:$CA,$C28,'17'!$CB:$CB)),0,SUMIF('17'!$CA:$CA,$C28,'17'!$CB:$CB)))-IF($D28="","",IF(ISNA(SUMIF('17'!$B:$B,$D28,'17'!$L:$L)),0,SUMIF('17'!$B:$B,$D28,'17'!$L:$L)))))</f>
        <v>0</v>
      </c>
      <c r="W28" s="34">
        <f>IF($D28="","",(IF($C28="","",IF(ISNA(SUMIF('18'!$CA:$CA,$C28,'18'!$CB:$CB)),0,SUMIF('18'!$CA:$CA,$C28,'18'!$CB:$CB)))-IF($D28="","",IF(ISNA(SUMIF('18'!$B:$B,$D28,'18'!$L:$L)),0,SUMIF('18'!$B:$B,$D28,'18'!$L:$L)))))</f>
        <v>0</v>
      </c>
      <c r="X28" s="34">
        <f>IF($D28="","",(IF($C28="","",IF(ISNA(SUMIF('19'!$CA:$CA,$C28,'19'!$CB:$CB)),0,SUMIF('19'!$CA:$CA,$C28,'19'!$CB:$CB)))-IF($D28="","",IF(ISNA(SUMIF('19'!$B:$B,$D28,'19'!$L:$L)),0,SUMIF('19'!$B:$B,$D28,'19'!$L:$L)))))</f>
        <v>0</v>
      </c>
      <c r="Y28" s="34">
        <f>IF($D28="","",(IF($C28="","",IF(ISNA(SUMIF('20'!$CA:$CA,$C28,'20'!$CB:$CB)),0,SUMIF('20'!$CA:$CA,$C28,'20'!$CB:$CB)))-IF($D28="","",IF(ISNA(SUMIF('20'!$B:$B,$D28,'20'!$L:$L)),0,SUMIF('20'!$B:$B,$D28,'20'!$L:$L)))))</f>
        <v>0</v>
      </c>
      <c r="Z28" s="34">
        <f>IF($D28="","",(IF($C28="","",IF(ISNA(SUMIF('21'!$CA:$CA,$C28,'21'!$CB:$CB)),0,SUMIF('21'!$CA:$CA,$C28,'21'!$CB:$CB)))-IF($D28="","",IF(ISNA(SUMIF('21'!$B:$B,$D28,'21'!$L:$L)),0,SUMIF('21'!$B:$B,$D28,'21'!$L:$L)))))</f>
        <v>0</v>
      </c>
      <c r="AA28" s="34">
        <f>IF($D28="","",(IF($C28="","",IF(ISNA(SUMIF('22'!$CA:$CA,$C28,'22'!$CB:$CB)),0,SUMIF('22'!$CA:$CA,$C28,'22'!$CB:$CB)))-IF($D28="","",IF(ISNA(SUMIF('22'!$B:$B,$D28,'22'!$L:$L)),0,SUMIF('22'!$B:$B,$D28,'22'!$L:$L)))))</f>
        <v>0</v>
      </c>
      <c r="AB28" s="34">
        <f>IF($D28="","",(IF($C28="","",IF(ISNA(SUMIF('23'!$CA:$CA,$C28,'23'!$CB:$CB)),0,SUMIF('23'!$CA:$CA,$C28,'23'!$CB:$CB)))-IF($D28="","",IF(ISNA(SUMIF('23'!$B:$B,$D28,'23'!$L:$L)),0,SUMIF('23'!$B:$B,$D28,'23'!$L:$L)))))</f>
        <v>0</v>
      </c>
      <c r="AC28" s="34">
        <f>IF($D28="","",(IF($C28="","",IF(ISNA(SUMIF('24'!$CA:$CA,$C28,'24'!$CB:$CB)),0,SUMIF('24'!$CA:$CA,$C28,'24'!$CB:$CB)))-IF($D28="","",IF(ISNA(SUMIF('24'!$B:$B,$D28,'24'!$L:$L)),0,SUMIF('24'!$B:$B,$D28,'24'!$L:$L)))))</f>
        <v>0</v>
      </c>
      <c r="AD28" s="34">
        <f>IF($D28="","",(IF($C28="","",IF(ISNA(SUMIF('25'!$CA:$CA,$C28,'25'!$CB:$CB)),0,SUMIF('25'!$CA:$CA,$C28,'25'!$CB:$CB)))-IF($D28="","",IF(ISNA(SUMIF('25'!$B:$B,$D28,'25'!$L:$L)),0,SUMIF('25'!$B:$B,$D28,'25'!$L:$L)))))</f>
        <v>0</v>
      </c>
      <c r="AE28" s="34">
        <f>IF($D28="","",(IF($C28="","",IF(ISNA(SUMIF('26'!$CA:$CA,$C28,'26'!$CB:$CB)),0,SUMIF('26'!$CA:$CA,$C28,'26'!$CB:$CB)))-IF($D28="","",IF(ISNA(SUMIF('26'!$B:$B,$D28,'26'!$L:$L)),0,SUMIF('26'!$B:$B,$D28,'26'!$L:$L)))))</f>
        <v>0</v>
      </c>
      <c r="AF28" s="34">
        <f>IF($D28="","",(IF($C28="","",IF(ISNA(SUMIF('27'!$CA:$CA,$C28,'27'!$CB:$CB)),0,SUMIF('27'!$CA:$CA,$C28,'27'!$CB:$CB)))-IF($D28="","",IF(ISNA(SUMIF('27'!$B:$B,$D28,'27'!$L:$L)),0,SUMIF('27'!$B:$B,$D28,'27'!$L:$L)))))</f>
        <v>0</v>
      </c>
      <c r="AG28" s="34">
        <f>IF($D28="","",(IF($C28="","",IF(ISNA(SUMIF('28'!$CA:$CA,$C28,'28'!$CB:$CB)),0,SUMIF('28'!$CA:$CA,$C28,'28'!$CB:$CB)))-IF($D28="","",IF(ISNA(SUMIF('28'!$B:$B,$D28,'28'!$L:$L)),0,SUMIF('28'!$B:$B,$D28,'28'!$L:$L)))))</f>
        <v>0</v>
      </c>
      <c r="AH28" s="34">
        <f>IF($D28="","",(IF($C28="","",IF(ISNA(SUMIF('29'!$CA:$CA,$C28,'29'!$CB:$CB)),0,SUMIF('29'!$CA:$CA,$C28,'29'!$CB:$CB)))-IF($D28="","",IF(ISNA(SUMIF('29'!$B:$B,$D28,'29'!$L:$L)),0,SUMIF('29'!$B:$B,$D28,'29'!$L:$L)))))</f>
        <v>0</v>
      </c>
      <c r="AI28" s="34">
        <f>IF($D28="","",(IF($C28="","",IF(ISNA(SUMIF('30'!$CA:$CA,$C28,'30'!$CB:$CB)),0,SUMIF('30'!$CA:$CA,$C28,'30'!$CB:$CB)))-IF($D28="","",IF(ISNA(SUMIF('30'!$B:$B,$D28,'30'!$L:$L)),0,SUMIF('30'!$B:$B,$D28,'30'!$L:$L)))))</f>
        <v>0</v>
      </c>
      <c r="AJ28" s="34">
        <f>IF($D28="","",(IF($C28="","",IF(ISNA(SUMIF('31'!$CA:$CA,$C28,'31'!$CB:$CB)),0,SUMIF('31'!$CA:$CA,$C28,'31'!$CB:$CB)))-IF($D28="","",IF(ISNA(SUMIF('31'!$B:$B,$D28,'31'!$L:$L)),0,SUMIF('31'!$B:$B,$D28,'31'!$L:$L)))))</f>
        <v>0</v>
      </c>
      <c r="AK28" s="35">
        <f t="shared" si="2"/>
        <v>0</v>
      </c>
      <c r="AL28" s="31">
        <f t="shared" si="3"/>
        <v>66</v>
      </c>
    </row>
    <row r="29" spans="1:38" ht="17.399999999999999">
      <c r="A29" s="19">
        <v>23</v>
      </c>
      <c r="C29" s="39">
        <f>IF(D29="","",VLOOKUP('CUADRO GENERADO'!D29,'BASE DATOS CONDUCTORES'!B:C,2,FALSE))</f>
        <v>6071</v>
      </c>
      <c r="D29" s="28">
        <f>IFERROR(VLOOKUP(A29,'BASE DATOS CONDUCTORES'!$X$4:$AB$403,5,FALSE),"")</f>
        <v>71</v>
      </c>
      <c r="E29" s="34" t="str">
        <f>IF(ISNA(VLOOKUP(D29,SALDOS!C:D,2,FALSE)),"",VLOOKUP(D29,SALDOS!C:D,2,FALSE))</f>
        <v/>
      </c>
      <c r="F29" s="34">
        <f>IF($D29="","",(IF($C29="","",IF(ISNA(SUMIF('1'!$CA:$CA,$C29,'1'!$CB:$CB)),0,SUMIF('1'!$CA:$CA,$C29,'1'!$CB:$CB)))-IF($D29="","",IF(ISNA(SUMIF('1'!$B:$B,$D29,'1'!$L:$L)),0,SUMIF('1'!$B:$B,$D29,'1'!$L:$L)))))</f>
        <v>0</v>
      </c>
      <c r="G29" s="34">
        <f>IF($D29="","",(IF($C29="","",IF(ISNA(SUMIF('2'!$CA:$CA,$C29,'2'!$CB:$CB)),0,SUMIF('2'!$CA:$CA,$C29,'2'!$CB:$CB)))-IF($D29="","",IF(ISNA(SUMIF('2'!$B:$B,$D29,'2'!$L:$L)),0,SUMIF('2'!$B:$B,$D29,'2'!$L:$L)))))</f>
        <v>0</v>
      </c>
      <c r="H29" s="34">
        <f>IF($D29="","",(IF($C29="","",IF(ISNA(SUMIF('3'!$CA:$CA,$C29,'3'!$CB:$CB)),0,SUMIF('3'!$CA:$CA,$C29,'3'!$CB:$CB)))-IF($D29="","",IF(ISNA(SUMIF('3'!$B:$B,$D29,'3'!$L:$L)),0,SUMIF('3'!$B:$B,$D29,'3'!$L:$L)))))</f>
        <v>0</v>
      </c>
      <c r="I29" s="34">
        <f>IF($D29="","",(IF($C29="","",IF(ISNA(SUMIF('4'!$CA:$CA,$C29,'4'!$CB:$CB)),0,SUMIF('4'!$CA:$CA,$C29,'4'!$CB:$CB)))-IF($D29="","",IF(ISNA(SUMIF('4'!$B:$B,$D29,'4'!$L:$L)),0,SUMIF('4'!$B:$B,$D29,'4'!$L:$L)))))</f>
        <v>0</v>
      </c>
      <c r="J29" s="34">
        <f>IF($D29="","",(IF($C29="","",IF(ISNA(SUMIF('5'!$CA:$CA,$C29,'5'!$CB:$CB)),0,SUMIF('5'!$CA:$CA,$C29,'5'!$CB:$CB)))-IF($D29="","",IF(ISNA(SUMIF('5'!$B:$B,$D29,'5'!$L:$L)),0,SUMIF('5'!$B:$B,$D29,'5'!$L:$L)))))</f>
        <v>0</v>
      </c>
      <c r="K29" s="34">
        <f>IF($D29="","",(IF($C29="","",IF(ISNA(SUMIF('6'!$CA:$CA,$C29,'6'!$CB:$CB)),0,SUMIF('6'!$CA:$CA,$C29,'6'!$CB:$CB)))-IF($D29="","",IF(ISNA(SUMIF('6'!$B:$B,$D29,'6'!$L:$L)),0,SUMIF('6'!$B:$B,$D29,'6'!$L:$L)))))</f>
        <v>0</v>
      </c>
      <c r="L29" s="34">
        <f>IF($D29="","",(IF($C29="","",IF(ISNA(SUMIF('7'!$CA:$CA,$C29,'7'!$CB:$CB)),0,SUMIF('7'!$CA:$CA,$C29,'7'!$CB:$CB)))-IF($D29="","",IF(ISNA(SUMIF('7'!$B:$B,$D29,'7'!$L:$L)),0,SUMIF('7'!$B:$B,$D29,'7'!$L:$L)))))</f>
        <v>0</v>
      </c>
      <c r="M29" s="34">
        <f>IF($D29="","",(IF($C29="","",IF(ISNA(SUMIF('8'!$CA:$CA,$C29,'8'!$CB:$CB)),0,SUMIF('8'!$CA:$CA,$C29,'8'!$CB:$CB)))-IF($D29="","",IF(ISNA(SUMIF('8'!$B:$B,$D29,'8'!$L:$L)),0,SUMIF('8'!$B:$B,$D29,'8'!$L:$L)))))</f>
        <v>0</v>
      </c>
      <c r="N29" s="34">
        <f>IF($D29="","",(IF($C29="","",IF(ISNA(SUMIF('9'!$CA:$CA,$C29,'9'!$CB:$CB)),0,SUMIF('9'!$CA:$CA,$C29,'9'!$CB:$CB)))-IF($D29="","",IF(ISNA(SUMIF('9'!$B:$B,$D29,'9'!$L:$L)),0,SUMIF('9'!$B:$B,$D29,'9'!$L:$L)))))</f>
        <v>0</v>
      </c>
      <c r="O29" s="34">
        <f>IF($D29="","",(IF($C29="","",IF(ISNA(SUMIF('10'!$CA:$CA,$C29,'10'!$CB:$CB)),0,SUMIF('10'!$CA:$CA,$C29,'10'!$CB:$CB)))-IF($D29="","",IF(ISNA(SUMIF('10'!$B:$B,$D29,'10'!$L:$L)),0,SUMIF('10'!$B:$B,$D29,'10'!$L:$L)))))</f>
        <v>0</v>
      </c>
      <c r="P29" s="34">
        <f>IF($D29="","",(IF($C29="","",IF(ISNA(SUMIF('11'!$CA:$CA,$C29,'11'!$CB:$CB)),0,SUMIF('11'!$CA:$CA,$C29,'11'!$CB:$CB)))-IF($D29="","",IF(ISNA(SUMIF('11'!$B:$B,$D29,'11'!$L:$L)),0,SUMIF('11'!$B:$B,$D29,'11'!$L:$L)))))</f>
        <v>0</v>
      </c>
      <c r="Q29" s="34">
        <f>IF($D29="","",(IF($C29="","",IF(ISNA(SUMIF('12'!$CA:$CA,$C29,'12'!$CB:$CB)),0,SUMIF('12'!$CA:$CA,$C29,'12'!$CB:$CB)))-IF($D29="","",IF(ISNA(SUMIF('12'!$B:$B,$D29,'12'!$L:$L)),0,SUMIF('12'!$B:$B,$D29,'12'!$L:$L)))))</f>
        <v>0</v>
      </c>
      <c r="R29" s="34">
        <f>IF($D29="","",(IF($C29="","",IF(ISNA(SUMIF('13'!$CA:$CA,$C29,'13'!$CB:$CB)),0,SUMIF('13'!$CA:$CA,$C29,'13'!$CB:$CB)))-IF($D29="","",IF(ISNA(SUMIF('13'!$B:$B,$D29,'13'!$L:$L)),0,SUMIF('13'!$B:$B,$D29,'13'!$L:$L)))))</f>
        <v>0</v>
      </c>
      <c r="S29" s="34">
        <f>IF($D29="","",(IF($C29="","",IF(ISNA(SUMIF('14'!$CA:$CA,$C29,'14'!$CB:$CB)),0,SUMIF('14'!$CA:$CA,$C29,'14'!$CB:$CB)))-IF($D29="","",IF(ISNA(SUMIF('14'!$B:$B,$D29,'14'!$L:$L)),0,SUMIF('14'!$B:$B,$D29,'14'!$L:$L)))))</f>
        <v>0</v>
      </c>
      <c r="T29" s="34">
        <f>IF($D29="","",(IF($C29="","",IF(ISNA(SUMIF('15'!$CA:$CA,$C29,'15'!$CB:$CB)),0,SUMIF('15'!$CA:$CA,$C29,'15'!$CB:$CB)))-IF($D29="","",IF(ISNA(SUMIF('15'!$B:$B,$D29,'15'!$L:$L)),0,SUMIF('15'!$B:$B,$D29,'15'!$L:$L)))))</f>
        <v>0</v>
      </c>
      <c r="U29" s="34">
        <f>IF($D29="","",(IF($C29="","",IF(ISNA(SUMIF('16'!$CA:$CA,$C29,'16'!$CB:$CB)),0,SUMIF('16'!$CA:$CA,$C29,'16'!$CB:$CB)))-IF($D29="","",IF(ISNA(SUMIF('16'!$B:$B,$D29,'16'!$L:$L)),0,SUMIF('16'!$B:$B,$D29,'16'!$L:$L)))))</f>
        <v>0</v>
      </c>
      <c r="V29" s="34">
        <f>IF($D29="","",(IF($C29="","",IF(ISNA(SUMIF('17'!$CA:$CA,$C29,'17'!$CB:$CB)),0,SUMIF('17'!$CA:$CA,$C29,'17'!$CB:$CB)))-IF($D29="","",IF(ISNA(SUMIF('17'!$B:$B,$D29,'17'!$L:$L)),0,SUMIF('17'!$B:$B,$D29,'17'!$L:$L)))))</f>
        <v>0</v>
      </c>
      <c r="W29" s="34">
        <f>IF($D29="","",(IF($C29="","",IF(ISNA(SUMIF('18'!$CA:$CA,$C29,'18'!$CB:$CB)),0,SUMIF('18'!$CA:$CA,$C29,'18'!$CB:$CB)))-IF($D29="","",IF(ISNA(SUMIF('18'!$B:$B,$D29,'18'!$L:$L)),0,SUMIF('18'!$B:$B,$D29,'18'!$L:$L)))))</f>
        <v>0</v>
      </c>
      <c r="X29" s="34">
        <f>IF($D29="","",(IF($C29="","",IF(ISNA(SUMIF('19'!$CA:$CA,$C29,'19'!$CB:$CB)),0,SUMIF('19'!$CA:$CA,$C29,'19'!$CB:$CB)))-IF($D29="","",IF(ISNA(SUMIF('19'!$B:$B,$D29,'19'!$L:$L)),0,SUMIF('19'!$B:$B,$D29,'19'!$L:$L)))))</f>
        <v>0</v>
      </c>
      <c r="Y29" s="34">
        <f>IF($D29="","",(IF($C29="","",IF(ISNA(SUMIF('20'!$CA:$CA,$C29,'20'!$CB:$CB)),0,SUMIF('20'!$CA:$CA,$C29,'20'!$CB:$CB)))-IF($D29="","",IF(ISNA(SUMIF('20'!$B:$B,$D29,'20'!$L:$L)),0,SUMIF('20'!$B:$B,$D29,'20'!$L:$L)))))</f>
        <v>0</v>
      </c>
      <c r="Z29" s="34">
        <f>IF($D29="","",(IF($C29="","",IF(ISNA(SUMIF('21'!$CA:$CA,$C29,'21'!$CB:$CB)),0,SUMIF('21'!$CA:$CA,$C29,'21'!$CB:$CB)))-IF($D29="","",IF(ISNA(SUMIF('21'!$B:$B,$D29,'21'!$L:$L)),0,SUMIF('21'!$B:$B,$D29,'21'!$L:$L)))))</f>
        <v>0</v>
      </c>
      <c r="AA29" s="34">
        <f>IF($D29="","",(IF($C29="","",IF(ISNA(SUMIF('22'!$CA:$CA,$C29,'22'!$CB:$CB)),0,SUMIF('22'!$CA:$CA,$C29,'22'!$CB:$CB)))-IF($D29="","",IF(ISNA(SUMIF('22'!$B:$B,$D29,'22'!$L:$L)),0,SUMIF('22'!$B:$B,$D29,'22'!$L:$L)))))</f>
        <v>0</v>
      </c>
      <c r="AB29" s="34">
        <f>IF($D29="","",(IF($C29="","",IF(ISNA(SUMIF('23'!$CA:$CA,$C29,'23'!$CB:$CB)),0,SUMIF('23'!$CA:$CA,$C29,'23'!$CB:$CB)))-IF($D29="","",IF(ISNA(SUMIF('23'!$B:$B,$D29,'23'!$L:$L)),0,SUMIF('23'!$B:$B,$D29,'23'!$L:$L)))))</f>
        <v>0</v>
      </c>
      <c r="AC29" s="34">
        <f>IF($D29="","",(IF($C29="","",IF(ISNA(SUMIF('24'!$CA:$CA,$C29,'24'!$CB:$CB)),0,SUMIF('24'!$CA:$CA,$C29,'24'!$CB:$CB)))-IF($D29="","",IF(ISNA(SUMIF('24'!$B:$B,$D29,'24'!$L:$L)),0,SUMIF('24'!$B:$B,$D29,'24'!$L:$L)))))</f>
        <v>0</v>
      </c>
      <c r="AD29" s="34">
        <f>IF($D29="","",(IF($C29="","",IF(ISNA(SUMIF('25'!$CA:$CA,$C29,'25'!$CB:$CB)),0,SUMIF('25'!$CA:$CA,$C29,'25'!$CB:$CB)))-IF($D29="","",IF(ISNA(SUMIF('25'!$B:$B,$D29,'25'!$L:$L)),0,SUMIF('25'!$B:$B,$D29,'25'!$L:$L)))))</f>
        <v>0</v>
      </c>
      <c r="AE29" s="34">
        <f>IF($D29="","",(IF($C29="","",IF(ISNA(SUMIF('26'!$CA:$CA,$C29,'26'!$CB:$CB)),0,SUMIF('26'!$CA:$CA,$C29,'26'!$CB:$CB)))-IF($D29="","",IF(ISNA(SUMIF('26'!$B:$B,$D29,'26'!$L:$L)),0,SUMIF('26'!$B:$B,$D29,'26'!$L:$L)))))</f>
        <v>0</v>
      </c>
      <c r="AF29" s="34">
        <f>IF($D29="","",(IF($C29="","",IF(ISNA(SUMIF('27'!$CA:$CA,$C29,'27'!$CB:$CB)),0,SUMIF('27'!$CA:$CA,$C29,'27'!$CB:$CB)))-IF($D29="","",IF(ISNA(SUMIF('27'!$B:$B,$D29,'27'!$L:$L)),0,SUMIF('27'!$B:$B,$D29,'27'!$L:$L)))))</f>
        <v>0</v>
      </c>
      <c r="AG29" s="34">
        <f>IF($D29="","",(IF($C29="","",IF(ISNA(SUMIF('28'!$CA:$CA,$C29,'28'!$CB:$CB)),0,SUMIF('28'!$CA:$CA,$C29,'28'!$CB:$CB)))-IF($D29="","",IF(ISNA(SUMIF('28'!$B:$B,$D29,'28'!$L:$L)),0,SUMIF('28'!$B:$B,$D29,'28'!$L:$L)))))</f>
        <v>0</v>
      </c>
      <c r="AH29" s="34">
        <f>IF($D29="","",(IF($C29="","",IF(ISNA(SUMIF('29'!$CA:$CA,$C29,'29'!$CB:$CB)),0,SUMIF('29'!$CA:$CA,$C29,'29'!$CB:$CB)))-IF($D29="","",IF(ISNA(SUMIF('29'!$B:$B,$D29,'29'!$L:$L)),0,SUMIF('29'!$B:$B,$D29,'29'!$L:$L)))))</f>
        <v>0</v>
      </c>
      <c r="AI29" s="34">
        <f>IF($D29="","",(IF($C29="","",IF(ISNA(SUMIF('30'!$CA:$CA,$C29,'30'!$CB:$CB)),0,SUMIF('30'!$CA:$CA,$C29,'30'!$CB:$CB)))-IF($D29="","",IF(ISNA(SUMIF('30'!$B:$B,$D29,'30'!$L:$L)),0,SUMIF('30'!$B:$B,$D29,'30'!$L:$L)))))</f>
        <v>0</v>
      </c>
      <c r="AJ29" s="34">
        <f>IF($D29="","",(IF($C29="","",IF(ISNA(SUMIF('31'!$CA:$CA,$C29,'31'!$CB:$CB)),0,SUMIF('31'!$CA:$CA,$C29,'31'!$CB:$CB)))-IF($D29="","",IF(ISNA(SUMIF('31'!$B:$B,$D29,'31'!$L:$L)),0,SUMIF('31'!$B:$B,$D29,'31'!$L:$L)))))</f>
        <v>0</v>
      </c>
      <c r="AK29" s="35">
        <f t="shared" si="2"/>
        <v>0</v>
      </c>
      <c r="AL29" s="31">
        <f t="shared" si="3"/>
        <v>71</v>
      </c>
    </row>
    <row r="30" spans="1:38" ht="17.399999999999999">
      <c r="A30" s="19">
        <v>24</v>
      </c>
      <c r="C30" s="39">
        <f>IF(D30="","",VLOOKUP('CUADRO GENERADO'!D30,'BASE DATOS CONDUCTORES'!B:C,2,FALSE))</f>
        <v>6072</v>
      </c>
      <c r="D30" s="28">
        <f>IFERROR(VLOOKUP(A30,'BASE DATOS CONDUCTORES'!$X$4:$AB$403,5,FALSE),"")</f>
        <v>72</v>
      </c>
      <c r="E30" s="34" t="str">
        <f>IF(ISNA(VLOOKUP(D30,SALDOS!C:D,2,FALSE)),"",VLOOKUP(D30,SALDOS!C:D,2,FALSE))</f>
        <v/>
      </c>
      <c r="F30" s="34">
        <f>IF($D30="","",(IF($C30="","",IF(ISNA(SUMIF('1'!$CA:$CA,$C30,'1'!$CB:$CB)),0,SUMIF('1'!$CA:$CA,$C30,'1'!$CB:$CB)))-IF($D30="","",IF(ISNA(SUMIF('1'!$B:$B,$D30,'1'!$L:$L)),0,SUMIF('1'!$B:$B,$D30,'1'!$L:$L)))))</f>
        <v>0</v>
      </c>
      <c r="G30" s="34">
        <f>IF($D30="","",(IF($C30="","",IF(ISNA(SUMIF('2'!$CA:$CA,$C30,'2'!$CB:$CB)),0,SUMIF('2'!$CA:$CA,$C30,'2'!$CB:$CB)))-IF($D30="","",IF(ISNA(SUMIF('2'!$B:$B,$D30,'2'!$L:$L)),0,SUMIF('2'!$B:$B,$D30,'2'!$L:$L)))))</f>
        <v>0</v>
      </c>
      <c r="H30" s="34">
        <f>IF($D30="","",(IF($C30="","",IF(ISNA(SUMIF('3'!$CA:$CA,$C30,'3'!$CB:$CB)),0,SUMIF('3'!$CA:$CA,$C30,'3'!$CB:$CB)))-IF($D30="","",IF(ISNA(SUMIF('3'!$B:$B,$D30,'3'!$L:$L)),0,SUMIF('3'!$B:$B,$D30,'3'!$L:$L)))))</f>
        <v>0</v>
      </c>
      <c r="I30" s="34">
        <f>IF($D30="","",(IF($C30="","",IF(ISNA(SUMIF('4'!$CA:$CA,$C30,'4'!$CB:$CB)),0,SUMIF('4'!$CA:$CA,$C30,'4'!$CB:$CB)))-IF($D30="","",IF(ISNA(SUMIF('4'!$B:$B,$D30,'4'!$L:$L)),0,SUMIF('4'!$B:$B,$D30,'4'!$L:$L)))))</f>
        <v>0</v>
      </c>
      <c r="J30" s="34">
        <f>IF($D30="","",(IF($C30="","",IF(ISNA(SUMIF('5'!$CA:$CA,$C30,'5'!$CB:$CB)),0,SUMIF('5'!$CA:$CA,$C30,'5'!$CB:$CB)))-IF($D30="","",IF(ISNA(SUMIF('5'!$B:$B,$D30,'5'!$L:$L)),0,SUMIF('5'!$B:$B,$D30,'5'!$L:$L)))))</f>
        <v>0</v>
      </c>
      <c r="K30" s="34">
        <f>IF($D30="","",(IF($C30="","",IF(ISNA(SUMIF('6'!$CA:$CA,$C30,'6'!$CB:$CB)),0,SUMIF('6'!$CA:$CA,$C30,'6'!$CB:$CB)))-IF($D30="","",IF(ISNA(SUMIF('6'!$B:$B,$D30,'6'!$L:$L)),0,SUMIF('6'!$B:$B,$D30,'6'!$L:$L)))))</f>
        <v>0</v>
      </c>
      <c r="L30" s="34">
        <f>IF($D30="","",(IF($C30="","",IF(ISNA(SUMIF('7'!$CA:$CA,$C30,'7'!$CB:$CB)),0,SUMIF('7'!$CA:$CA,$C30,'7'!$CB:$CB)))-IF($D30="","",IF(ISNA(SUMIF('7'!$B:$B,$D30,'7'!$L:$L)),0,SUMIF('7'!$B:$B,$D30,'7'!$L:$L)))))</f>
        <v>0</v>
      </c>
      <c r="M30" s="34">
        <f>IF($D30="","",(IF($C30="","",IF(ISNA(SUMIF('8'!$CA:$CA,$C30,'8'!$CB:$CB)),0,SUMIF('8'!$CA:$CA,$C30,'8'!$CB:$CB)))-IF($D30="","",IF(ISNA(SUMIF('8'!$B:$B,$D30,'8'!$L:$L)),0,SUMIF('8'!$B:$B,$D30,'8'!$L:$L)))))</f>
        <v>0</v>
      </c>
      <c r="N30" s="34">
        <f>IF($D30="","",(IF($C30="","",IF(ISNA(SUMIF('9'!$CA:$CA,$C30,'9'!$CB:$CB)),0,SUMIF('9'!$CA:$CA,$C30,'9'!$CB:$CB)))-IF($D30="","",IF(ISNA(SUMIF('9'!$B:$B,$D30,'9'!$L:$L)),0,SUMIF('9'!$B:$B,$D30,'9'!$L:$L)))))</f>
        <v>0</v>
      </c>
      <c r="O30" s="34">
        <f>IF($D30="","",(IF($C30="","",IF(ISNA(SUMIF('10'!$CA:$CA,$C30,'10'!$CB:$CB)),0,SUMIF('10'!$CA:$CA,$C30,'10'!$CB:$CB)))-IF($D30="","",IF(ISNA(SUMIF('10'!$B:$B,$D30,'10'!$L:$L)),0,SUMIF('10'!$B:$B,$D30,'10'!$L:$L)))))</f>
        <v>0</v>
      </c>
      <c r="P30" s="34">
        <f>IF($D30="","",(IF($C30="","",IF(ISNA(SUMIF('11'!$CA:$CA,$C30,'11'!$CB:$CB)),0,SUMIF('11'!$CA:$CA,$C30,'11'!$CB:$CB)))-IF($D30="","",IF(ISNA(SUMIF('11'!$B:$B,$D30,'11'!$L:$L)),0,SUMIF('11'!$B:$B,$D30,'11'!$L:$L)))))</f>
        <v>0</v>
      </c>
      <c r="Q30" s="34">
        <f>IF($D30="","",(IF($C30="","",IF(ISNA(SUMIF('12'!$CA:$CA,$C30,'12'!$CB:$CB)),0,SUMIF('12'!$CA:$CA,$C30,'12'!$CB:$CB)))-IF($D30="","",IF(ISNA(SUMIF('12'!$B:$B,$D30,'12'!$L:$L)),0,SUMIF('12'!$B:$B,$D30,'12'!$L:$L)))))</f>
        <v>0</v>
      </c>
      <c r="R30" s="34">
        <f>IF($D30="","",(IF($C30="","",IF(ISNA(SUMIF('13'!$CA:$CA,$C30,'13'!$CB:$CB)),0,SUMIF('13'!$CA:$CA,$C30,'13'!$CB:$CB)))-IF($D30="","",IF(ISNA(SUMIF('13'!$B:$B,$D30,'13'!$L:$L)),0,SUMIF('13'!$B:$B,$D30,'13'!$L:$L)))))</f>
        <v>0</v>
      </c>
      <c r="S30" s="34">
        <f>IF($D30="","",(IF($C30="","",IF(ISNA(SUMIF('14'!$CA:$CA,$C30,'14'!$CB:$CB)),0,SUMIF('14'!$CA:$CA,$C30,'14'!$CB:$CB)))-IF($D30="","",IF(ISNA(SUMIF('14'!$B:$B,$D30,'14'!$L:$L)),0,SUMIF('14'!$B:$B,$D30,'14'!$L:$L)))))</f>
        <v>0</v>
      </c>
      <c r="T30" s="34">
        <f>IF($D30="","",(IF($C30="","",IF(ISNA(SUMIF('15'!$CA:$CA,$C30,'15'!$CB:$CB)),0,SUMIF('15'!$CA:$CA,$C30,'15'!$CB:$CB)))-IF($D30="","",IF(ISNA(SUMIF('15'!$B:$B,$D30,'15'!$L:$L)),0,SUMIF('15'!$B:$B,$D30,'15'!$L:$L)))))</f>
        <v>0</v>
      </c>
      <c r="U30" s="34">
        <f>IF($D30="","",(IF($C30="","",IF(ISNA(SUMIF('16'!$CA:$CA,$C30,'16'!$CB:$CB)),0,SUMIF('16'!$CA:$CA,$C30,'16'!$CB:$CB)))-IF($D30="","",IF(ISNA(SUMIF('16'!$B:$B,$D30,'16'!$L:$L)),0,SUMIF('16'!$B:$B,$D30,'16'!$L:$L)))))</f>
        <v>0</v>
      </c>
      <c r="V30" s="34">
        <f>IF($D30="","",(IF($C30="","",IF(ISNA(SUMIF('17'!$CA:$CA,$C30,'17'!$CB:$CB)),0,SUMIF('17'!$CA:$CA,$C30,'17'!$CB:$CB)))-IF($D30="","",IF(ISNA(SUMIF('17'!$B:$B,$D30,'17'!$L:$L)),0,SUMIF('17'!$B:$B,$D30,'17'!$L:$L)))))</f>
        <v>0</v>
      </c>
      <c r="W30" s="34">
        <f>IF($D30="","",(IF($C30="","",IF(ISNA(SUMIF('18'!$CA:$CA,$C30,'18'!$CB:$CB)),0,SUMIF('18'!$CA:$CA,$C30,'18'!$CB:$CB)))-IF($D30="","",IF(ISNA(SUMIF('18'!$B:$B,$D30,'18'!$L:$L)),0,SUMIF('18'!$B:$B,$D30,'18'!$L:$L)))))</f>
        <v>0</v>
      </c>
      <c r="X30" s="34">
        <f>IF($D30="","",(IF($C30="","",IF(ISNA(SUMIF('19'!$CA:$CA,$C30,'19'!$CB:$CB)),0,SUMIF('19'!$CA:$CA,$C30,'19'!$CB:$CB)))-IF($D30="","",IF(ISNA(SUMIF('19'!$B:$B,$D30,'19'!$L:$L)),0,SUMIF('19'!$B:$B,$D30,'19'!$L:$L)))))</f>
        <v>0</v>
      </c>
      <c r="Y30" s="34">
        <f>IF($D30="","",(IF($C30="","",IF(ISNA(SUMIF('20'!$CA:$CA,$C30,'20'!$CB:$CB)),0,SUMIF('20'!$CA:$CA,$C30,'20'!$CB:$CB)))-IF($D30="","",IF(ISNA(SUMIF('20'!$B:$B,$D30,'20'!$L:$L)),0,SUMIF('20'!$B:$B,$D30,'20'!$L:$L)))))</f>
        <v>0</v>
      </c>
      <c r="Z30" s="34">
        <f>IF($D30="","",(IF($C30="","",IF(ISNA(SUMIF('21'!$CA:$CA,$C30,'21'!$CB:$CB)),0,SUMIF('21'!$CA:$CA,$C30,'21'!$CB:$CB)))-IF($D30="","",IF(ISNA(SUMIF('21'!$B:$B,$D30,'21'!$L:$L)),0,SUMIF('21'!$B:$B,$D30,'21'!$L:$L)))))</f>
        <v>0</v>
      </c>
      <c r="AA30" s="34">
        <f>IF($D30="","",(IF($C30="","",IF(ISNA(SUMIF('22'!$CA:$CA,$C30,'22'!$CB:$CB)),0,SUMIF('22'!$CA:$CA,$C30,'22'!$CB:$CB)))-IF($D30="","",IF(ISNA(SUMIF('22'!$B:$B,$D30,'22'!$L:$L)),0,SUMIF('22'!$B:$B,$D30,'22'!$L:$L)))))</f>
        <v>0</v>
      </c>
      <c r="AB30" s="34">
        <f>IF($D30="","",(IF($C30="","",IF(ISNA(SUMIF('23'!$CA:$CA,$C30,'23'!$CB:$CB)),0,SUMIF('23'!$CA:$CA,$C30,'23'!$CB:$CB)))-IF($D30="","",IF(ISNA(SUMIF('23'!$B:$B,$D30,'23'!$L:$L)),0,SUMIF('23'!$B:$B,$D30,'23'!$L:$L)))))</f>
        <v>0</v>
      </c>
      <c r="AC30" s="34">
        <f>IF($D30="","",(IF($C30="","",IF(ISNA(SUMIF('24'!$CA:$CA,$C30,'24'!$CB:$CB)),0,SUMIF('24'!$CA:$CA,$C30,'24'!$CB:$CB)))-IF($D30="","",IF(ISNA(SUMIF('24'!$B:$B,$D30,'24'!$L:$L)),0,SUMIF('24'!$B:$B,$D30,'24'!$L:$L)))))</f>
        <v>0</v>
      </c>
      <c r="AD30" s="34">
        <f>IF($D30="","",(IF($C30="","",IF(ISNA(SUMIF('25'!$CA:$CA,$C30,'25'!$CB:$CB)),0,SUMIF('25'!$CA:$CA,$C30,'25'!$CB:$CB)))-IF($D30="","",IF(ISNA(SUMIF('25'!$B:$B,$D30,'25'!$L:$L)),0,SUMIF('25'!$B:$B,$D30,'25'!$L:$L)))))</f>
        <v>0</v>
      </c>
      <c r="AE30" s="34">
        <f>IF($D30="","",(IF($C30="","",IF(ISNA(SUMIF('26'!$CA:$CA,$C30,'26'!$CB:$CB)),0,SUMIF('26'!$CA:$CA,$C30,'26'!$CB:$CB)))-IF($D30="","",IF(ISNA(SUMIF('26'!$B:$B,$D30,'26'!$L:$L)),0,SUMIF('26'!$B:$B,$D30,'26'!$L:$L)))))</f>
        <v>0</v>
      </c>
      <c r="AF30" s="34">
        <f>IF($D30="","",(IF($C30="","",IF(ISNA(SUMIF('27'!$CA:$CA,$C30,'27'!$CB:$CB)),0,SUMIF('27'!$CA:$CA,$C30,'27'!$CB:$CB)))-IF($D30="","",IF(ISNA(SUMIF('27'!$B:$B,$D30,'27'!$L:$L)),0,SUMIF('27'!$B:$B,$D30,'27'!$L:$L)))))</f>
        <v>0</v>
      </c>
      <c r="AG30" s="34">
        <f>IF($D30="","",(IF($C30="","",IF(ISNA(SUMIF('28'!$CA:$CA,$C30,'28'!$CB:$CB)),0,SUMIF('28'!$CA:$CA,$C30,'28'!$CB:$CB)))-IF($D30="","",IF(ISNA(SUMIF('28'!$B:$B,$D30,'28'!$L:$L)),0,SUMIF('28'!$B:$B,$D30,'28'!$L:$L)))))</f>
        <v>0</v>
      </c>
      <c r="AH30" s="34">
        <f>IF($D30="","",(IF($C30="","",IF(ISNA(SUMIF('29'!$CA:$CA,$C30,'29'!$CB:$CB)),0,SUMIF('29'!$CA:$CA,$C30,'29'!$CB:$CB)))-IF($D30="","",IF(ISNA(SUMIF('29'!$B:$B,$D30,'29'!$L:$L)),0,SUMIF('29'!$B:$B,$D30,'29'!$L:$L)))))</f>
        <v>0</v>
      </c>
      <c r="AI30" s="34">
        <f>IF($D30="","",(IF($C30="","",IF(ISNA(SUMIF('30'!$CA:$CA,$C30,'30'!$CB:$CB)),0,SUMIF('30'!$CA:$CA,$C30,'30'!$CB:$CB)))-IF($D30="","",IF(ISNA(SUMIF('30'!$B:$B,$D30,'30'!$L:$L)),0,SUMIF('30'!$B:$B,$D30,'30'!$L:$L)))))</f>
        <v>0</v>
      </c>
      <c r="AJ30" s="34">
        <f>IF($D30="","",(IF($C30="","",IF(ISNA(SUMIF('31'!$CA:$CA,$C30,'31'!$CB:$CB)),0,SUMIF('31'!$CA:$CA,$C30,'31'!$CB:$CB)))-IF($D30="","",IF(ISNA(SUMIF('31'!$B:$B,$D30,'31'!$L:$L)),0,SUMIF('31'!$B:$B,$D30,'31'!$L:$L)))))</f>
        <v>0</v>
      </c>
      <c r="AK30" s="35">
        <f t="shared" si="2"/>
        <v>0</v>
      </c>
      <c r="AL30" s="31">
        <f t="shared" si="3"/>
        <v>72</v>
      </c>
    </row>
    <row r="31" spans="1:38" ht="17.399999999999999">
      <c r="A31" s="19">
        <v>25</v>
      </c>
      <c r="C31" s="39">
        <f>IF(D31="","",VLOOKUP('CUADRO GENERADO'!D31,'BASE DATOS CONDUCTORES'!B:C,2,FALSE))</f>
        <v>6073</v>
      </c>
      <c r="D31" s="28">
        <f>IFERROR(VLOOKUP(A31,'BASE DATOS CONDUCTORES'!$X$4:$AB$403,5,FALSE),"")</f>
        <v>73</v>
      </c>
      <c r="E31" s="34" t="str">
        <f>IF(ISNA(VLOOKUP(D31,SALDOS!C:D,2,FALSE)),"",VLOOKUP(D31,SALDOS!C:D,2,FALSE))</f>
        <v/>
      </c>
      <c r="F31" s="34">
        <f>IF($D31="","",(IF($C31="","",IF(ISNA(SUMIF('1'!$CA:$CA,$C31,'1'!$CB:$CB)),0,SUMIF('1'!$CA:$CA,$C31,'1'!$CB:$CB)))-IF($D31="","",IF(ISNA(SUMIF('1'!$B:$B,$D31,'1'!$L:$L)),0,SUMIF('1'!$B:$B,$D31,'1'!$L:$L)))))</f>
        <v>0</v>
      </c>
      <c r="G31" s="34">
        <f>IF($D31="","",(IF($C31="","",IF(ISNA(SUMIF('2'!$CA:$CA,$C31,'2'!$CB:$CB)),0,SUMIF('2'!$CA:$CA,$C31,'2'!$CB:$CB)))-IF($D31="","",IF(ISNA(SUMIF('2'!$B:$B,$D31,'2'!$L:$L)),0,SUMIF('2'!$B:$B,$D31,'2'!$L:$L)))))</f>
        <v>0</v>
      </c>
      <c r="H31" s="34">
        <f>IF($D31="","",(IF($C31="","",IF(ISNA(SUMIF('3'!$CA:$CA,$C31,'3'!$CB:$CB)),0,SUMIF('3'!$CA:$CA,$C31,'3'!$CB:$CB)))-IF($D31="","",IF(ISNA(SUMIF('3'!$B:$B,$D31,'3'!$L:$L)),0,SUMIF('3'!$B:$B,$D31,'3'!$L:$L)))))</f>
        <v>0</v>
      </c>
      <c r="I31" s="34">
        <f>IF($D31="","",(IF($C31="","",IF(ISNA(SUMIF('4'!$CA:$CA,$C31,'4'!$CB:$CB)),0,SUMIF('4'!$CA:$CA,$C31,'4'!$CB:$CB)))-IF($D31="","",IF(ISNA(SUMIF('4'!$B:$B,$D31,'4'!$L:$L)),0,SUMIF('4'!$B:$B,$D31,'4'!$L:$L)))))</f>
        <v>0</v>
      </c>
      <c r="J31" s="34">
        <f>IF($D31="","",(IF($C31="","",IF(ISNA(SUMIF('5'!$CA:$CA,$C31,'5'!$CB:$CB)),0,SUMIF('5'!$CA:$CA,$C31,'5'!$CB:$CB)))-IF($D31="","",IF(ISNA(SUMIF('5'!$B:$B,$D31,'5'!$L:$L)),0,SUMIF('5'!$B:$B,$D31,'5'!$L:$L)))))</f>
        <v>0</v>
      </c>
      <c r="K31" s="34">
        <f>IF($D31="","",(IF($C31="","",IF(ISNA(SUMIF('6'!$CA:$CA,$C31,'6'!$CB:$CB)),0,SUMIF('6'!$CA:$CA,$C31,'6'!$CB:$CB)))-IF($D31="","",IF(ISNA(SUMIF('6'!$B:$B,$D31,'6'!$L:$L)),0,SUMIF('6'!$B:$B,$D31,'6'!$L:$L)))))</f>
        <v>0</v>
      </c>
      <c r="L31" s="34">
        <f>IF($D31="","",(IF($C31="","",IF(ISNA(SUMIF('7'!$CA:$CA,$C31,'7'!$CB:$CB)),0,SUMIF('7'!$CA:$CA,$C31,'7'!$CB:$CB)))-IF($D31="","",IF(ISNA(SUMIF('7'!$B:$B,$D31,'7'!$L:$L)),0,SUMIF('7'!$B:$B,$D31,'7'!$L:$L)))))</f>
        <v>0</v>
      </c>
      <c r="M31" s="34">
        <f>IF($D31="","",(IF($C31="","",IF(ISNA(SUMIF('8'!$CA:$CA,$C31,'8'!$CB:$CB)),0,SUMIF('8'!$CA:$CA,$C31,'8'!$CB:$CB)))-IF($D31="","",IF(ISNA(SUMIF('8'!$B:$B,$D31,'8'!$L:$L)),0,SUMIF('8'!$B:$B,$D31,'8'!$L:$L)))))</f>
        <v>0</v>
      </c>
      <c r="N31" s="34">
        <f>IF($D31="","",(IF($C31="","",IF(ISNA(SUMIF('9'!$CA:$CA,$C31,'9'!$CB:$CB)),0,SUMIF('9'!$CA:$CA,$C31,'9'!$CB:$CB)))-IF($D31="","",IF(ISNA(SUMIF('9'!$B:$B,$D31,'9'!$L:$L)),0,SUMIF('9'!$B:$B,$D31,'9'!$L:$L)))))</f>
        <v>0</v>
      </c>
      <c r="O31" s="34">
        <f>IF($D31="","",(IF($C31="","",IF(ISNA(SUMIF('10'!$CA:$CA,$C31,'10'!$CB:$CB)),0,SUMIF('10'!$CA:$CA,$C31,'10'!$CB:$CB)))-IF($D31="","",IF(ISNA(SUMIF('10'!$B:$B,$D31,'10'!$L:$L)),0,SUMIF('10'!$B:$B,$D31,'10'!$L:$L)))))</f>
        <v>0</v>
      </c>
      <c r="P31" s="34">
        <f>IF($D31="","",(IF($C31="","",IF(ISNA(SUMIF('11'!$CA:$CA,$C31,'11'!$CB:$CB)),0,SUMIF('11'!$CA:$CA,$C31,'11'!$CB:$CB)))-IF($D31="","",IF(ISNA(SUMIF('11'!$B:$B,$D31,'11'!$L:$L)),0,SUMIF('11'!$B:$B,$D31,'11'!$L:$L)))))</f>
        <v>0</v>
      </c>
      <c r="Q31" s="34">
        <f>IF($D31="","",(IF($C31="","",IF(ISNA(SUMIF('12'!$CA:$CA,$C31,'12'!$CB:$CB)),0,SUMIF('12'!$CA:$CA,$C31,'12'!$CB:$CB)))-IF($D31="","",IF(ISNA(SUMIF('12'!$B:$B,$D31,'12'!$L:$L)),0,SUMIF('12'!$B:$B,$D31,'12'!$L:$L)))))</f>
        <v>0</v>
      </c>
      <c r="R31" s="34">
        <f>IF($D31="","",(IF($C31="","",IF(ISNA(SUMIF('13'!$CA:$CA,$C31,'13'!$CB:$CB)),0,SUMIF('13'!$CA:$CA,$C31,'13'!$CB:$CB)))-IF($D31="","",IF(ISNA(SUMIF('13'!$B:$B,$D31,'13'!$L:$L)),0,SUMIF('13'!$B:$B,$D31,'13'!$L:$L)))))</f>
        <v>0</v>
      </c>
      <c r="S31" s="34">
        <f>IF($D31="","",(IF($C31="","",IF(ISNA(SUMIF('14'!$CA:$CA,$C31,'14'!$CB:$CB)),0,SUMIF('14'!$CA:$CA,$C31,'14'!$CB:$CB)))-IF($D31="","",IF(ISNA(SUMIF('14'!$B:$B,$D31,'14'!$L:$L)),0,SUMIF('14'!$B:$B,$D31,'14'!$L:$L)))))</f>
        <v>0</v>
      </c>
      <c r="T31" s="34">
        <f>IF($D31="","",(IF($C31="","",IF(ISNA(SUMIF('15'!$CA:$CA,$C31,'15'!$CB:$CB)),0,SUMIF('15'!$CA:$CA,$C31,'15'!$CB:$CB)))-IF($D31="","",IF(ISNA(SUMIF('15'!$B:$B,$D31,'15'!$L:$L)),0,SUMIF('15'!$B:$B,$D31,'15'!$L:$L)))))</f>
        <v>0</v>
      </c>
      <c r="U31" s="34">
        <f>IF($D31="","",(IF($C31="","",IF(ISNA(SUMIF('16'!$CA:$CA,$C31,'16'!$CB:$CB)),0,SUMIF('16'!$CA:$CA,$C31,'16'!$CB:$CB)))-IF($D31="","",IF(ISNA(SUMIF('16'!$B:$B,$D31,'16'!$L:$L)),0,SUMIF('16'!$B:$B,$D31,'16'!$L:$L)))))</f>
        <v>0</v>
      </c>
      <c r="V31" s="34">
        <f>IF($D31="","",(IF($C31="","",IF(ISNA(SUMIF('17'!$CA:$CA,$C31,'17'!$CB:$CB)),0,SUMIF('17'!$CA:$CA,$C31,'17'!$CB:$CB)))-IF($D31="","",IF(ISNA(SUMIF('17'!$B:$B,$D31,'17'!$L:$L)),0,SUMIF('17'!$B:$B,$D31,'17'!$L:$L)))))</f>
        <v>0</v>
      </c>
      <c r="W31" s="34">
        <f>IF($D31="","",(IF($C31="","",IF(ISNA(SUMIF('18'!$CA:$CA,$C31,'18'!$CB:$CB)),0,SUMIF('18'!$CA:$CA,$C31,'18'!$CB:$CB)))-IF($D31="","",IF(ISNA(SUMIF('18'!$B:$B,$D31,'18'!$L:$L)),0,SUMIF('18'!$B:$B,$D31,'18'!$L:$L)))))</f>
        <v>0</v>
      </c>
      <c r="X31" s="34">
        <f>IF($D31="","",(IF($C31="","",IF(ISNA(SUMIF('19'!$CA:$CA,$C31,'19'!$CB:$CB)),0,SUMIF('19'!$CA:$CA,$C31,'19'!$CB:$CB)))-IF($D31="","",IF(ISNA(SUMIF('19'!$B:$B,$D31,'19'!$L:$L)),0,SUMIF('19'!$B:$B,$D31,'19'!$L:$L)))))</f>
        <v>0</v>
      </c>
      <c r="Y31" s="34">
        <f>IF($D31="","",(IF($C31="","",IF(ISNA(SUMIF('20'!$CA:$CA,$C31,'20'!$CB:$CB)),0,SUMIF('20'!$CA:$CA,$C31,'20'!$CB:$CB)))-IF($D31="","",IF(ISNA(SUMIF('20'!$B:$B,$D31,'20'!$L:$L)),0,SUMIF('20'!$B:$B,$D31,'20'!$L:$L)))))</f>
        <v>0</v>
      </c>
      <c r="Z31" s="34">
        <f>IF($D31="","",(IF($C31="","",IF(ISNA(SUMIF('21'!$CA:$CA,$C31,'21'!$CB:$CB)),0,SUMIF('21'!$CA:$CA,$C31,'21'!$CB:$CB)))-IF($D31="","",IF(ISNA(SUMIF('21'!$B:$B,$D31,'21'!$L:$L)),0,SUMIF('21'!$B:$B,$D31,'21'!$L:$L)))))</f>
        <v>0</v>
      </c>
      <c r="AA31" s="34">
        <f>IF($D31="","",(IF($C31="","",IF(ISNA(SUMIF('22'!$CA:$CA,$C31,'22'!$CB:$CB)),0,SUMIF('22'!$CA:$CA,$C31,'22'!$CB:$CB)))-IF($D31="","",IF(ISNA(SUMIF('22'!$B:$B,$D31,'22'!$L:$L)),0,SUMIF('22'!$B:$B,$D31,'22'!$L:$L)))))</f>
        <v>0</v>
      </c>
      <c r="AB31" s="34">
        <f>IF($D31="","",(IF($C31="","",IF(ISNA(SUMIF('23'!$CA:$CA,$C31,'23'!$CB:$CB)),0,SUMIF('23'!$CA:$CA,$C31,'23'!$CB:$CB)))-IF($D31="","",IF(ISNA(SUMIF('23'!$B:$B,$D31,'23'!$L:$L)),0,SUMIF('23'!$B:$B,$D31,'23'!$L:$L)))))</f>
        <v>0</v>
      </c>
      <c r="AC31" s="34">
        <f>IF($D31="","",(IF($C31="","",IF(ISNA(SUMIF('24'!$CA:$CA,$C31,'24'!$CB:$CB)),0,SUMIF('24'!$CA:$CA,$C31,'24'!$CB:$CB)))-IF($D31="","",IF(ISNA(SUMIF('24'!$B:$B,$D31,'24'!$L:$L)),0,SUMIF('24'!$B:$B,$D31,'24'!$L:$L)))))</f>
        <v>0</v>
      </c>
      <c r="AD31" s="34">
        <f>IF($D31="","",(IF($C31="","",IF(ISNA(SUMIF('25'!$CA:$CA,$C31,'25'!$CB:$CB)),0,SUMIF('25'!$CA:$CA,$C31,'25'!$CB:$CB)))-IF($D31="","",IF(ISNA(SUMIF('25'!$B:$B,$D31,'25'!$L:$L)),0,SUMIF('25'!$B:$B,$D31,'25'!$L:$L)))))</f>
        <v>0</v>
      </c>
      <c r="AE31" s="34">
        <f>IF($D31="","",(IF($C31="","",IF(ISNA(SUMIF('26'!$CA:$CA,$C31,'26'!$CB:$CB)),0,SUMIF('26'!$CA:$CA,$C31,'26'!$CB:$CB)))-IF($D31="","",IF(ISNA(SUMIF('26'!$B:$B,$D31,'26'!$L:$L)),0,SUMIF('26'!$B:$B,$D31,'26'!$L:$L)))))</f>
        <v>0</v>
      </c>
      <c r="AF31" s="34">
        <f>IF($D31="","",(IF($C31="","",IF(ISNA(SUMIF('27'!$CA:$CA,$C31,'27'!$CB:$CB)),0,SUMIF('27'!$CA:$CA,$C31,'27'!$CB:$CB)))-IF($D31="","",IF(ISNA(SUMIF('27'!$B:$B,$D31,'27'!$L:$L)),0,SUMIF('27'!$B:$B,$D31,'27'!$L:$L)))))</f>
        <v>0</v>
      </c>
      <c r="AG31" s="34">
        <f>IF($D31="","",(IF($C31="","",IF(ISNA(SUMIF('28'!$CA:$CA,$C31,'28'!$CB:$CB)),0,SUMIF('28'!$CA:$CA,$C31,'28'!$CB:$CB)))-IF($D31="","",IF(ISNA(SUMIF('28'!$B:$B,$D31,'28'!$L:$L)),0,SUMIF('28'!$B:$B,$D31,'28'!$L:$L)))))</f>
        <v>0</v>
      </c>
      <c r="AH31" s="34">
        <f>IF($D31="","",(IF($C31="","",IF(ISNA(SUMIF('29'!$CA:$CA,$C31,'29'!$CB:$CB)),0,SUMIF('29'!$CA:$CA,$C31,'29'!$CB:$CB)))-IF($D31="","",IF(ISNA(SUMIF('29'!$B:$B,$D31,'29'!$L:$L)),0,SUMIF('29'!$B:$B,$D31,'29'!$L:$L)))))</f>
        <v>0</v>
      </c>
      <c r="AI31" s="34">
        <f>IF($D31="","",(IF($C31="","",IF(ISNA(SUMIF('30'!$CA:$CA,$C31,'30'!$CB:$CB)),0,SUMIF('30'!$CA:$CA,$C31,'30'!$CB:$CB)))-IF($D31="","",IF(ISNA(SUMIF('30'!$B:$B,$D31,'30'!$L:$L)),0,SUMIF('30'!$B:$B,$D31,'30'!$L:$L)))))</f>
        <v>0</v>
      </c>
      <c r="AJ31" s="34">
        <f>IF($D31="","",(IF($C31="","",IF(ISNA(SUMIF('31'!$CA:$CA,$C31,'31'!$CB:$CB)),0,SUMIF('31'!$CA:$CA,$C31,'31'!$CB:$CB)))-IF($D31="","",IF(ISNA(SUMIF('31'!$B:$B,$D31,'31'!$L:$L)),0,SUMIF('31'!$B:$B,$D31,'31'!$L:$L)))))</f>
        <v>0</v>
      </c>
      <c r="AK31" s="35">
        <f t="shared" si="2"/>
        <v>0</v>
      </c>
      <c r="AL31" s="31">
        <f t="shared" si="3"/>
        <v>73</v>
      </c>
    </row>
    <row r="32" spans="1:38" ht="17.399999999999999">
      <c r="A32" s="19">
        <v>26</v>
      </c>
      <c r="C32" s="39">
        <f>IF(D32="","",VLOOKUP('CUADRO GENERADO'!D32,'BASE DATOS CONDUCTORES'!B:C,2,FALSE))</f>
        <v>6080</v>
      </c>
      <c r="D32" s="28">
        <f>IFERROR(VLOOKUP(A32,'BASE DATOS CONDUCTORES'!$X$4:$AB$403,5,FALSE),"")</f>
        <v>80</v>
      </c>
      <c r="E32" s="34" t="str">
        <f>IF(ISNA(VLOOKUP(D32,SALDOS!C:D,2,FALSE)),"",VLOOKUP(D32,SALDOS!C:D,2,FALSE))</f>
        <v/>
      </c>
      <c r="F32" s="34">
        <f>IF($D32="","",(IF($C32="","",IF(ISNA(SUMIF('1'!$CA:$CA,$C32,'1'!$CB:$CB)),0,SUMIF('1'!$CA:$CA,$C32,'1'!$CB:$CB)))-IF($D32="","",IF(ISNA(SUMIF('1'!$B:$B,$D32,'1'!$L:$L)),0,SUMIF('1'!$B:$B,$D32,'1'!$L:$L)))))</f>
        <v>0</v>
      </c>
      <c r="G32" s="34">
        <f>IF($D32="","",(IF($C32="","",IF(ISNA(SUMIF('2'!$CA:$CA,$C32,'2'!$CB:$CB)),0,SUMIF('2'!$CA:$CA,$C32,'2'!$CB:$CB)))-IF($D32="","",IF(ISNA(SUMIF('2'!$B:$B,$D32,'2'!$L:$L)),0,SUMIF('2'!$B:$B,$D32,'2'!$L:$L)))))</f>
        <v>0</v>
      </c>
      <c r="H32" s="34">
        <f>IF($D32="","",(IF($C32="","",IF(ISNA(SUMIF('3'!$CA:$CA,$C32,'3'!$CB:$CB)),0,SUMIF('3'!$CA:$CA,$C32,'3'!$CB:$CB)))-IF($D32="","",IF(ISNA(SUMIF('3'!$B:$B,$D32,'3'!$L:$L)),0,SUMIF('3'!$B:$B,$D32,'3'!$L:$L)))))</f>
        <v>0</v>
      </c>
      <c r="I32" s="34">
        <f>IF($D32="","",(IF($C32="","",IF(ISNA(SUMIF('4'!$CA:$CA,$C32,'4'!$CB:$CB)),0,SUMIF('4'!$CA:$CA,$C32,'4'!$CB:$CB)))-IF($D32="","",IF(ISNA(SUMIF('4'!$B:$B,$D32,'4'!$L:$L)),0,SUMIF('4'!$B:$B,$D32,'4'!$L:$L)))))</f>
        <v>0</v>
      </c>
      <c r="J32" s="34">
        <f>IF($D32="","",(IF($C32="","",IF(ISNA(SUMIF('5'!$CA:$CA,$C32,'5'!$CB:$CB)),0,SUMIF('5'!$CA:$CA,$C32,'5'!$CB:$CB)))-IF($D32="","",IF(ISNA(SUMIF('5'!$B:$B,$D32,'5'!$L:$L)),0,SUMIF('5'!$B:$B,$D32,'5'!$L:$L)))))</f>
        <v>0</v>
      </c>
      <c r="K32" s="34">
        <f>IF($D32="","",(IF($C32="","",IF(ISNA(SUMIF('6'!$CA:$CA,$C32,'6'!$CB:$CB)),0,SUMIF('6'!$CA:$CA,$C32,'6'!$CB:$CB)))-IF($D32="","",IF(ISNA(SUMIF('6'!$B:$B,$D32,'6'!$L:$L)),0,SUMIF('6'!$B:$B,$D32,'6'!$L:$L)))))</f>
        <v>0</v>
      </c>
      <c r="L32" s="34">
        <f>IF($D32="","",(IF($C32="","",IF(ISNA(SUMIF('7'!$CA:$CA,$C32,'7'!$CB:$CB)),0,SUMIF('7'!$CA:$CA,$C32,'7'!$CB:$CB)))-IF($D32="","",IF(ISNA(SUMIF('7'!$B:$B,$D32,'7'!$L:$L)),0,SUMIF('7'!$B:$B,$D32,'7'!$L:$L)))))</f>
        <v>0</v>
      </c>
      <c r="M32" s="34">
        <f>IF($D32="","",(IF($C32="","",IF(ISNA(SUMIF('8'!$CA:$CA,$C32,'8'!$CB:$CB)),0,SUMIF('8'!$CA:$CA,$C32,'8'!$CB:$CB)))-IF($D32="","",IF(ISNA(SUMIF('8'!$B:$B,$D32,'8'!$L:$L)),0,SUMIF('8'!$B:$B,$D32,'8'!$L:$L)))))</f>
        <v>0</v>
      </c>
      <c r="N32" s="34">
        <f>IF($D32="","",(IF($C32="","",IF(ISNA(SUMIF('9'!$CA:$CA,$C32,'9'!$CB:$CB)),0,SUMIF('9'!$CA:$CA,$C32,'9'!$CB:$CB)))-IF($D32="","",IF(ISNA(SUMIF('9'!$B:$B,$D32,'9'!$L:$L)),0,SUMIF('9'!$B:$B,$D32,'9'!$L:$L)))))</f>
        <v>0</v>
      </c>
      <c r="O32" s="34">
        <f>IF($D32="","",(IF($C32="","",IF(ISNA(SUMIF('10'!$CA:$CA,$C32,'10'!$CB:$CB)),0,SUMIF('10'!$CA:$CA,$C32,'10'!$CB:$CB)))-IF($D32="","",IF(ISNA(SUMIF('10'!$B:$B,$D32,'10'!$L:$L)),0,SUMIF('10'!$B:$B,$D32,'10'!$L:$L)))))</f>
        <v>0</v>
      </c>
      <c r="P32" s="34">
        <f>IF($D32="","",(IF($C32="","",IF(ISNA(SUMIF('11'!$CA:$CA,$C32,'11'!$CB:$CB)),0,SUMIF('11'!$CA:$CA,$C32,'11'!$CB:$CB)))-IF($D32="","",IF(ISNA(SUMIF('11'!$B:$B,$D32,'11'!$L:$L)),0,SUMIF('11'!$B:$B,$D32,'11'!$L:$L)))))</f>
        <v>0</v>
      </c>
      <c r="Q32" s="34">
        <f>IF($D32="","",(IF($C32="","",IF(ISNA(SUMIF('12'!$CA:$CA,$C32,'12'!$CB:$CB)),0,SUMIF('12'!$CA:$CA,$C32,'12'!$CB:$CB)))-IF($D32="","",IF(ISNA(SUMIF('12'!$B:$B,$D32,'12'!$L:$L)),0,SUMIF('12'!$B:$B,$D32,'12'!$L:$L)))))</f>
        <v>0</v>
      </c>
      <c r="R32" s="34">
        <f>IF($D32="","",(IF($C32="","",IF(ISNA(SUMIF('13'!$CA:$CA,$C32,'13'!$CB:$CB)),0,SUMIF('13'!$CA:$CA,$C32,'13'!$CB:$CB)))-IF($D32="","",IF(ISNA(SUMIF('13'!$B:$B,$D32,'13'!$L:$L)),0,SUMIF('13'!$B:$B,$D32,'13'!$L:$L)))))</f>
        <v>0</v>
      </c>
      <c r="S32" s="34">
        <f>IF($D32="","",(IF($C32="","",IF(ISNA(SUMIF('14'!$CA:$CA,$C32,'14'!$CB:$CB)),0,SUMIF('14'!$CA:$CA,$C32,'14'!$CB:$CB)))-IF($D32="","",IF(ISNA(SUMIF('14'!$B:$B,$D32,'14'!$L:$L)),0,SUMIF('14'!$B:$B,$D32,'14'!$L:$L)))))</f>
        <v>0</v>
      </c>
      <c r="T32" s="34">
        <f>IF($D32="","",(IF($C32="","",IF(ISNA(SUMIF('15'!$CA:$CA,$C32,'15'!$CB:$CB)),0,SUMIF('15'!$CA:$CA,$C32,'15'!$CB:$CB)))-IF($D32="","",IF(ISNA(SUMIF('15'!$B:$B,$D32,'15'!$L:$L)),0,SUMIF('15'!$B:$B,$D32,'15'!$L:$L)))))</f>
        <v>0</v>
      </c>
      <c r="U32" s="34">
        <f>IF($D32="","",(IF($C32="","",IF(ISNA(SUMIF('16'!$CA:$CA,$C32,'16'!$CB:$CB)),0,SUMIF('16'!$CA:$CA,$C32,'16'!$CB:$CB)))-IF($D32="","",IF(ISNA(SUMIF('16'!$B:$B,$D32,'16'!$L:$L)),0,SUMIF('16'!$B:$B,$D32,'16'!$L:$L)))))</f>
        <v>0</v>
      </c>
      <c r="V32" s="34">
        <f>IF($D32="","",(IF($C32="","",IF(ISNA(SUMIF('17'!$CA:$CA,$C32,'17'!$CB:$CB)),0,SUMIF('17'!$CA:$CA,$C32,'17'!$CB:$CB)))-IF($D32="","",IF(ISNA(SUMIF('17'!$B:$B,$D32,'17'!$L:$L)),0,SUMIF('17'!$B:$B,$D32,'17'!$L:$L)))))</f>
        <v>0</v>
      </c>
      <c r="W32" s="34">
        <f>IF($D32="","",(IF($C32="","",IF(ISNA(SUMIF('18'!$CA:$CA,$C32,'18'!$CB:$CB)),0,SUMIF('18'!$CA:$CA,$C32,'18'!$CB:$CB)))-IF($D32="","",IF(ISNA(SUMIF('18'!$B:$B,$D32,'18'!$L:$L)),0,SUMIF('18'!$B:$B,$D32,'18'!$L:$L)))))</f>
        <v>0</v>
      </c>
      <c r="X32" s="34">
        <f>IF($D32="","",(IF($C32="","",IF(ISNA(SUMIF('19'!$CA:$CA,$C32,'19'!$CB:$CB)),0,SUMIF('19'!$CA:$CA,$C32,'19'!$CB:$CB)))-IF($D32="","",IF(ISNA(SUMIF('19'!$B:$B,$D32,'19'!$L:$L)),0,SUMIF('19'!$B:$B,$D32,'19'!$L:$L)))))</f>
        <v>0</v>
      </c>
      <c r="Y32" s="34">
        <f>IF($D32="","",(IF($C32="","",IF(ISNA(SUMIF('20'!$CA:$CA,$C32,'20'!$CB:$CB)),0,SUMIF('20'!$CA:$CA,$C32,'20'!$CB:$CB)))-IF($D32="","",IF(ISNA(SUMIF('20'!$B:$B,$D32,'20'!$L:$L)),0,SUMIF('20'!$B:$B,$D32,'20'!$L:$L)))))</f>
        <v>0</v>
      </c>
      <c r="Z32" s="34">
        <f>IF($D32="","",(IF($C32="","",IF(ISNA(SUMIF('21'!$CA:$CA,$C32,'21'!$CB:$CB)),0,SUMIF('21'!$CA:$CA,$C32,'21'!$CB:$CB)))-IF($D32="","",IF(ISNA(SUMIF('21'!$B:$B,$D32,'21'!$L:$L)),0,SUMIF('21'!$B:$B,$D32,'21'!$L:$L)))))</f>
        <v>0</v>
      </c>
      <c r="AA32" s="34">
        <f>IF($D32="","",(IF($C32="","",IF(ISNA(SUMIF('22'!$CA:$CA,$C32,'22'!$CB:$CB)),0,SUMIF('22'!$CA:$CA,$C32,'22'!$CB:$CB)))-IF($D32="","",IF(ISNA(SUMIF('22'!$B:$B,$D32,'22'!$L:$L)),0,SUMIF('22'!$B:$B,$D32,'22'!$L:$L)))))</f>
        <v>0</v>
      </c>
      <c r="AB32" s="34">
        <f>IF($D32="","",(IF($C32="","",IF(ISNA(SUMIF('23'!$CA:$CA,$C32,'23'!$CB:$CB)),0,SUMIF('23'!$CA:$CA,$C32,'23'!$CB:$CB)))-IF($D32="","",IF(ISNA(SUMIF('23'!$B:$B,$D32,'23'!$L:$L)),0,SUMIF('23'!$B:$B,$D32,'23'!$L:$L)))))</f>
        <v>0</v>
      </c>
      <c r="AC32" s="34">
        <f>IF($D32="","",(IF($C32="","",IF(ISNA(SUMIF('24'!$CA:$CA,$C32,'24'!$CB:$CB)),0,SUMIF('24'!$CA:$CA,$C32,'24'!$CB:$CB)))-IF($D32="","",IF(ISNA(SUMIF('24'!$B:$B,$D32,'24'!$L:$L)),0,SUMIF('24'!$B:$B,$D32,'24'!$L:$L)))))</f>
        <v>0</v>
      </c>
      <c r="AD32" s="34">
        <f>IF($D32="","",(IF($C32="","",IF(ISNA(SUMIF('25'!$CA:$CA,$C32,'25'!$CB:$CB)),0,SUMIF('25'!$CA:$CA,$C32,'25'!$CB:$CB)))-IF($D32="","",IF(ISNA(SUMIF('25'!$B:$B,$D32,'25'!$L:$L)),0,SUMIF('25'!$B:$B,$D32,'25'!$L:$L)))))</f>
        <v>0</v>
      </c>
      <c r="AE32" s="34">
        <f>IF($D32="","",(IF($C32="","",IF(ISNA(SUMIF('26'!$CA:$CA,$C32,'26'!$CB:$CB)),0,SUMIF('26'!$CA:$CA,$C32,'26'!$CB:$CB)))-IF($D32="","",IF(ISNA(SUMIF('26'!$B:$B,$D32,'26'!$L:$L)),0,SUMIF('26'!$B:$B,$D32,'26'!$L:$L)))))</f>
        <v>0</v>
      </c>
      <c r="AF32" s="34">
        <f>IF($D32="","",(IF($C32="","",IF(ISNA(SUMIF('27'!$CA:$CA,$C32,'27'!$CB:$CB)),0,SUMIF('27'!$CA:$CA,$C32,'27'!$CB:$CB)))-IF($D32="","",IF(ISNA(SUMIF('27'!$B:$B,$D32,'27'!$L:$L)),0,SUMIF('27'!$B:$B,$D32,'27'!$L:$L)))))</f>
        <v>0</v>
      </c>
      <c r="AG32" s="34">
        <f>IF($D32="","",(IF($C32="","",IF(ISNA(SUMIF('28'!$CA:$CA,$C32,'28'!$CB:$CB)),0,SUMIF('28'!$CA:$CA,$C32,'28'!$CB:$CB)))-IF($D32="","",IF(ISNA(SUMIF('28'!$B:$B,$D32,'28'!$L:$L)),0,SUMIF('28'!$B:$B,$D32,'28'!$L:$L)))))</f>
        <v>0</v>
      </c>
      <c r="AH32" s="34">
        <f>IF($D32="","",(IF($C32="","",IF(ISNA(SUMIF('29'!$CA:$CA,$C32,'29'!$CB:$CB)),0,SUMIF('29'!$CA:$CA,$C32,'29'!$CB:$CB)))-IF($D32="","",IF(ISNA(SUMIF('29'!$B:$B,$D32,'29'!$L:$L)),0,SUMIF('29'!$B:$B,$D32,'29'!$L:$L)))))</f>
        <v>0</v>
      </c>
      <c r="AI32" s="34">
        <f>IF($D32="","",(IF($C32="","",IF(ISNA(SUMIF('30'!$CA:$CA,$C32,'30'!$CB:$CB)),0,SUMIF('30'!$CA:$CA,$C32,'30'!$CB:$CB)))-IF($D32="","",IF(ISNA(SUMIF('30'!$B:$B,$D32,'30'!$L:$L)),0,SUMIF('30'!$B:$B,$D32,'30'!$L:$L)))))</f>
        <v>0</v>
      </c>
      <c r="AJ32" s="34">
        <f>IF($D32="","",(IF($C32="","",IF(ISNA(SUMIF('31'!$CA:$CA,$C32,'31'!$CB:$CB)),0,SUMIF('31'!$CA:$CA,$C32,'31'!$CB:$CB)))-IF($D32="","",IF(ISNA(SUMIF('31'!$B:$B,$D32,'31'!$L:$L)),0,SUMIF('31'!$B:$B,$D32,'31'!$L:$L)))))</f>
        <v>0</v>
      </c>
      <c r="AK32" s="35">
        <f t="shared" si="2"/>
        <v>0</v>
      </c>
      <c r="AL32" s="31">
        <f t="shared" si="3"/>
        <v>80</v>
      </c>
    </row>
    <row r="33" spans="1:38" ht="17.399999999999999">
      <c r="A33" s="19">
        <v>27</v>
      </c>
      <c r="C33" s="39">
        <f>IF(D33="","",VLOOKUP('CUADRO GENERADO'!D33,'BASE DATOS CONDUCTORES'!B:C,2,FALSE))</f>
        <v>6089</v>
      </c>
      <c r="D33" s="28">
        <f>IFERROR(VLOOKUP(A33,'BASE DATOS CONDUCTORES'!$X$4:$AB$403,5,FALSE),"")</f>
        <v>89</v>
      </c>
      <c r="E33" s="34" t="str">
        <f>IF(ISNA(VLOOKUP(D33,SALDOS!C:D,2,FALSE)),"",VLOOKUP(D33,SALDOS!C:D,2,FALSE))</f>
        <v/>
      </c>
      <c r="F33" s="34">
        <f>IF($D33="","",(IF($C33="","",IF(ISNA(SUMIF('1'!$CA:$CA,$C33,'1'!$CB:$CB)),0,SUMIF('1'!$CA:$CA,$C33,'1'!$CB:$CB)))-IF($D33="","",IF(ISNA(SUMIF('1'!$B:$B,$D33,'1'!$L:$L)),0,SUMIF('1'!$B:$B,$D33,'1'!$L:$L)))))</f>
        <v>0</v>
      </c>
      <c r="G33" s="34">
        <f>IF($D33="","",(IF($C33="","",IF(ISNA(SUMIF('2'!$CA:$CA,$C33,'2'!$CB:$CB)),0,SUMIF('2'!$CA:$CA,$C33,'2'!$CB:$CB)))-IF($D33="","",IF(ISNA(SUMIF('2'!$B:$B,$D33,'2'!$L:$L)),0,SUMIF('2'!$B:$B,$D33,'2'!$L:$L)))))</f>
        <v>0</v>
      </c>
      <c r="H33" s="34">
        <f>IF($D33="","",(IF($C33="","",IF(ISNA(SUMIF('3'!$CA:$CA,$C33,'3'!$CB:$CB)),0,SUMIF('3'!$CA:$CA,$C33,'3'!$CB:$CB)))-IF($D33="","",IF(ISNA(SUMIF('3'!$B:$B,$D33,'3'!$L:$L)),0,SUMIF('3'!$B:$B,$D33,'3'!$L:$L)))))</f>
        <v>0</v>
      </c>
      <c r="I33" s="34">
        <f>IF($D33="","",(IF($C33="","",IF(ISNA(SUMIF('4'!$CA:$CA,$C33,'4'!$CB:$CB)),0,SUMIF('4'!$CA:$CA,$C33,'4'!$CB:$CB)))-IF($D33="","",IF(ISNA(SUMIF('4'!$B:$B,$D33,'4'!$L:$L)),0,SUMIF('4'!$B:$B,$D33,'4'!$L:$L)))))</f>
        <v>0</v>
      </c>
      <c r="J33" s="34">
        <f>IF($D33="","",(IF($C33="","",IF(ISNA(SUMIF('5'!$CA:$CA,$C33,'5'!$CB:$CB)),0,SUMIF('5'!$CA:$CA,$C33,'5'!$CB:$CB)))-IF($D33="","",IF(ISNA(SUMIF('5'!$B:$B,$D33,'5'!$L:$L)),0,SUMIF('5'!$B:$B,$D33,'5'!$L:$L)))))</f>
        <v>0</v>
      </c>
      <c r="K33" s="34">
        <f>IF($D33="","",(IF($C33="","",IF(ISNA(SUMIF('6'!$CA:$CA,$C33,'6'!$CB:$CB)),0,SUMIF('6'!$CA:$CA,$C33,'6'!$CB:$CB)))-IF($D33="","",IF(ISNA(SUMIF('6'!$B:$B,$D33,'6'!$L:$L)),0,SUMIF('6'!$B:$B,$D33,'6'!$L:$L)))))</f>
        <v>0</v>
      </c>
      <c r="L33" s="34">
        <f>IF($D33="","",(IF($C33="","",IF(ISNA(SUMIF('7'!$CA:$CA,$C33,'7'!$CB:$CB)),0,SUMIF('7'!$CA:$CA,$C33,'7'!$CB:$CB)))-IF($D33="","",IF(ISNA(SUMIF('7'!$B:$B,$D33,'7'!$L:$L)),0,SUMIF('7'!$B:$B,$D33,'7'!$L:$L)))))</f>
        <v>0</v>
      </c>
      <c r="M33" s="34">
        <f>IF($D33="","",(IF($C33="","",IF(ISNA(SUMIF('8'!$CA:$CA,$C33,'8'!$CB:$CB)),0,SUMIF('8'!$CA:$CA,$C33,'8'!$CB:$CB)))-IF($D33="","",IF(ISNA(SUMIF('8'!$B:$B,$D33,'8'!$L:$L)),0,SUMIF('8'!$B:$B,$D33,'8'!$L:$L)))))</f>
        <v>0</v>
      </c>
      <c r="N33" s="34">
        <f>IF($D33="","",(IF($C33="","",IF(ISNA(SUMIF('9'!$CA:$CA,$C33,'9'!$CB:$CB)),0,SUMIF('9'!$CA:$CA,$C33,'9'!$CB:$CB)))-IF($D33="","",IF(ISNA(SUMIF('9'!$B:$B,$D33,'9'!$L:$L)),0,SUMIF('9'!$B:$B,$D33,'9'!$L:$L)))))</f>
        <v>0</v>
      </c>
      <c r="O33" s="34">
        <f>IF($D33="","",(IF($C33="","",IF(ISNA(SUMIF('10'!$CA:$CA,$C33,'10'!$CB:$CB)),0,SUMIF('10'!$CA:$CA,$C33,'10'!$CB:$CB)))-IF($D33="","",IF(ISNA(SUMIF('10'!$B:$B,$D33,'10'!$L:$L)),0,SUMIF('10'!$B:$B,$D33,'10'!$L:$L)))))</f>
        <v>0</v>
      </c>
      <c r="P33" s="34">
        <f>IF($D33="","",(IF($C33="","",IF(ISNA(SUMIF('11'!$CA:$CA,$C33,'11'!$CB:$CB)),0,SUMIF('11'!$CA:$CA,$C33,'11'!$CB:$CB)))-IF($D33="","",IF(ISNA(SUMIF('11'!$B:$B,$D33,'11'!$L:$L)),0,SUMIF('11'!$B:$B,$D33,'11'!$L:$L)))))</f>
        <v>0</v>
      </c>
      <c r="Q33" s="34">
        <f>IF($D33="","",(IF($C33="","",IF(ISNA(SUMIF('12'!$CA:$CA,$C33,'12'!$CB:$CB)),0,SUMIF('12'!$CA:$CA,$C33,'12'!$CB:$CB)))-IF($D33="","",IF(ISNA(SUMIF('12'!$B:$B,$D33,'12'!$L:$L)),0,SUMIF('12'!$B:$B,$D33,'12'!$L:$L)))))</f>
        <v>0</v>
      </c>
      <c r="R33" s="34">
        <f>IF($D33="","",(IF($C33="","",IF(ISNA(SUMIF('13'!$CA:$CA,$C33,'13'!$CB:$CB)),0,SUMIF('13'!$CA:$CA,$C33,'13'!$CB:$CB)))-IF($D33="","",IF(ISNA(SUMIF('13'!$B:$B,$D33,'13'!$L:$L)),0,SUMIF('13'!$B:$B,$D33,'13'!$L:$L)))))</f>
        <v>0</v>
      </c>
      <c r="S33" s="34">
        <f>IF($D33="","",(IF($C33="","",IF(ISNA(SUMIF('14'!$CA:$CA,$C33,'14'!$CB:$CB)),0,SUMIF('14'!$CA:$CA,$C33,'14'!$CB:$CB)))-IF($D33="","",IF(ISNA(SUMIF('14'!$B:$B,$D33,'14'!$L:$L)),0,SUMIF('14'!$B:$B,$D33,'14'!$L:$L)))))</f>
        <v>0</v>
      </c>
      <c r="T33" s="34">
        <f>IF($D33="","",(IF($C33="","",IF(ISNA(SUMIF('15'!$CA:$CA,$C33,'15'!$CB:$CB)),0,SUMIF('15'!$CA:$CA,$C33,'15'!$CB:$CB)))-IF($D33="","",IF(ISNA(SUMIF('15'!$B:$B,$D33,'15'!$L:$L)),0,SUMIF('15'!$B:$B,$D33,'15'!$L:$L)))))</f>
        <v>0</v>
      </c>
      <c r="U33" s="34">
        <f>IF($D33="","",(IF($C33="","",IF(ISNA(SUMIF('16'!$CA:$CA,$C33,'16'!$CB:$CB)),0,SUMIF('16'!$CA:$CA,$C33,'16'!$CB:$CB)))-IF($D33="","",IF(ISNA(SUMIF('16'!$B:$B,$D33,'16'!$L:$L)),0,SUMIF('16'!$B:$B,$D33,'16'!$L:$L)))))</f>
        <v>0</v>
      </c>
      <c r="V33" s="34">
        <f>IF($D33="","",(IF($C33="","",IF(ISNA(SUMIF('17'!$CA:$CA,$C33,'17'!$CB:$CB)),0,SUMIF('17'!$CA:$CA,$C33,'17'!$CB:$CB)))-IF($D33="","",IF(ISNA(SUMIF('17'!$B:$B,$D33,'17'!$L:$L)),0,SUMIF('17'!$B:$B,$D33,'17'!$L:$L)))))</f>
        <v>0</v>
      </c>
      <c r="W33" s="34">
        <f>IF($D33="","",(IF($C33="","",IF(ISNA(SUMIF('18'!$CA:$CA,$C33,'18'!$CB:$CB)),0,SUMIF('18'!$CA:$CA,$C33,'18'!$CB:$CB)))-IF($D33="","",IF(ISNA(SUMIF('18'!$B:$B,$D33,'18'!$L:$L)),0,SUMIF('18'!$B:$B,$D33,'18'!$L:$L)))))</f>
        <v>0</v>
      </c>
      <c r="X33" s="34">
        <f>IF($D33="","",(IF($C33="","",IF(ISNA(SUMIF('19'!$CA:$CA,$C33,'19'!$CB:$CB)),0,SUMIF('19'!$CA:$CA,$C33,'19'!$CB:$CB)))-IF($D33="","",IF(ISNA(SUMIF('19'!$B:$B,$D33,'19'!$L:$L)),0,SUMIF('19'!$B:$B,$D33,'19'!$L:$L)))))</f>
        <v>0</v>
      </c>
      <c r="Y33" s="34">
        <f>IF($D33="","",(IF($C33="","",IF(ISNA(SUMIF('20'!$CA:$CA,$C33,'20'!$CB:$CB)),0,SUMIF('20'!$CA:$CA,$C33,'20'!$CB:$CB)))-IF($D33="","",IF(ISNA(SUMIF('20'!$B:$B,$D33,'20'!$L:$L)),0,SUMIF('20'!$B:$B,$D33,'20'!$L:$L)))))</f>
        <v>0</v>
      </c>
      <c r="Z33" s="34">
        <f>IF($D33="","",(IF($C33="","",IF(ISNA(SUMIF('21'!$CA:$CA,$C33,'21'!$CB:$CB)),0,SUMIF('21'!$CA:$CA,$C33,'21'!$CB:$CB)))-IF($D33="","",IF(ISNA(SUMIF('21'!$B:$B,$D33,'21'!$L:$L)),0,SUMIF('21'!$B:$B,$D33,'21'!$L:$L)))))</f>
        <v>0</v>
      </c>
      <c r="AA33" s="34">
        <f>IF($D33="","",(IF($C33="","",IF(ISNA(SUMIF('22'!$CA:$CA,$C33,'22'!$CB:$CB)),0,SUMIF('22'!$CA:$CA,$C33,'22'!$CB:$CB)))-IF($D33="","",IF(ISNA(SUMIF('22'!$B:$B,$D33,'22'!$L:$L)),0,SUMIF('22'!$B:$B,$D33,'22'!$L:$L)))))</f>
        <v>0</v>
      </c>
      <c r="AB33" s="34">
        <f>IF($D33="","",(IF($C33="","",IF(ISNA(SUMIF('23'!$CA:$CA,$C33,'23'!$CB:$CB)),0,SUMIF('23'!$CA:$CA,$C33,'23'!$CB:$CB)))-IF($D33="","",IF(ISNA(SUMIF('23'!$B:$B,$D33,'23'!$L:$L)),0,SUMIF('23'!$B:$B,$D33,'23'!$L:$L)))))</f>
        <v>0</v>
      </c>
      <c r="AC33" s="34">
        <f>IF($D33="","",(IF($C33="","",IF(ISNA(SUMIF('24'!$CA:$CA,$C33,'24'!$CB:$CB)),0,SUMIF('24'!$CA:$CA,$C33,'24'!$CB:$CB)))-IF($D33="","",IF(ISNA(SUMIF('24'!$B:$B,$D33,'24'!$L:$L)),0,SUMIF('24'!$B:$B,$D33,'24'!$L:$L)))))</f>
        <v>0</v>
      </c>
      <c r="AD33" s="34">
        <f>IF($D33="","",(IF($C33="","",IF(ISNA(SUMIF('25'!$CA:$CA,$C33,'25'!$CB:$CB)),0,SUMIF('25'!$CA:$CA,$C33,'25'!$CB:$CB)))-IF($D33="","",IF(ISNA(SUMIF('25'!$B:$B,$D33,'25'!$L:$L)),0,SUMIF('25'!$B:$B,$D33,'25'!$L:$L)))))</f>
        <v>0</v>
      </c>
      <c r="AE33" s="34">
        <f>IF($D33="","",(IF($C33="","",IF(ISNA(SUMIF('26'!$CA:$CA,$C33,'26'!$CB:$CB)),0,SUMIF('26'!$CA:$CA,$C33,'26'!$CB:$CB)))-IF($D33="","",IF(ISNA(SUMIF('26'!$B:$B,$D33,'26'!$L:$L)),0,SUMIF('26'!$B:$B,$D33,'26'!$L:$L)))))</f>
        <v>0</v>
      </c>
      <c r="AF33" s="34">
        <f>IF($D33="","",(IF($C33="","",IF(ISNA(SUMIF('27'!$CA:$CA,$C33,'27'!$CB:$CB)),0,SUMIF('27'!$CA:$CA,$C33,'27'!$CB:$CB)))-IF($D33="","",IF(ISNA(SUMIF('27'!$B:$B,$D33,'27'!$L:$L)),0,SUMIF('27'!$B:$B,$D33,'27'!$L:$L)))))</f>
        <v>0</v>
      </c>
      <c r="AG33" s="34">
        <f>IF($D33="","",(IF($C33="","",IF(ISNA(SUMIF('28'!$CA:$CA,$C33,'28'!$CB:$CB)),0,SUMIF('28'!$CA:$CA,$C33,'28'!$CB:$CB)))-IF($D33="","",IF(ISNA(SUMIF('28'!$B:$B,$D33,'28'!$L:$L)),0,SUMIF('28'!$B:$B,$D33,'28'!$L:$L)))))</f>
        <v>0</v>
      </c>
      <c r="AH33" s="34">
        <f>IF($D33="","",(IF($C33="","",IF(ISNA(SUMIF('29'!$CA:$CA,$C33,'29'!$CB:$CB)),0,SUMIF('29'!$CA:$CA,$C33,'29'!$CB:$CB)))-IF($D33="","",IF(ISNA(SUMIF('29'!$B:$B,$D33,'29'!$L:$L)),0,SUMIF('29'!$B:$B,$D33,'29'!$L:$L)))))</f>
        <v>0</v>
      </c>
      <c r="AI33" s="34">
        <f>IF($D33="","",(IF($C33="","",IF(ISNA(SUMIF('30'!$CA:$CA,$C33,'30'!$CB:$CB)),0,SUMIF('30'!$CA:$CA,$C33,'30'!$CB:$CB)))-IF($D33="","",IF(ISNA(SUMIF('30'!$B:$B,$D33,'30'!$L:$L)),0,SUMIF('30'!$B:$B,$D33,'30'!$L:$L)))))</f>
        <v>0</v>
      </c>
      <c r="AJ33" s="34">
        <f>IF($D33="","",(IF($C33="","",IF(ISNA(SUMIF('31'!$CA:$CA,$C33,'31'!$CB:$CB)),0,SUMIF('31'!$CA:$CA,$C33,'31'!$CB:$CB)))-IF($D33="","",IF(ISNA(SUMIF('31'!$B:$B,$D33,'31'!$L:$L)),0,SUMIF('31'!$B:$B,$D33,'31'!$L:$L)))))</f>
        <v>0</v>
      </c>
      <c r="AK33" s="35">
        <f t="shared" si="2"/>
        <v>0</v>
      </c>
      <c r="AL33" s="31">
        <f t="shared" si="3"/>
        <v>89</v>
      </c>
    </row>
    <row r="34" spans="1:38" ht="17.399999999999999">
      <c r="A34" s="19">
        <v>28</v>
      </c>
      <c r="C34" s="39">
        <f>IF(D34="","",VLOOKUP('CUADRO GENERADO'!D34,'BASE DATOS CONDUCTORES'!B:C,2,FALSE))</f>
        <v>6091</v>
      </c>
      <c r="D34" s="28">
        <f>IFERROR(VLOOKUP(A34,'BASE DATOS CONDUCTORES'!$X$4:$AB$403,5,FALSE),"")</f>
        <v>91</v>
      </c>
      <c r="E34" s="34" t="str">
        <f>IF(ISNA(VLOOKUP(D34,SALDOS!C:D,2,FALSE)),"",VLOOKUP(D34,SALDOS!C:D,2,FALSE))</f>
        <v/>
      </c>
      <c r="F34" s="34">
        <f>IF($D34="","",(IF($C34="","",IF(ISNA(SUMIF('1'!$CA:$CA,$C34,'1'!$CB:$CB)),0,SUMIF('1'!$CA:$CA,$C34,'1'!$CB:$CB)))-IF($D34="","",IF(ISNA(SUMIF('1'!$B:$B,$D34,'1'!$L:$L)),0,SUMIF('1'!$B:$B,$D34,'1'!$L:$L)))))</f>
        <v>0</v>
      </c>
      <c r="G34" s="34">
        <f>IF($D34="","",(IF($C34="","",IF(ISNA(SUMIF('2'!$CA:$CA,$C34,'2'!$CB:$CB)),0,SUMIF('2'!$CA:$CA,$C34,'2'!$CB:$CB)))-IF($D34="","",IF(ISNA(SUMIF('2'!$B:$B,$D34,'2'!$L:$L)),0,SUMIF('2'!$B:$B,$D34,'2'!$L:$L)))))</f>
        <v>0</v>
      </c>
      <c r="H34" s="34">
        <f>IF($D34="","",(IF($C34="","",IF(ISNA(SUMIF('3'!$CA:$CA,$C34,'3'!$CB:$CB)),0,SUMIF('3'!$CA:$CA,$C34,'3'!$CB:$CB)))-IF($D34="","",IF(ISNA(SUMIF('3'!$B:$B,$D34,'3'!$L:$L)),0,SUMIF('3'!$B:$B,$D34,'3'!$L:$L)))))</f>
        <v>0</v>
      </c>
      <c r="I34" s="34">
        <f>IF($D34="","",(IF($C34="","",IF(ISNA(SUMIF('4'!$CA:$CA,$C34,'4'!$CB:$CB)),0,SUMIF('4'!$CA:$CA,$C34,'4'!$CB:$CB)))-IF($D34="","",IF(ISNA(SUMIF('4'!$B:$B,$D34,'4'!$L:$L)),0,SUMIF('4'!$B:$B,$D34,'4'!$L:$L)))))</f>
        <v>0</v>
      </c>
      <c r="J34" s="34">
        <f>IF($D34="","",(IF($C34="","",IF(ISNA(SUMIF('5'!$CA:$CA,$C34,'5'!$CB:$CB)),0,SUMIF('5'!$CA:$CA,$C34,'5'!$CB:$CB)))-IF($D34="","",IF(ISNA(SUMIF('5'!$B:$B,$D34,'5'!$L:$L)),0,SUMIF('5'!$B:$B,$D34,'5'!$L:$L)))))</f>
        <v>0</v>
      </c>
      <c r="K34" s="34">
        <f>IF($D34="","",(IF($C34="","",IF(ISNA(SUMIF('6'!$CA:$CA,$C34,'6'!$CB:$CB)),0,SUMIF('6'!$CA:$CA,$C34,'6'!$CB:$CB)))-IF($D34="","",IF(ISNA(SUMIF('6'!$B:$B,$D34,'6'!$L:$L)),0,SUMIF('6'!$B:$B,$D34,'6'!$L:$L)))))</f>
        <v>0</v>
      </c>
      <c r="L34" s="34">
        <f>IF($D34="","",(IF($C34="","",IF(ISNA(SUMIF('7'!$CA:$CA,$C34,'7'!$CB:$CB)),0,SUMIF('7'!$CA:$CA,$C34,'7'!$CB:$CB)))-IF($D34="","",IF(ISNA(SUMIF('7'!$B:$B,$D34,'7'!$L:$L)),0,SUMIF('7'!$B:$B,$D34,'7'!$L:$L)))))</f>
        <v>0</v>
      </c>
      <c r="M34" s="34">
        <f>IF($D34="","",(IF($C34="","",IF(ISNA(SUMIF('8'!$CA:$CA,$C34,'8'!$CB:$CB)),0,SUMIF('8'!$CA:$CA,$C34,'8'!$CB:$CB)))-IF($D34="","",IF(ISNA(SUMIF('8'!$B:$B,$D34,'8'!$L:$L)),0,SUMIF('8'!$B:$B,$D34,'8'!$L:$L)))))</f>
        <v>0</v>
      </c>
      <c r="N34" s="34">
        <f>IF($D34="","",(IF($C34="","",IF(ISNA(SUMIF('9'!$CA:$CA,$C34,'9'!$CB:$CB)),0,SUMIF('9'!$CA:$CA,$C34,'9'!$CB:$CB)))-IF($D34="","",IF(ISNA(SUMIF('9'!$B:$B,$D34,'9'!$L:$L)),0,SUMIF('9'!$B:$B,$D34,'9'!$L:$L)))))</f>
        <v>0</v>
      </c>
      <c r="O34" s="34">
        <f>IF($D34="","",(IF($C34="","",IF(ISNA(SUMIF('10'!$CA:$CA,$C34,'10'!$CB:$CB)),0,SUMIF('10'!$CA:$CA,$C34,'10'!$CB:$CB)))-IF($D34="","",IF(ISNA(SUMIF('10'!$B:$B,$D34,'10'!$L:$L)),0,SUMIF('10'!$B:$B,$D34,'10'!$L:$L)))))</f>
        <v>0</v>
      </c>
      <c r="P34" s="34">
        <f>IF($D34="","",(IF($C34="","",IF(ISNA(SUMIF('11'!$CA:$CA,$C34,'11'!$CB:$CB)),0,SUMIF('11'!$CA:$CA,$C34,'11'!$CB:$CB)))-IF($D34="","",IF(ISNA(SUMIF('11'!$B:$B,$D34,'11'!$L:$L)),0,SUMIF('11'!$B:$B,$D34,'11'!$L:$L)))))</f>
        <v>0</v>
      </c>
      <c r="Q34" s="34">
        <f>IF($D34="","",(IF($C34="","",IF(ISNA(SUMIF('12'!$CA:$CA,$C34,'12'!$CB:$CB)),0,SUMIF('12'!$CA:$CA,$C34,'12'!$CB:$CB)))-IF($D34="","",IF(ISNA(SUMIF('12'!$B:$B,$D34,'12'!$L:$L)),0,SUMIF('12'!$B:$B,$D34,'12'!$L:$L)))))</f>
        <v>0</v>
      </c>
      <c r="R34" s="34">
        <f>IF($D34="","",(IF($C34="","",IF(ISNA(SUMIF('13'!$CA:$CA,$C34,'13'!$CB:$CB)),0,SUMIF('13'!$CA:$CA,$C34,'13'!$CB:$CB)))-IF($D34="","",IF(ISNA(SUMIF('13'!$B:$B,$D34,'13'!$L:$L)),0,SUMIF('13'!$B:$B,$D34,'13'!$L:$L)))))</f>
        <v>0</v>
      </c>
      <c r="S34" s="34">
        <f>IF($D34="","",(IF($C34="","",IF(ISNA(SUMIF('14'!$CA:$CA,$C34,'14'!$CB:$CB)),0,SUMIF('14'!$CA:$CA,$C34,'14'!$CB:$CB)))-IF($D34="","",IF(ISNA(SUMIF('14'!$B:$B,$D34,'14'!$L:$L)),0,SUMIF('14'!$B:$B,$D34,'14'!$L:$L)))))</f>
        <v>0</v>
      </c>
      <c r="T34" s="34">
        <f>IF($D34="","",(IF($C34="","",IF(ISNA(SUMIF('15'!$CA:$CA,$C34,'15'!$CB:$CB)),0,SUMIF('15'!$CA:$CA,$C34,'15'!$CB:$CB)))-IF($D34="","",IF(ISNA(SUMIF('15'!$B:$B,$D34,'15'!$L:$L)),0,SUMIF('15'!$B:$B,$D34,'15'!$L:$L)))))</f>
        <v>0</v>
      </c>
      <c r="U34" s="34">
        <f>IF($D34="","",(IF($C34="","",IF(ISNA(SUMIF('16'!$CA:$CA,$C34,'16'!$CB:$CB)),0,SUMIF('16'!$CA:$CA,$C34,'16'!$CB:$CB)))-IF($D34="","",IF(ISNA(SUMIF('16'!$B:$B,$D34,'16'!$L:$L)),0,SUMIF('16'!$B:$B,$D34,'16'!$L:$L)))))</f>
        <v>0</v>
      </c>
      <c r="V34" s="34">
        <f>IF($D34="","",(IF($C34="","",IF(ISNA(SUMIF('17'!$CA:$CA,$C34,'17'!$CB:$CB)),0,SUMIF('17'!$CA:$CA,$C34,'17'!$CB:$CB)))-IF($D34="","",IF(ISNA(SUMIF('17'!$B:$B,$D34,'17'!$L:$L)),0,SUMIF('17'!$B:$B,$D34,'17'!$L:$L)))))</f>
        <v>0</v>
      </c>
      <c r="W34" s="34">
        <f>IF($D34="","",(IF($C34="","",IF(ISNA(SUMIF('18'!$CA:$CA,$C34,'18'!$CB:$CB)),0,SUMIF('18'!$CA:$CA,$C34,'18'!$CB:$CB)))-IF($D34="","",IF(ISNA(SUMIF('18'!$B:$B,$D34,'18'!$L:$L)),0,SUMIF('18'!$B:$B,$D34,'18'!$L:$L)))))</f>
        <v>0</v>
      </c>
      <c r="X34" s="34">
        <f>IF($D34="","",(IF($C34="","",IF(ISNA(SUMIF('19'!$CA:$CA,$C34,'19'!$CB:$CB)),0,SUMIF('19'!$CA:$CA,$C34,'19'!$CB:$CB)))-IF($D34="","",IF(ISNA(SUMIF('19'!$B:$B,$D34,'19'!$L:$L)),0,SUMIF('19'!$B:$B,$D34,'19'!$L:$L)))))</f>
        <v>0</v>
      </c>
      <c r="Y34" s="34">
        <f>IF($D34="","",(IF($C34="","",IF(ISNA(SUMIF('20'!$CA:$CA,$C34,'20'!$CB:$CB)),0,SUMIF('20'!$CA:$CA,$C34,'20'!$CB:$CB)))-IF($D34="","",IF(ISNA(SUMIF('20'!$B:$B,$D34,'20'!$L:$L)),0,SUMIF('20'!$B:$B,$D34,'20'!$L:$L)))))</f>
        <v>0</v>
      </c>
      <c r="Z34" s="34">
        <f>IF($D34="","",(IF($C34="","",IF(ISNA(SUMIF('21'!$CA:$CA,$C34,'21'!$CB:$CB)),0,SUMIF('21'!$CA:$CA,$C34,'21'!$CB:$CB)))-IF($D34="","",IF(ISNA(SUMIF('21'!$B:$B,$D34,'21'!$L:$L)),0,SUMIF('21'!$B:$B,$D34,'21'!$L:$L)))))</f>
        <v>0</v>
      </c>
      <c r="AA34" s="34">
        <f>IF($D34="","",(IF($C34="","",IF(ISNA(SUMIF('22'!$CA:$CA,$C34,'22'!$CB:$CB)),0,SUMIF('22'!$CA:$CA,$C34,'22'!$CB:$CB)))-IF($D34="","",IF(ISNA(SUMIF('22'!$B:$B,$D34,'22'!$L:$L)),0,SUMIF('22'!$B:$B,$D34,'22'!$L:$L)))))</f>
        <v>0</v>
      </c>
      <c r="AB34" s="34">
        <f>IF($D34="","",(IF($C34="","",IF(ISNA(SUMIF('23'!$CA:$CA,$C34,'23'!$CB:$CB)),0,SUMIF('23'!$CA:$CA,$C34,'23'!$CB:$CB)))-IF($D34="","",IF(ISNA(SUMIF('23'!$B:$B,$D34,'23'!$L:$L)),0,SUMIF('23'!$B:$B,$D34,'23'!$L:$L)))))</f>
        <v>0</v>
      </c>
      <c r="AC34" s="34">
        <f>IF($D34="","",(IF($C34="","",IF(ISNA(SUMIF('24'!$CA:$CA,$C34,'24'!$CB:$CB)),0,SUMIF('24'!$CA:$CA,$C34,'24'!$CB:$CB)))-IF($D34="","",IF(ISNA(SUMIF('24'!$B:$B,$D34,'24'!$L:$L)),0,SUMIF('24'!$B:$B,$D34,'24'!$L:$L)))))</f>
        <v>0</v>
      </c>
      <c r="AD34" s="34">
        <f>IF($D34="","",(IF($C34="","",IF(ISNA(SUMIF('25'!$CA:$CA,$C34,'25'!$CB:$CB)),0,SUMIF('25'!$CA:$CA,$C34,'25'!$CB:$CB)))-IF($D34="","",IF(ISNA(SUMIF('25'!$B:$B,$D34,'25'!$L:$L)),0,SUMIF('25'!$B:$B,$D34,'25'!$L:$L)))))</f>
        <v>0</v>
      </c>
      <c r="AE34" s="34">
        <f>IF($D34="","",(IF($C34="","",IF(ISNA(SUMIF('26'!$CA:$CA,$C34,'26'!$CB:$CB)),0,SUMIF('26'!$CA:$CA,$C34,'26'!$CB:$CB)))-IF($D34="","",IF(ISNA(SUMIF('26'!$B:$B,$D34,'26'!$L:$L)),0,SUMIF('26'!$B:$B,$D34,'26'!$L:$L)))))</f>
        <v>0</v>
      </c>
      <c r="AF34" s="34">
        <f>IF($D34="","",(IF($C34="","",IF(ISNA(SUMIF('27'!$CA:$CA,$C34,'27'!$CB:$CB)),0,SUMIF('27'!$CA:$CA,$C34,'27'!$CB:$CB)))-IF($D34="","",IF(ISNA(SUMIF('27'!$B:$B,$D34,'27'!$L:$L)),0,SUMIF('27'!$B:$B,$D34,'27'!$L:$L)))))</f>
        <v>0</v>
      </c>
      <c r="AG34" s="34">
        <f>IF($D34="","",(IF($C34="","",IF(ISNA(SUMIF('28'!$CA:$CA,$C34,'28'!$CB:$CB)),0,SUMIF('28'!$CA:$CA,$C34,'28'!$CB:$CB)))-IF($D34="","",IF(ISNA(SUMIF('28'!$B:$B,$D34,'28'!$L:$L)),0,SUMIF('28'!$B:$B,$D34,'28'!$L:$L)))))</f>
        <v>0</v>
      </c>
      <c r="AH34" s="34">
        <f>IF($D34="","",(IF($C34="","",IF(ISNA(SUMIF('29'!$CA:$CA,$C34,'29'!$CB:$CB)),0,SUMIF('29'!$CA:$CA,$C34,'29'!$CB:$CB)))-IF($D34="","",IF(ISNA(SUMIF('29'!$B:$B,$D34,'29'!$L:$L)),0,SUMIF('29'!$B:$B,$D34,'29'!$L:$L)))))</f>
        <v>0</v>
      </c>
      <c r="AI34" s="34">
        <f>IF($D34="","",(IF($C34="","",IF(ISNA(SUMIF('30'!$CA:$CA,$C34,'30'!$CB:$CB)),0,SUMIF('30'!$CA:$CA,$C34,'30'!$CB:$CB)))-IF($D34="","",IF(ISNA(SUMIF('30'!$B:$B,$D34,'30'!$L:$L)),0,SUMIF('30'!$B:$B,$D34,'30'!$L:$L)))))</f>
        <v>0</v>
      </c>
      <c r="AJ34" s="34">
        <f>IF($D34="","",(IF($C34="","",IF(ISNA(SUMIF('31'!$CA:$CA,$C34,'31'!$CB:$CB)),0,SUMIF('31'!$CA:$CA,$C34,'31'!$CB:$CB)))-IF($D34="","",IF(ISNA(SUMIF('31'!$B:$B,$D34,'31'!$L:$L)),0,SUMIF('31'!$B:$B,$D34,'31'!$L:$L)))))</f>
        <v>0</v>
      </c>
      <c r="AK34" s="35">
        <f t="shared" si="2"/>
        <v>0</v>
      </c>
      <c r="AL34" s="31">
        <f t="shared" si="3"/>
        <v>91</v>
      </c>
    </row>
    <row r="35" spans="1:38" ht="17.399999999999999">
      <c r="A35" s="19">
        <v>29</v>
      </c>
      <c r="C35" s="39">
        <f>IF(D35="","",VLOOKUP('CUADRO GENERADO'!D35,'BASE DATOS CONDUCTORES'!B:C,2,FALSE))</f>
        <v>6092</v>
      </c>
      <c r="D35" s="28">
        <f>IFERROR(VLOOKUP(A35,'BASE DATOS CONDUCTORES'!$X$4:$AB$403,5,FALSE),"")</f>
        <v>92</v>
      </c>
      <c r="E35" s="34" t="str">
        <f>IF(ISNA(VLOOKUP(D35,SALDOS!C:D,2,FALSE)),"",VLOOKUP(D35,SALDOS!C:D,2,FALSE))</f>
        <v/>
      </c>
      <c r="F35" s="34">
        <f>IF($D35="","",(IF($C35="","",IF(ISNA(SUMIF('1'!$CA:$CA,$C35,'1'!$CB:$CB)),0,SUMIF('1'!$CA:$CA,$C35,'1'!$CB:$CB)))-IF($D35="","",IF(ISNA(SUMIF('1'!$B:$B,$D35,'1'!$L:$L)),0,SUMIF('1'!$B:$B,$D35,'1'!$L:$L)))))</f>
        <v>0</v>
      </c>
      <c r="G35" s="34">
        <f>IF($D35="","",(IF($C35="","",IF(ISNA(SUMIF('2'!$CA:$CA,$C35,'2'!$CB:$CB)),0,SUMIF('2'!$CA:$CA,$C35,'2'!$CB:$CB)))-IF($D35="","",IF(ISNA(SUMIF('2'!$B:$B,$D35,'2'!$L:$L)),0,SUMIF('2'!$B:$B,$D35,'2'!$L:$L)))))</f>
        <v>0</v>
      </c>
      <c r="H35" s="34">
        <f>IF($D35="","",(IF($C35="","",IF(ISNA(SUMIF('3'!$CA:$CA,$C35,'3'!$CB:$CB)),0,SUMIF('3'!$CA:$CA,$C35,'3'!$CB:$CB)))-IF($D35="","",IF(ISNA(SUMIF('3'!$B:$B,$D35,'3'!$L:$L)),0,SUMIF('3'!$B:$B,$D35,'3'!$L:$L)))))</f>
        <v>0</v>
      </c>
      <c r="I35" s="34">
        <f>IF($D35="","",(IF($C35="","",IF(ISNA(SUMIF('4'!$CA:$CA,$C35,'4'!$CB:$CB)),0,SUMIF('4'!$CA:$CA,$C35,'4'!$CB:$CB)))-IF($D35="","",IF(ISNA(SUMIF('4'!$B:$B,$D35,'4'!$L:$L)),0,SUMIF('4'!$B:$B,$D35,'4'!$L:$L)))))</f>
        <v>0</v>
      </c>
      <c r="J35" s="34">
        <f>IF($D35="","",(IF($C35="","",IF(ISNA(SUMIF('5'!$CA:$CA,$C35,'5'!$CB:$CB)),0,SUMIF('5'!$CA:$CA,$C35,'5'!$CB:$CB)))-IF($D35="","",IF(ISNA(SUMIF('5'!$B:$B,$D35,'5'!$L:$L)),0,SUMIF('5'!$B:$B,$D35,'5'!$L:$L)))))</f>
        <v>0</v>
      </c>
      <c r="K35" s="34">
        <f>IF($D35="","",(IF($C35="","",IF(ISNA(SUMIF('6'!$CA:$CA,$C35,'6'!$CB:$CB)),0,SUMIF('6'!$CA:$CA,$C35,'6'!$CB:$CB)))-IF($D35="","",IF(ISNA(SUMIF('6'!$B:$B,$D35,'6'!$L:$L)),0,SUMIF('6'!$B:$B,$D35,'6'!$L:$L)))))</f>
        <v>0</v>
      </c>
      <c r="L35" s="34">
        <f>IF($D35="","",(IF($C35="","",IF(ISNA(SUMIF('7'!$CA:$CA,$C35,'7'!$CB:$CB)),0,SUMIF('7'!$CA:$CA,$C35,'7'!$CB:$CB)))-IF($D35="","",IF(ISNA(SUMIF('7'!$B:$B,$D35,'7'!$L:$L)),0,SUMIF('7'!$B:$B,$D35,'7'!$L:$L)))))</f>
        <v>0</v>
      </c>
      <c r="M35" s="34">
        <f>IF($D35="","",(IF($C35="","",IF(ISNA(SUMIF('8'!$CA:$CA,$C35,'8'!$CB:$CB)),0,SUMIF('8'!$CA:$CA,$C35,'8'!$CB:$CB)))-IF($D35="","",IF(ISNA(SUMIF('8'!$B:$B,$D35,'8'!$L:$L)),0,SUMIF('8'!$B:$B,$D35,'8'!$L:$L)))))</f>
        <v>0</v>
      </c>
      <c r="N35" s="34">
        <f>IF($D35="","",(IF($C35="","",IF(ISNA(SUMIF('9'!$CA:$CA,$C35,'9'!$CB:$CB)),0,SUMIF('9'!$CA:$CA,$C35,'9'!$CB:$CB)))-IF($D35="","",IF(ISNA(SUMIF('9'!$B:$B,$D35,'9'!$L:$L)),0,SUMIF('9'!$B:$B,$D35,'9'!$L:$L)))))</f>
        <v>0</v>
      </c>
      <c r="O35" s="34">
        <f>IF($D35="","",(IF($C35="","",IF(ISNA(SUMIF('10'!$CA:$CA,$C35,'10'!$CB:$CB)),0,SUMIF('10'!$CA:$CA,$C35,'10'!$CB:$CB)))-IF($D35="","",IF(ISNA(SUMIF('10'!$B:$B,$D35,'10'!$L:$L)),0,SUMIF('10'!$B:$B,$D35,'10'!$L:$L)))))</f>
        <v>0</v>
      </c>
      <c r="P35" s="34">
        <f>IF($D35="","",(IF($C35="","",IF(ISNA(SUMIF('11'!$CA:$CA,$C35,'11'!$CB:$CB)),0,SUMIF('11'!$CA:$CA,$C35,'11'!$CB:$CB)))-IF($D35="","",IF(ISNA(SUMIF('11'!$B:$B,$D35,'11'!$L:$L)),0,SUMIF('11'!$B:$B,$D35,'11'!$L:$L)))))</f>
        <v>0</v>
      </c>
      <c r="Q35" s="34">
        <f>IF($D35="","",(IF($C35="","",IF(ISNA(SUMIF('12'!$CA:$CA,$C35,'12'!$CB:$CB)),0,SUMIF('12'!$CA:$CA,$C35,'12'!$CB:$CB)))-IF($D35="","",IF(ISNA(SUMIF('12'!$B:$B,$D35,'12'!$L:$L)),0,SUMIF('12'!$B:$B,$D35,'12'!$L:$L)))))</f>
        <v>0</v>
      </c>
      <c r="R35" s="34">
        <f>IF($D35="","",(IF($C35="","",IF(ISNA(SUMIF('13'!$CA:$CA,$C35,'13'!$CB:$CB)),0,SUMIF('13'!$CA:$CA,$C35,'13'!$CB:$CB)))-IF($D35="","",IF(ISNA(SUMIF('13'!$B:$B,$D35,'13'!$L:$L)),0,SUMIF('13'!$B:$B,$D35,'13'!$L:$L)))))</f>
        <v>0</v>
      </c>
      <c r="S35" s="34">
        <f>IF($D35="","",(IF($C35="","",IF(ISNA(SUMIF('14'!$CA:$CA,$C35,'14'!$CB:$CB)),0,SUMIF('14'!$CA:$CA,$C35,'14'!$CB:$CB)))-IF($D35="","",IF(ISNA(SUMIF('14'!$B:$B,$D35,'14'!$L:$L)),0,SUMIF('14'!$B:$B,$D35,'14'!$L:$L)))))</f>
        <v>0</v>
      </c>
      <c r="T35" s="34">
        <f>IF($D35="","",(IF($C35="","",IF(ISNA(SUMIF('15'!$CA:$CA,$C35,'15'!$CB:$CB)),0,SUMIF('15'!$CA:$CA,$C35,'15'!$CB:$CB)))-IF($D35="","",IF(ISNA(SUMIF('15'!$B:$B,$D35,'15'!$L:$L)),0,SUMIF('15'!$B:$B,$D35,'15'!$L:$L)))))</f>
        <v>0</v>
      </c>
      <c r="U35" s="34">
        <f>IF($D35="","",(IF($C35="","",IF(ISNA(SUMIF('16'!$CA:$CA,$C35,'16'!$CB:$CB)),0,SUMIF('16'!$CA:$CA,$C35,'16'!$CB:$CB)))-IF($D35="","",IF(ISNA(SUMIF('16'!$B:$B,$D35,'16'!$L:$L)),0,SUMIF('16'!$B:$B,$D35,'16'!$L:$L)))))</f>
        <v>0</v>
      </c>
      <c r="V35" s="34">
        <f>IF($D35="","",(IF($C35="","",IF(ISNA(SUMIF('17'!$CA:$CA,$C35,'17'!$CB:$CB)),0,SUMIF('17'!$CA:$CA,$C35,'17'!$CB:$CB)))-IF($D35="","",IF(ISNA(SUMIF('17'!$B:$B,$D35,'17'!$L:$L)),0,SUMIF('17'!$B:$B,$D35,'17'!$L:$L)))))</f>
        <v>0</v>
      </c>
      <c r="W35" s="34">
        <f>IF($D35="","",(IF($C35="","",IF(ISNA(SUMIF('18'!$CA:$CA,$C35,'18'!$CB:$CB)),0,SUMIF('18'!$CA:$CA,$C35,'18'!$CB:$CB)))-IF($D35="","",IF(ISNA(SUMIF('18'!$B:$B,$D35,'18'!$L:$L)),0,SUMIF('18'!$B:$B,$D35,'18'!$L:$L)))))</f>
        <v>0</v>
      </c>
      <c r="X35" s="34">
        <f>IF($D35="","",(IF($C35="","",IF(ISNA(SUMIF('19'!$CA:$CA,$C35,'19'!$CB:$CB)),0,SUMIF('19'!$CA:$CA,$C35,'19'!$CB:$CB)))-IF($D35="","",IF(ISNA(SUMIF('19'!$B:$B,$D35,'19'!$L:$L)),0,SUMIF('19'!$B:$B,$D35,'19'!$L:$L)))))</f>
        <v>0</v>
      </c>
      <c r="Y35" s="34">
        <f>IF($D35="","",(IF($C35="","",IF(ISNA(SUMIF('20'!$CA:$CA,$C35,'20'!$CB:$CB)),0,SUMIF('20'!$CA:$CA,$C35,'20'!$CB:$CB)))-IF($D35="","",IF(ISNA(SUMIF('20'!$B:$B,$D35,'20'!$L:$L)),0,SUMIF('20'!$B:$B,$D35,'20'!$L:$L)))))</f>
        <v>0</v>
      </c>
      <c r="Z35" s="34">
        <f>IF($D35="","",(IF($C35="","",IF(ISNA(SUMIF('21'!$CA:$CA,$C35,'21'!$CB:$CB)),0,SUMIF('21'!$CA:$CA,$C35,'21'!$CB:$CB)))-IF($D35="","",IF(ISNA(SUMIF('21'!$B:$B,$D35,'21'!$L:$L)),0,SUMIF('21'!$B:$B,$D35,'21'!$L:$L)))))</f>
        <v>0</v>
      </c>
      <c r="AA35" s="34">
        <f>IF($D35="","",(IF($C35="","",IF(ISNA(SUMIF('22'!$CA:$CA,$C35,'22'!$CB:$CB)),0,SUMIF('22'!$CA:$CA,$C35,'22'!$CB:$CB)))-IF($D35="","",IF(ISNA(SUMIF('22'!$B:$B,$D35,'22'!$L:$L)),0,SUMIF('22'!$B:$B,$D35,'22'!$L:$L)))))</f>
        <v>0</v>
      </c>
      <c r="AB35" s="34">
        <f>IF($D35="","",(IF($C35="","",IF(ISNA(SUMIF('23'!$CA:$CA,$C35,'23'!$CB:$CB)),0,SUMIF('23'!$CA:$CA,$C35,'23'!$CB:$CB)))-IF($D35="","",IF(ISNA(SUMIF('23'!$B:$B,$D35,'23'!$L:$L)),0,SUMIF('23'!$B:$B,$D35,'23'!$L:$L)))))</f>
        <v>0</v>
      </c>
      <c r="AC35" s="34">
        <f>IF($D35="","",(IF($C35="","",IF(ISNA(SUMIF('24'!$CA:$CA,$C35,'24'!$CB:$CB)),0,SUMIF('24'!$CA:$CA,$C35,'24'!$CB:$CB)))-IF($D35="","",IF(ISNA(SUMIF('24'!$B:$B,$D35,'24'!$L:$L)),0,SUMIF('24'!$B:$B,$D35,'24'!$L:$L)))))</f>
        <v>0</v>
      </c>
      <c r="AD35" s="34">
        <f>IF($D35="","",(IF($C35="","",IF(ISNA(SUMIF('25'!$CA:$CA,$C35,'25'!$CB:$CB)),0,SUMIF('25'!$CA:$CA,$C35,'25'!$CB:$CB)))-IF($D35="","",IF(ISNA(SUMIF('25'!$B:$B,$D35,'25'!$L:$L)),0,SUMIF('25'!$B:$B,$D35,'25'!$L:$L)))))</f>
        <v>0</v>
      </c>
      <c r="AE35" s="34">
        <f>IF($D35="","",(IF($C35="","",IF(ISNA(SUMIF('26'!$CA:$CA,$C35,'26'!$CB:$CB)),0,SUMIF('26'!$CA:$CA,$C35,'26'!$CB:$CB)))-IF($D35="","",IF(ISNA(SUMIF('26'!$B:$B,$D35,'26'!$L:$L)),0,SUMIF('26'!$B:$B,$D35,'26'!$L:$L)))))</f>
        <v>0</v>
      </c>
      <c r="AF35" s="34">
        <f>IF($D35="","",(IF($C35="","",IF(ISNA(SUMIF('27'!$CA:$CA,$C35,'27'!$CB:$CB)),0,SUMIF('27'!$CA:$CA,$C35,'27'!$CB:$CB)))-IF($D35="","",IF(ISNA(SUMIF('27'!$B:$B,$D35,'27'!$L:$L)),0,SUMIF('27'!$B:$B,$D35,'27'!$L:$L)))))</f>
        <v>0</v>
      </c>
      <c r="AG35" s="34">
        <f>IF($D35="","",(IF($C35="","",IF(ISNA(SUMIF('28'!$CA:$CA,$C35,'28'!$CB:$CB)),0,SUMIF('28'!$CA:$CA,$C35,'28'!$CB:$CB)))-IF($D35="","",IF(ISNA(SUMIF('28'!$B:$B,$D35,'28'!$L:$L)),0,SUMIF('28'!$B:$B,$D35,'28'!$L:$L)))))</f>
        <v>0</v>
      </c>
      <c r="AH35" s="34">
        <f>IF($D35="","",(IF($C35="","",IF(ISNA(SUMIF('29'!$CA:$CA,$C35,'29'!$CB:$CB)),0,SUMIF('29'!$CA:$CA,$C35,'29'!$CB:$CB)))-IF($D35="","",IF(ISNA(SUMIF('29'!$B:$B,$D35,'29'!$L:$L)),0,SUMIF('29'!$B:$B,$D35,'29'!$L:$L)))))</f>
        <v>0</v>
      </c>
      <c r="AI35" s="34">
        <f>IF($D35="","",(IF($C35="","",IF(ISNA(SUMIF('30'!$CA:$CA,$C35,'30'!$CB:$CB)),0,SUMIF('30'!$CA:$CA,$C35,'30'!$CB:$CB)))-IF($D35="","",IF(ISNA(SUMIF('30'!$B:$B,$D35,'30'!$L:$L)),0,SUMIF('30'!$B:$B,$D35,'30'!$L:$L)))))</f>
        <v>0</v>
      </c>
      <c r="AJ35" s="34">
        <f>IF($D35="","",(IF($C35="","",IF(ISNA(SUMIF('31'!$CA:$CA,$C35,'31'!$CB:$CB)),0,SUMIF('31'!$CA:$CA,$C35,'31'!$CB:$CB)))-IF($D35="","",IF(ISNA(SUMIF('31'!$B:$B,$D35,'31'!$L:$L)),0,SUMIF('31'!$B:$B,$D35,'31'!$L:$L)))))</f>
        <v>0</v>
      </c>
      <c r="AK35" s="35">
        <f t="shared" si="2"/>
        <v>0</v>
      </c>
      <c r="AL35" s="31">
        <f t="shared" si="3"/>
        <v>92</v>
      </c>
    </row>
    <row r="36" spans="1:38" ht="17.399999999999999">
      <c r="A36" s="19">
        <v>30</v>
      </c>
      <c r="C36" s="39">
        <f>IF(D36="","",VLOOKUP('CUADRO GENERADO'!D36,'BASE DATOS CONDUCTORES'!B:C,2,FALSE))</f>
        <v>6093</v>
      </c>
      <c r="D36" s="28">
        <f>IFERROR(VLOOKUP(A36,'BASE DATOS CONDUCTORES'!$X$4:$AB$403,5,FALSE),"")</f>
        <v>93</v>
      </c>
      <c r="E36" s="34" t="str">
        <f>IF(ISNA(VLOOKUP(D36,SALDOS!C:D,2,FALSE)),"",VLOOKUP(D36,SALDOS!C:D,2,FALSE))</f>
        <v/>
      </c>
      <c r="F36" s="34">
        <f>IF($D36="","",(IF($C36="","",IF(ISNA(SUMIF('1'!$CA:$CA,$C36,'1'!$CB:$CB)),0,SUMIF('1'!$CA:$CA,$C36,'1'!$CB:$CB)))-IF($D36="","",IF(ISNA(SUMIF('1'!$B:$B,$D36,'1'!$L:$L)),0,SUMIF('1'!$B:$B,$D36,'1'!$L:$L)))))</f>
        <v>0</v>
      </c>
      <c r="G36" s="34">
        <f>IF($D36="","",(IF($C36="","",IF(ISNA(SUMIF('2'!$CA:$CA,$C36,'2'!$CB:$CB)),0,SUMIF('2'!$CA:$CA,$C36,'2'!$CB:$CB)))-IF($D36="","",IF(ISNA(SUMIF('2'!$B:$B,$D36,'2'!$L:$L)),0,SUMIF('2'!$B:$B,$D36,'2'!$L:$L)))))</f>
        <v>0</v>
      </c>
      <c r="H36" s="34">
        <f>IF($D36="","",(IF($C36="","",IF(ISNA(SUMIF('3'!$CA:$CA,$C36,'3'!$CB:$CB)),0,SUMIF('3'!$CA:$CA,$C36,'3'!$CB:$CB)))-IF($D36="","",IF(ISNA(SUMIF('3'!$B:$B,$D36,'3'!$L:$L)),0,SUMIF('3'!$B:$B,$D36,'3'!$L:$L)))))</f>
        <v>0</v>
      </c>
      <c r="I36" s="34">
        <f>IF($D36="","",(IF($C36="","",IF(ISNA(SUMIF('4'!$CA:$CA,$C36,'4'!$CB:$CB)),0,SUMIF('4'!$CA:$CA,$C36,'4'!$CB:$CB)))-IF($D36="","",IF(ISNA(SUMIF('4'!$B:$B,$D36,'4'!$L:$L)),0,SUMIF('4'!$B:$B,$D36,'4'!$L:$L)))))</f>
        <v>0</v>
      </c>
      <c r="J36" s="34">
        <f>IF($D36="","",(IF($C36="","",IF(ISNA(SUMIF('5'!$CA:$CA,$C36,'5'!$CB:$CB)),0,SUMIF('5'!$CA:$CA,$C36,'5'!$CB:$CB)))-IF($D36="","",IF(ISNA(SUMIF('5'!$B:$B,$D36,'5'!$L:$L)),0,SUMIF('5'!$B:$B,$D36,'5'!$L:$L)))))</f>
        <v>0</v>
      </c>
      <c r="K36" s="34">
        <f>IF($D36="","",(IF($C36="","",IF(ISNA(SUMIF('6'!$CA:$CA,$C36,'6'!$CB:$CB)),0,SUMIF('6'!$CA:$CA,$C36,'6'!$CB:$CB)))-IF($D36="","",IF(ISNA(SUMIF('6'!$B:$B,$D36,'6'!$L:$L)),0,SUMIF('6'!$B:$B,$D36,'6'!$L:$L)))))</f>
        <v>0</v>
      </c>
      <c r="L36" s="34">
        <f>IF($D36="","",(IF($C36="","",IF(ISNA(SUMIF('7'!$CA:$CA,$C36,'7'!$CB:$CB)),0,SUMIF('7'!$CA:$CA,$C36,'7'!$CB:$CB)))-IF($D36="","",IF(ISNA(SUMIF('7'!$B:$B,$D36,'7'!$L:$L)),0,SUMIF('7'!$B:$B,$D36,'7'!$L:$L)))))</f>
        <v>0</v>
      </c>
      <c r="M36" s="34">
        <f>IF($D36="","",(IF($C36="","",IF(ISNA(SUMIF('8'!$CA:$CA,$C36,'8'!$CB:$CB)),0,SUMIF('8'!$CA:$CA,$C36,'8'!$CB:$CB)))-IF($D36="","",IF(ISNA(SUMIF('8'!$B:$B,$D36,'8'!$L:$L)),0,SUMIF('8'!$B:$B,$D36,'8'!$L:$L)))))</f>
        <v>0</v>
      </c>
      <c r="N36" s="34">
        <f>IF($D36="","",(IF($C36="","",IF(ISNA(SUMIF('9'!$CA:$CA,$C36,'9'!$CB:$CB)),0,SUMIF('9'!$CA:$CA,$C36,'9'!$CB:$CB)))-IF($D36="","",IF(ISNA(SUMIF('9'!$B:$B,$D36,'9'!$L:$L)),0,SUMIF('9'!$B:$B,$D36,'9'!$L:$L)))))</f>
        <v>0</v>
      </c>
      <c r="O36" s="34">
        <f>IF($D36="","",(IF($C36="","",IF(ISNA(SUMIF('10'!$CA:$CA,$C36,'10'!$CB:$CB)),0,SUMIF('10'!$CA:$CA,$C36,'10'!$CB:$CB)))-IF($D36="","",IF(ISNA(SUMIF('10'!$B:$B,$D36,'10'!$L:$L)),0,SUMIF('10'!$B:$B,$D36,'10'!$L:$L)))))</f>
        <v>0</v>
      </c>
      <c r="P36" s="34">
        <f>IF($D36="","",(IF($C36="","",IF(ISNA(SUMIF('11'!$CA:$CA,$C36,'11'!$CB:$CB)),0,SUMIF('11'!$CA:$CA,$C36,'11'!$CB:$CB)))-IF($D36="","",IF(ISNA(SUMIF('11'!$B:$B,$D36,'11'!$L:$L)),0,SUMIF('11'!$B:$B,$D36,'11'!$L:$L)))))</f>
        <v>0</v>
      </c>
      <c r="Q36" s="34">
        <f>IF($D36="","",(IF($C36="","",IF(ISNA(SUMIF('12'!$CA:$CA,$C36,'12'!$CB:$CB)),0,SUMIF('12'!$CA:$CA,$C36,'12'!$CB:$CB)))-IF($D36="","",IF(ISNA(SUMIF('12'!$B:$B,$D36,'12'!$L:$L)),0,SUMIF('12'!$B:$B,$D36,'12'!$L:$L)))))</f>
        <v>0</v>
      </c>
      <c r="R36" s="34">
        <f>IF($D36="","",(IF($C36="","",IF(ISNA(SUMIF('13'!$CA:$CA,$C36,'13'!$CB:$CB)),0,SUMIF('13'!$CA:$CA,$C36,'13'!$CB:$CB)))-IF($D36="","",IF(ISNA(SUMIF('13'!$B:$B,$D36,'13'!$L:$L)),0,SUMIF('13'!$B:$B,$D36,'13'!$L:$L)))))</f>
        <v>0</v>
      </c>
      <c r="S36" s="34">
        <f>IF($D36="","",(IF($C36="","",IF(ISNA(SUMIF('14'!$CA:$CA,$C36,'14'!$CB:$CB)),0,SUMIF('14'!$CA:$CA,$C36,'14'!$CB:$CB)))-IF($D36="","",IF(ISNA(SUMIF('14'!$B:$B,$D36,'14'!$L:$L)),0,SUMIF('14'!$B:$B,$D36,'14'!$L:$L)))))</f>
        <v>0</v>
      </c>
      <c r="T36" s="34">
        <f>IF($D36="","",(IF($C36="","",IF(ISNA(SUMIF('15'!$CA:$CA,$C36,'15'!$CB:$CB)),0,SUMIF('15'!$CA:$CA,$C36,'15'!$CB:$CB)))-IF($D36="","",IF(ISNA(SUMIF('15'!$B:$B,$D36,'15'!$L:$L)),0,SUMIF('15'!$B:$B,$D36,'15'!$L:$L)))))</f>
        <v>0</v>
      </c>
      <c r="U36" s="34">
        <f>IF($D36="","",(IF($C36="","",IF(ISNA(SUMIF('16'!$CA:$CA,$C36,'16'!$CB:$CB)),0,SUMIF('16'!$CA:$CA,$C36,'16'!$CB:$CB)))-IF($D36="","",IF(ISNA(SUMIF('16'!$B:$B,$D36,'16'!$L:$L)),0,SUMIF('16'!$B:$B,$D36,'16'!$L:$L)))))</f>
        <v>0</v>
      </c>
      <c r="V36" s="34">
        <f>IF($D36="","",(IF($C36="","",IF(ISNA(SUMIF('17'!$CA:$CA,$C36,'17'!$CB:$CB)),0,SUMIF('17'!$CA:$CA,$C36,'17'!$CB:$CB)))-IF($D36="","",IF(ISNA(SUMIF('17'!$B:$B,$D36,'17'!$L:$L)),0,SUMIF('17'!$B:$B,$D36,'17'!$L:$L)))))</f>
        <v>0</v>
      </c>
      <c r="W36" s="34">
        <f>IF($D36="","",(IF($C36="","",IF(ISNA(SUMIF('18'!$CA:$CA,$C36,'18'!$CB:$CB)),0,SUMIF('18'!$CA:$CA,$C36,'18'!$CB:$CB)))-IF($D36="","",IF(ISNA(SUMIF('18'!$B:$B,$D36,'18'!$L:$L)),0,SUMIF('18'!$B:$B,$D36,'18'!$L:$L)))))</f>
        <v>0</v>
      </c>
      <c r="X36" s="34">
        <f>IF($D36="","",(IF($C36="","",IF(ISNA(SUMIF('19'!$CA:$CA,$C36,'19'!$CB:$CB)),0,SUMIF('19'!$CA:$CA,$C36,'19'!$CB:$CB)))-IF($D36="","",IF(ISNA(SUMIF('19'!$B:$B,$D36,'19'!$L:$L)),0,SUMIF('19'!$B:$B,$D36,'19'!$L:$L)))))</f>
        <v>0</v>
      </c>
      <c r="Y36" s="34">
        <f>IF($D36="","",(IF($C36="","",IF(ISNA(SUMIF('20'!$CA:$CA,$C36,'20'!$CB:$CB)),0,SUMIF('20'!$CA:$CA,$C36,'20'!$CB:$CB)))-IF($D36="","",IF(ISNA(SUMIF('20'!$B:$B,$D36,'20'!$L:$L)),0,SUMIF('20'!$B:$B,$D36,'20'!$L:$L)))))</f>
        <v>0</v>
      </c>
      <c r="Z36" s="34">
        <f>IF($D36="","",(IF($C36="","",IF(ISNA(SUMIF('21'!$CA:$CA,$C36,'21'!$CB:$CB)),0,SUMIF('21'!$CA:$CA,$C36,'21'!$CB:$CB)))-IF($D36="","",IF(ISNA(SUMIF('21'!$B:$B,$D36,'21'!$L:$L)),0,SUMIF('21'!$B:$B,$D36,'21'!$L:$L)))))</f>
        <v>0</v>
      </c>
      <c r="AA36" s="34">
        <f>IF($D36="","",(IF($C36="","",IF(ISNA(SUMIF('22'!$CA:$CA,$C36,'22'!$CB:$CB)),0,SUMIF('22'!$CA:$CA,$C36,'22'!$CB:$CB)))-IF($D36="","",IF(ISNA(SUMIF('22'!$B:$B,$D36,'22'!$L:$L)),0,SUMIF('22'!$B:$B,$D36,'22'!$L:$L)))))</f>
        <v>0</v>
      </c>
      <c r="AB36" s="34">
        <f>IF($D36="","",(IF($C36="","",IF(ISNA(SUMIF('23'!$CA:$CA,$C36,'23'!$CB:$CB)),0,SUMIF('23'!$CA:$CA,$C36,'23'!$CB:$CB)))-IF($D36="","",IF(ISNA(SUMIF('23'!$B:$B,$D36,'23'!$L:$L)),0,SUMIF('23'!$B:$B,$D36,'23'!$L:$L)))))</f>
        <v>0</v>
      </c>
      <c r="AC36" s="34">
        <f>IF($D36="","",(IF($C36="","",IF(ISNA(SUMIF('24'!$CA:$CA,$C36,'24'!$CB:$CB)),0,SUMIF('24'!$CA:$CA,$C36,'24'!$CB:$CB)))-IF($D36="","",IF(ISNA(SUMIF('24'!$B:$B,$D36,'24'!$L:$L)),0,SUMIF('24'!$B:$B,$D36,'24'!$L:$L)))))</f>
        <v>0</v>
      </c>
      <c r="AD36" s="34">
        <f>IF($D36="","",(IF($C36="","",IF(ISNA(SUMIF('25'!$CA:$CA,$C36,'25'!$CB:$CB)),0,SUMIF('25'!$CA:$CA,$C36,'25'!$CB:$CB)))-IF($D36="","",IF(ISNA(SUMIF('25'!$B:$B,$D36,'25'!$L:$L)),0,SUMIF('25'!$B:$B,$D36,'25'!$L:$L)))))</f>
        <v>0</v>
      </c>
      <c r="AE36" s="34">
        <f>IF($D36="","",(IF($C36="","",IF(ISNA(SUMIF('26'!$CA:$CA,$C36,'26'!$CB:$CB)),0,SUMIF('26'!$CA:$CA,$C36,'26'!$CB:$CB)))-IF($D36="","",IF(ISNA(SUMIF('26'!$B:$B,$D36,'26'!$L:$L)),0,SUMIF('26'!$B:$B,$D36,'26'!$L:$L)))))</f>
        <v>0</v>
      </c>
      <c r="AF36" s="34">
        <f>IF($D36="","",(IF($C36="","",IF(ISNA(SUMIF('27'!$CA:$CA,$C36,'27'!$CB:$CB)),0,SUMIF('27'!$CA:$CA,$C36,'27'!$CB:$CB)))-IF($D36="","",IF(ISNA(SUMIF('27'!$B:$B,$D36,'27'!$L:$L)),0,SUMIF('27'!$B:$B,$D36,'27'!$L:$L)))))</f>
        <v>0</v>
      </c>
      <c r="AG36" s="34">
        <f>IF($D36="","",(IF($C36="","",IF(ISNA(SUMIF('28'!$CA:$CA,$C36,'28'!$CB:$CB)),0,SUMIF('28'!$CA:$CA,$C36,'28'!$CB:$CB)))-IF($D36="","",IF(ISNA(SUMIF('28'!$B:$B,$D36,'28'!$L:$L)),0,SUMIF('28'!$B:$B,$D36,'28'!$L:$L)))))</f>
        <v>0</v>
      </c>
      <c r="AH36" s="34">
        <f>IF($D36="","",(IF($C36="","",IF(ISNA(SUMIF('29'!$CA:$CA,$C36,'29'!$CB:$CB)),0,SUMIF('29'!$CA:$CA,$C36,'29'!$CB:$CB)))-IF($D36="","",IF(ISNA(SUMIF('29'!$B:$B,$D36,'29'!$L:$L)),0,SUMIF('29'!$B:$B,$D36,'29'!$L:$L)))))</f>
        <v>0</v>
      </c>
      <c r="AI36" s="34">
        <f>IF($D36="","",(IF($C36="","",IF(ISNA(SUMIF('30'!$CA:$CA,$C36,'30'!$CB:$CB)),0,SUMIF('30'!$CA:$CA,$C36,'30'!$CB:$CB)))-IF($D36="","",IF(ISNA(SUMIF('30'!$B:$B,$D36,'30'!$L:$L)),0,SUMIF('30'!$B:$B,$D36,'30'!$L:$L)))))</f>
        <v>0</v>
      </c>
      <c r="AJ36" s="34">
        <f>IF($D36="","",(IF($C36="","",IF(ISNA(SUMIF('31'!$CA:$CA,$C36,'31'!$CB:$CB)),0,SUMIF('31'!$CA:$CA,$C36,'31'!$CB:$CB)))-IF($D36="","",IF(ISNA(SUMIF('31'!$B:$B,$D36,'31'!$L:$L)),0,SUMIF('31'!$B:$B,$D36,'31'!$L:$L)))))</f>
        <v>0</v>
      </c>
      <c r="AK36" s="35">
        <f t="shared" si="2"/>
        <v>0</v>
      </c>
      <c r="AL36" s="31">
        <f t="shared" si="3"/>
        <v>93</v>
      </c>
    </row>
    <row r="37" spans="1:38" ht="17.399999999999999">
      <c r="A37" s="19">
        <v>31</v>
      </c>
      <c r="C37" s="39">
        <f>IF(D37="","",VLOOKUP('CUADRO GENERADO'!D37,'BASE DATOS CONDUCTORES'!B:C,2,FALSE))</f>
        <v>6095</v>
      </c>
      <c r="D37" s="28">
        <f>IFERROR(VLOOKUP(A37,'BASE DATOS CONDUCTORES'!$X$4:$AB$403,5,FALSE),"")</f>
        <v>95</v>
      </c>
      <c r="E37" s="34" t="str">
        <f>IF(ISNA(VLOOKUP(D37,SALDOS!C:D,2,FALSE)),"",VLOOKUP(D37,SALDOS!C:D,2,FALSE))</f>
        <v/>
      </c>
      <c r="F37" s="34">
        <f>IF($D37="","",(IF($C37="","",IF(ISNA(SUMIF('1'!$CA:$CA,$C37,'1'!$CB:$CB)),0,SUMIF('1'!$CA:$CA,$C37,'1'!$CB:$CB)))-IF($D37="","",IF(ISNA(SUMIF('1'!$B:$B,$D37,'1'!$L:$L)),0,SUMIF('1'!$B:$B,$D37,'1'!$L:$L)))))</f>
        <v>0</v>
      </c>
      <c r="G37" s="34">
        <f>IF($D37="","",(IF($C37="","",IF(ISNA(SUMIF('2'!$CA:$CA,$C37,'2'!$CB:$CB)),0,SUMIF('2'!$CA:$CA,$C37,'2'!$CB:$CB)))-IF($D37="","",IF(ISNA(SUMIF('2'!$B:$B,$D37,'2'!$L:$L)),0,SUMIF('2'!$B:$B,$D37,'2'!$L:$L)))))</f>
        <v>0</v>
      </c>
      <c r="H37" s="34">
        <f>IF($D37="","",(IF($C37="","",IF(ISNA(SUMIF('3'!$CA:$CA,$C37,'3'!$CB:$CB)),0,SUMIF('3'!$CA:$CA,$C37,'3'!$CB:$CB)))-IF($D37="","",IF(ISNA(SUMIF('3'!$B:$B,$D37,'3'!$L:$L)),0,SUMIF('3'!$B:$B,$D37,'3'!$L:$L)))))</f>
        <v>0</v>
      </c>
      <c r="I37" s="34">
        <f>IF($D37="","",(IF($C37="","",IF(ISNA(SUMIF('4'!$CA:$CA,$C37,'4'!$CB:$CB)),0,SUMIF('4'!$CA:$CA,$C37,'4'!$CB:$CB)))-IF($D37="","",IF(ISNA(SUMIF('4'!$B:$B,$D37,'4'!$L:$L)),0,SUMIF('4'!$B:$B,$D37,'4'!$L:$L)))))</f>
        <v>0</v>
      </c>
      <c r="J37" s="34">
        <f>IF($D37="","",(IF($C37="","",IF(ISNA(SUMIF('5'!$CA:$CA,$C37,'5'!$CB:$CB)),0,SUMIF('5'!$CA:$CA,$C37,'5'!$CB:$CB)))-IF($D37="","",IF(ISNA(SUMIF('5'!$B:$B,$D37,'5'!$L:$L)),0,SUMIF('5'!$B:$B,$D37,'5'!$L:$L)))))</f>
        <v>0</v>
      </c>
      <c r="K37" s="34">
        <f>IF($D37="","",(IF($C37="","",IF(ISNA(SUMIF('6'!$CA:$CA,$C37,'6'!$CB:$CB)),0,SUMIF('6'!$CA:$CA,$C37,'6'!$CB:$CB)))-IF($D37="","",IF(ISNA(SUMIF('6'!$B:$B,$D37,'6'!$L:$L)),0,SUMIF('6'!$B:$B,$D37,'6'!$L:$L)))))</f>
        <v>0</v>
      </c>
      <c r="L37" s="34">
        <f>IF($D37="","",(IF($C37="","",IF(ISNA(SUMIF('7'!$CA:$CA,$C37,'7'!$CB:$CB)),0,SUMIF('7'!$CA:$CA,$C37,'7'!$CB:$CB)))-IF($D37="","",IF(ISNA(SUMIF('7'!$B:$B,$D37,'7'!$L:$L)),0,SUMIF('7'!$B:$B,$D37,'7'!$L:$L)))))</f>
        <v>0</v>
      </c>
      <c r="M37" s="34">
        <f>IF($D37="","",(IF($C37="","",IF(ISNA(SUMIF('8'!$CA:$CA,$C37,'8'!$CB:$CB)),0,SUMIF('8'!$CA:$CA,$C37,'8'!$CB:$CB)))-IF($D37="","",IF(ISNA(SUMIF('8'!$B:$B,$D37,'8'!$L:$L)),0,SUMIF('8'!$B:$B,$D37,'8'!$L:$L)))))</f>
        <v>0</v>
      </c>
      <c r="N37" s="34">
        <f>IF($D37="","",(IF($C37="","",IF(ISNA(SUMIF('9'!$CA:$CA,$C37,'9'!$CB:$CB)),0,SUMIF('9'!$CA:$CA,$C37,'9'!$CB:$CB)))-IF($D37="","",IF(ISNA(SUMIF('9'!$B:$B,$D37,'9'!$L:$L)),0,SUMIF('9'!$B:$B,$D37,'9'!$L:$L)))))</f>
        <v>0</v>
      </c>
      <c r="O37" s="34">
        <f>IF($D37="","",(IF($C37="","",IF(ISNA(SUMIF('10'!$CA:$CA,$C37,'10'!$CB:$CB)),0,SUMIF('10'!$CA:$CA,$C37,'10'!$CB:$CB)))-IF($D37="","",IF(ISNA(SUMIF('10'!$B:$B,$D37,'10'!$L:$L)),0,SUMIF('10'!$B:$B,$D37,'10'!$L:$L)))))</f>
        <v>0</v>
      </c>
      <c r="P37" s="34">
        <f>IF($D37="","",(IF($C37="","",IF(ISNA(SUMIF('11'!$CA:$CA,$C37,'11'!$CB:$CB)),0,SUMIF('11'!$CA:$CA,$C37,'11'!$CB:$CB)))-IF($D37="","",IF(ISNA(SUMIF('11'!$B:$B,$D37,'11'!$L:$L)),0,SUMIF('11'!$B:$B,$D37,'11'!$L:$L)))))</f>
        <v>0</v>
      </c>
      <c r="Q37" s="34">
        <f>IF($D37="","",(IF($C37="","",IF(ISNA(SUMIF('12'!$CA:$CA,$C37,'12'!$CB:$CB)),0,SUMIF('12'!$CA:$CA,$C37,'12'!$CB:$CB)))-IF($D37="","",IF(ISNA(SUMIF('12'!$B:$B,$D37,'12'!$L:$L)),0,SUMIF('12'!$B:$B,$D37,'12'!$L:$L)))))</f>
        <v>0</v>
      </c>
      <c r="R37" s="34">
        <f>IF($D37="","",(IF($C37="","",IF(ISNA(SUMIF('13'!$CA:$CA,$C37,'13'!$CB:$CB)),0,SUMIF('13'!$CA:$CA,$C37,'13'!$CB:$CB)))-IF($D37="","",IF(ISNA(SUMIF('13'!$B:$B,$D37,'13'!$L:$L)),0,SUMIF('13'!$B:$B,$D37,'13'!$L:$L)))))</f>
        <v>0</v>
      </c>
      <c r="S37" s="34">
        <f>IF($D37="","",(IF($C37="","",IF(ISNA(SUMIF('14'!$CA:$CA,$C37,'14'!$CB:$CB)),0,SUMIF('14'!$CA:$CA,$C37,'14'!$CB:$CB)))-IF($D37="","",IF(ISNA(SUMIF('14'!$B:$B,$D37,'14'!$L:$L)),0,SUMIF('14'!$B:$B,$D37,'14'!$L:$L)))))</f>
        <v>0</v>
      </c>
      <c r="T37" s="34">
        <f>IF($D37="","",(IF($C37="","",IF(ISNA(SUMIF('15'!$CA:$CA,$C37,'15'!$CB:$CB)),0,SUMIF('15'!$CA:$CA,$C37,'15'!$CB:$CB)))-IF($D37="","",IF(ISNA(SUMIF('15'!$B:$B,$D37,'15'!$L:$L)),0,SUMIF('15'!$B:$B,$D37,'15'!$L:$L)))))</f>
        <v>0</v>
      </c>
      <c r="U37" s="34">
        <f>IF($D37="","",(IF($C37="","",IF(ISNA(SUMIF('16'!$CA:$CA,$C37,'16'!$CB:$CB)),0,SUMIF('16'!$CA:$CA,$C37,'16'!$CB:$CB)))-IF($D37="","",IF(ISNA(SUMIF('16'!$B:$B,$D37,'16'!$L:$L)),0,SUMIF('16'!$B:$B,$D37,'16'!$L:$L)))))</f>
        <v>0</v>
      </c>
      <c r="V37" s="34">
        <f>IF($D37="","",(IF($C37="","",IF(ISNA(SUMIF('17'!$CA:$CA,$C37,'17'!$CB:$CB)),0,SUMIF('17'!$CA:$CA,$C37,'17'!$CB:$CB)))-IF($D37="","",IF(ISNA(SUMIF('17'!$B:$B,$D37,'17'!$L:$L)),0,SUMIF('17'!$B:$B,$D37,'17'!$L:$L)))))</f>
        <v>0</v>
      </c>
      <c r="W37" s="34">
        <f>IF($D37="","",(IF($C37="","",IF(ISNA(SUMIF('18'!$CA:$CA,$C37,'18'!$CB:$CB)),0,SUMIF('18'!$CA:$CA,$C37,'18'!$CB:$CB)))-IF($D37="","",IF(ISNA(SUMIF('18'!$B:$B,$D37,'18'!$L:$L)),0,SUMIF('18'!$B:$B,$D37,'18'!$L:$L)))))</f>
        <v>0</v>
      </c>
      <c r="X37" s="34">
        <f>IF($D37="","",(IF($C37="","",IF(ISNA(SUMIF('19'!$CA:$CA,$C37,'19'!$CB:$CB)),0,SUMIF('19'!$CA:$CA,$C37,'19'!$CB:$CB)))-IF($D37="","",IF(ISNA(SUMIF('19'!$B:$B,$D37,'19'!$L:$L)),0,SUMIF('19'!$B:$B,$D37,'19'!$L:$L)))))</f>
        <v>0</v>
      </c>
      <c r="Y37" s="34">
        <f>IF($D37="","",(IF($C37="","",IF(ISNA(SUMIF('20'!$CA:$CA,$C37,'20'!$CB:$CB)),0,SUMIF('20'!$CA:$CA,$C37,'20'!$CB:$CB)))-IF($D37="","",IF(ISNA(SUMIF('20'!$B:$B,$D37,'20'!$L:$L)),0,SUMIF('20'!$B:$B,$D37,'20'!$L:$L)))))</f>
        <v>0</v>
      </c>
      <c r="Z37" s="34">
        <f>IF($D37="","",(IF($C37="","",IF(ISNA(SUMIF('21'!$CA:$CA,$C37,'21'!$CB:$CB)),0,SUMIF('21'!$CA:$CA,$C37,'21'!$CB:$CB)))-IF($D37="","",IF(ISNA(SUMIF('21'!$B:$B,$D37,'21'!$L:$L)),0,SUMIF('21'!$B:$B,$D37,'21'!$L:$L)))))</f>
        <v>0</v>
      </c>
      <c r="AA37" s="34">
        <f>IF($D37="","",(IF($C37="","",IF(ISNA(SUMIF('22'!$CA:$CA,$C37,'22'!$CB:$CB)),0,SUMIF('22'!$CA:$CA,$C37,'22'!$CB:$CB)))-IF($D37="","",IF(ISNA(SUMIF('22'!$B:$B,$D37,'22'!$L:$L)),0,SUMIF('22'!$B:$B,$D37,'22'!$L:$L)))))</f>
        <v>0</v>
      </c>
      <c r="AB37" s="34">
        <f>IF($D37="","",(IF($C37="","",IF(ISNA(SUMIF('23'!$CA:$CA,$C37,'23'!$CB:$CB)),0,SUMIF('23'!$CA:$CA,$C37,'23'!$CB:$CB)))-IF($D37="","",IF(ISNA(SUMIF('23'!$B:$B,$D37,'23'!$L:$L)),0,SUMIF('23'!$B:$B,$D37,'23'!$L:$L)))))</f>
        <v>0</v>
      </c>
      <c r="AC37" s="34">
        <f>IF($D37="","",(IF($C37="","",IF(ISNA(SUMIF('24'!$CA:$CA,$C37,'24'!$CB:$CB)),0,SUMIF('24'!$CA:$CA,$C37,'24'!$CB:$CB)))-IF($D37="","",IF(ISNA(SUMIF('24'!$B:$B,$D37,'24'!$L:$L)),0,SUMIF('24'!$B:$B,$D37,'24'!$L:$L)))))</f>
        <v>0</v>
      </c>
      <c r="AD37" s="34">
        <f>IF($D37="","",(IF($C37="","",IF(ISNA(SUMIF('25'!$CA:$CA,$C37,'25'!$CB:$CB)),0,SUMIF('25'!$CA:$CA,$C37,'25'!$CB:$CB)))-IF($D37="","",IF(ISNA(SUMIF('25'!$B:$B,$D37,'25'!$L:$L)),0,SUMIF('25'!$B:$B,$D37,'25'!$L:$L)))))</f>
        <v>0</v>
      </c>
      <c r="AE37" s="34">
        <f>IF($D37="","",(IF($C37="","",IF(ISNA(SUMIF('26'!$CA:$CA,$C37,'26'!$CB:$CB)),0,SUMIF('26'!$CA:$CA,$C37,'26'!$CB:$CB)))-IF($D37="","",IF(ISNA(SUMIF('26'!$B:$B,$D37,'26'!$L:$L)),0,SUMIF('26'!$B:$B,$D37,'26'!$L:$L)))))</f>
        <v>0</v>
      </c>
      <c r="AF37" s="34">
        <f>IF($D37="","",(IF($C37="","",IF(ISNA(SUMIF('27'!$CA:$CA,$C37,'27'!$CB:$CB)),0,SUMIF('27'!$CA:$CA,$C37,'27'!$CB:$CB)))-IF($D37="","",IF(ISNA(SUMIF('27'!$B:$B,$D37,'27'!$L:$L)),0,SUMIF('27'!$B:$B,$D37,'27'!$L:$L)))))</f>
        <v>0</v>
      </c>
      <c r="AG37" s="34">
        <f>IF($D37="","",(IF($C37="","",IF(ISNA(SUMIF('28'!$CA:$CA,$C37,'28'!$CB:$CB)),0,SUMIF('28'!$CA:$CA,$C37,'28'!$CB:$CB)))-IF($D37="","",IF(ISNA(SUMIF('28'!$B:$B,$D37,'28'!$L:$L)),0,SUMIF('28'!$B:$B,$D37,'28'!$L:$L)))))</f>
        <v>0</v>
      </c>
      <c r="AH37" s="34">
        <f>IF($D37="","",(IF($C37="","",IF(ISNA(SUMIF('29'!$CA:$CA,$C37,'29'!$CB:$CB)),0,SUMIF('29'!$CA:$CA,$C37,'29'!$CB:$CB)))-IF($D37="","",IF(ISNA(SUMIF('29'!$B:$B,$D37,'29'!$L:$L)),0,SUMIF('29'!$B:$B,$D37,'29'!$L:$L)))))</f>
        <v>0</v>
      </c>
      <c r="AI37" s="34">
        <f>IF($D37="","",(IF($C37="","",IF(ISNA(SUMIF('30'!$CA:$CA,$C37,'30'!$CB:$CB)),0,SUMIF('30'!$CA:$CA,$C37,'30'!$CB:$CB)))-IF($D37="","",IF(ISNA(SUMIF('30'!$B:$B,$D37,'30'!$L:$L)),0,SUMIF('30'!$B:$B,$D37,'30'!$L:$L)))))</f>
        <v>0</v>
      </c>
      <c r="AJ37" s="34">
        <f>IF($D37="","",(IF($C37="","",IF(ISNA(SUMIF('31'!$CA:$CA,$C37,'31'!$CB:$CB)),0,SUMIF('31'!$CA:$CA,$C37,'31'!$CB:$CB)))-IF($D37="","",IF(ISNA(SUMIF('31'!$B:$B,$D37,'31'!$L:$L)),0,SUMIF('31'!$B:$B,$D37,'31'!$L:$L)))))</f>
        <v>0</v>
      </c>
      <c r="AK37" s="35">
        <f t="shared" si="2"/>
        <v>0</v>
      </c>
      <c r="AL37" s="31">
        <f t="shared" si="3"/>
        <v>95</v>
      </c>
    </row>
    <row r="38" spans="1:38" ht="17.399999999999999">
      <c r="A38" s="19">
        <v>32</v>
      </c>
      <c r="C38" s="39">
        <f>IF(D38="","",VLOOKUP('CUADRO GENERADO'!D38,'BASE DATOS CONDUCTORES'!B:C,2,FALSE))</f>
        <v>6097</v>
      </c>
      <c r="D38" s="28">
        <f>IFERROR(VLOOKUP(A38,'BASE DATOS CONDUCTORES'!$X$4:$AB$403,5,FALSE),"")</f>
        <v>97</v>
      </c>
      <c r="E38" s="34" t="str">
        <f>IF(ISNA(VLOOKUP(D38,SALDOS!C:D,2,FALSE)),"",VLOOKUP(D38,SALDOS!C:D,2,FALSE))</f>
        <v/>
      </c>
      <c r="F38" s="34">
        <f>IF($D38="","",(IF($C38="","",IF(ISNA(SUMIF('1'!$CA:$CA,$C38,'1'!$CB:$CB)),0,SUMIF('1'!$CA:$CA,$C38,'1'!$CB:$CB)))-IF($D38="","",IF(ISNA(SUMIF('1'!$B:$B,$D38,'1'!$L:$L)),0,SUMIF('1'!$B:$B,$D38,'1'!$L:$L)))))</f>
        <v>0</v>
      </c>
      <c r="G38" s="34">
        <f>IF($D38="","",(IF($C38="","",IF(ISNA(SUMIF('2'!$CA:$CA,$C38,'2'!$CB:$CB)),0,SUMIF('2'!$CA:$CA,$C38,'2'!$CB:$CB)))-IF($D38="","",IF(ISNA(SUMIF('2'!$B:$B,$D38,'2'!$L:$L)),0,SUMIF('2'!$B:$B,$D38,'2'!$L:$L)))))</f>
        <v>0</v>
      </c>
      <c r="H38" s="34">
        <f>IF($D38="","",(IF($C38="","",IF(ISNA(SUMIF('3'!$CA:$CA,$C38,'3'!$CB:$CB)),0,SUMIF('3'!$CA:$CA,$C38,'3'!$CB:$CB)))-IF($D38="","",IF(ISNA(SUMIF('3'!$B:$B,$D38,'3'!$L:$L)),0,SUMIF('3'!$B:$B,$D38,'3'!$L:$L)))))</f>
        <v>0</v>
      </c>
      <c r="I38" s="34">
        <f>IF($D38="","",(IF($C38="","",IF(ISNA(SUMIF('4'!$CA:$CA,$C38,'4'!$CB:$CB)),0,SUMIF('4'!$CA:$CA,$C38,'4'!$CB:$CB)))-IF($D38="","",IF(ISNA(SUMIF('4'!$B:$B,$D38,'4'!$L:$L)),0,SUMIF('4'!$B:$B,$D38,'4'!$L:$L)))))</f>
        <v>0</v>
      </c>
      <c r="J38" s="34">
        <f>IF($D38="","",(IF($C38="","",IF(ISNA(SUMIF('5'!$CA:$CA,$C38,'5'!$CB:$CB)),0,SUMIF('5'!$CA:$CA,$C38,'5'!$CB:$CB)))-IF($D38="","",IF(ISNA(SUMIF('5'!$B:$B,$D38,'5'!$L:$L)),0,SUMIF('5'!$B:$B,$D38,'5'!$L:$L)))))</f>
        <v>0</v>
      </c>
      <c r="K38" s="34">
        <f>IF($D38="","",(IF($C38="","",IF(ISNA(SUMIF('6'!$CA:$CA,$C38,'6'!$CB:$CB)),0,SUMIF('6'!$CA:$CA,$C38,'6'!$CB:$CB)))-IF($D38="","",IF(ISNA(SUMIF('6'!$B:$B,$D38,'6'!$L:$L)),0,SUMIF('6'!$B:$B,$D38,'6'!$L:$L)))))</f>
        <v>0</v>
      </c>
      <c r="L38" s="34">
        <f>IF($D38="","",(IF($C38="","",IF(ISNA(SUMIF('7'!$CA:$CA,$C38,'7'!$CB:$CB)),0,SUMIF('7'!$CA:$CA,$C38,'7'!$CB:$CB)))-IF($D38="","",IF(ISNA(SUMIF('7'!$B:$B,$D38,'7'!$L:$L)),0,SUMIF('7'!$B:$B,$D38,'7'!$L:$L)))))</f>
        <v>0</v>
      </c>
      <c r="M38" s="34">
        <f>IF($D38="","",(IF($C38="","",IF(ISNA(SUMIF('8'!$CA:$CA,$C38,'8'!$CB:$CB)),0,SUMIF('8'!$CA:$CA,$C38,'8'!$CB:$CB)))-IF($D38="","",IF(ISNA(SUMIF('8'!$B:$B,$D38,'8'!$L:$L)),0,SUMIF('8'!$B:$B,$D38,'8'!$L:$L)))))</f>
        <v>0</v>
      </c>
      <c r="N38" s="34">
        <f>IF($D38="","",(IF($C38="","",IF(ISNA(SUMIF('9'!$CA:$CA,$C38,'9'!$CB:$CB)),0,SUMIF('9'!$CA:$CA,$C38,'9'!$CB:$CB)))-IF($D38="","",IF(ISNA(SUMIF('9'!$B:$B,$D38,'9'!$L:$L)),0,SUMIF('9'!$B:$B,$D38,'9'!$L:$L)))))</f>
        <v>0</v>
      </c>
      <c r="O38" s="34">
        <f>IF($D38="","",(IF($C38="","",IF(ISNA(SUMIF('10'!$CA:$CA,$C38,'10'!$CB:$CB)),0,SUMIF('10'!$CA:$CA,$C38,'10'!$CB:$CB)))-IF($D38="","",IF(ISNA(SUMIF('10'!$B:$B,$D38,'10'!$L:$L)),0,SUMIF('10'!$B:$B,$D38,'10'!$L:$L)))))</f>
        <v>0</v>
      </c>
      <c r="P38" s="34">
        <f>IF($D38="","",(IF($C38="","",IF(ISNA(SUMIF('11'!$CA:$CA,$C38,'11'!$CB:$CB)),0,SUMIF('11'!$CA:$CA,$C38,'11'!$CB:$CB)))-IF($D38="","",IF(ISNA(SUMIF('11'!$B:$B,$D38,'11'!$L:$L)),0,SUMIF('11'!$B:$B,$D38,'11'!$L:$L)))))</f>
        <v>0</v>
      </c>
      <c r="Q38" s="34">
        <f>IF($D38="","",(IF($C38="","",IF(ISNA(SUMIF('12'!$CA:$CA,$C38,'12'!$CB:$CB)),0,SUMIF('12'!$CA:$CA,$C38,'12'!$CB:$CB)))-IF($D38="","",IF(ISNA(SUMIF('12'!$B:$B,$D38,'12'!$L:$L)),0,SUMIF('12'!$B:$B,$D38,'12'!$L:$L)))))</f>
        <v>0</v>
      </c>
      <c r="R38" s="34">
        <f>IF($D38="","",(IF($C38="","",IF(ISNA(SUMIF('13'!$CA:$CA,$C38,'13'!$CB:$CB)),0,SUMIF('13'!$CA:$CA,$C38,'13'!$CB:$CB)))-IF($D38="","",IF(ISNA(SUMIF('13'!$B:$B,$D38,'13'!$L:$L)),0,SUMIF('13'!$B:$B,$D38,'13'!$L:$L)))))</f>
        <v>0</v>
      </c>
      <c r="S38" s="34">
        <f>IF($D38="","",(IF($C38="","",IF(ISNA(SUMIF('14'!$CA:$CA,$C38,'14'!$CB:$CB)),0,SUMIF('14'!$CA:$CA,$C38,'14'!$CB:$CB)))-IF($D38="","",IF(ISNA(SUMIF('14'!$B:$B,$D38,'14'!$L:$L)),0,SUMIF('14'!$B:$B,$D38,'14'!$L:$L)))))</f>
        <v>0</v>
      </c>
      <c r="T38" s="34">
        <f>IF($D38="","",(IF($C38="","",IF(ISNA(SUMIF('15'!$CA:$CA,$C38,'15'!$CB:$CB)),0,SUMIF('15'!$CA:$CA,$C38,'15'!$CB:$CB)))-IF($D38="","",IF(ISNA(SUMIF('15'!$B:$B,$D38,'15'!$L:$L)),0,SUMIF('15'!$B:$B,$D38,'15'!$L:$L)))))</f>
        <v>0</v>
      </c>
      <c r="U38" s="34">
        <f>IF($D38="","",(IF($C38="","",IF(ISNA(SUMIF('16'!$CA:$CA,$C38,'16'!$CB:$CB)),0,SUMIF('16'!$CA:$CA,$C38,'16'!$CB:$CB)))-IF($D38="","",IF(ISNA(SUMIF('16'!$B:$B,$D38,'16'!$L:$L)),0,SUMIF('16'!$B:$B,$D38,'16'!$L:$L)))))</f>
        <v>0</v>
      </c>
      <c r="V38" s="34">
        <f>IF($D38="","",(IF($C38="","",IF(ISNA(SUMIF('17'!$CA:$CA,$C38,'17'!$CB:$CB)),0,SUMIF('17'!$CA:$CA,$C38,'17'!$CB:$CB)))-IF($D38="","",IF(ISNA(SUMIF('17'!$B:$B,$D38,'17'!$L:$L)),0,SUMIF('17'!$B:$B,$D38,'17'!$L:$L)))))</f>
        <v>0</v>
      </c>
      <c r="W38" s="34">
        <f>IF($D38="","",(IF($C38="","",IF(ISNA(SUMIF('18'!$CA:$CA,$C38,'18'!$CB:$CB)),0,SUMIF('18'!$CA:$CA,$C38,'18'!$CB:$CB)))-IF($D38="","",IF(ISNA(SUMIF('18'!$B:$B,$D38,'18'!$L:$L)),0,SUMIF('18'!$B:$B,$D38,'18'!$L:$L)))))</f>
        <v>0</v>
      </c>
      <c r="X38" s="34">
        <f>IF($D38="","",(IF($C38="","",IF(ISNA(SUMIF('19'!$CA:$CA,$C38,'19'!$CB:$CB)),0,SUMIF('19'!$CA:$CA,$C38,'19'!$CB:$CB)))-IF($D38="","",IF(ISNA(SUMIF('19'!$B:$B,$D38,'19'!$L:$L)),0,SUMIF('19'!$B:$B,$D38,'19'!$L:$L)))))</f>
        <v>0</v>
      </c>
      <c r="Y38" s="34">
        <f>IF($D38="","",(IF($C38="","",IF(ISNA(SUMIF('20'!$CA:$CA,$C38,'20'!$CB:$CB)),0,SUMIF('20'!$CA:$CA,$C38,'20'!$CB:$CB)))-IF($D38="","",IF(ISNA(SUMIF('20'!$B:$B,$D38,'20'!$L:$L)),0,SUMIF('20'!$B:$B,$D38,'20'!$L:$L)))))</f>
        <v>0</v>
      </c>
      <c r="Z38" s="34">
        <f>IF($D38="","",(IF($C38="","",IF(ISNA(SUMIF('21'!$CA:$CA,$C38,'21'!$CB:$CB)),0,SUMIF('21'!$CA:$CA,$C38,'21'!$CB:$CB)))-IF($D38="","",IF(ISNA(SUMIF('21'!$B:$B,$D38,'21'!$L:$L)),0,SUMIF('21'!$B:$B,$D38,'21'!$L:$L)))))</f>
        <v>0</v>
      </c>
      <c r="AA38" s="34">
        <f>IF($D38="","",(IF($C38="","",IF(ISNA(SUMIF('22'!$CA:$CA,$C38,'22'!$CB:$CB)),0,SUMIF('22'!$CA:$CA,$C38,'22'!$CB:$CB)))-IF($D38="","",IF(ISNA(SUMIF('22'!$B:$B,$D38,'22'!$L:$L)),0,SUMIF('22'!$B:$B,$D38,'22'!$L:$L)))))</f>
        <v>0</v>
      </c>
      <c r="AB38" s="34">
        <f>IF($D38="","",(IF($C38="","",IF(ISNA(SUMIF('23'!$CA:$CA,$C38,'23'!$CB:$CB)),0,SUMIF('23'!$CA:$CA,$C38,'23'!$CB:$CB)))-IF($D38="","",IF(ISNA(SUMIF('23'!$B:$B,$D38,'23'!$L:$L)),0,SUMIF('23'!$B:$B,$D38,'23'!$L:$L)))))</f>
        <v>0</v>
      </c>
      <c r="AC38" s="34">
        <f>IF($D38="","",(IF($C38="","",IF(ISNA(SUMIF('24'!$CA:$CA,$C38,'24'!$CB:$CB)),0,SUMIF('24'!$CA:$CA,$C38,'24'!$CB:$CB)))-IF($D38="","",IF(ISNA(SUMIF('24'!$B:$B,$D38,'24'!$L:$L)),0,SUMIF('24'!$B:$B,$D38,'24'!$L:$L)))))</f>
        <v>0</v>
      </c>
      <c r="AD38" s="34">
        <f>IF($D38="","",(IF($C38="","",IF(ISNA(SUMIF('25'!$CA:$CA,$C38,'25'!$CB:$CB)),0,SUMIF('25'!$CA:$CA,$C38,'25'!$CB:$CB)))-IF($D38="","",IF(ISNA(SUMIF('25'!$B:$B,$D38,'25'!$L:$L)),0,SUMIF('25'!$B:$B,$D38,'25'!$L:$L)))))</f>
        <v>0</v>
      </c>
      <c r="AE38" s="34">
        <f>IF($D38="","",(IF($C38="","",IF(ISNA(SUMIF('26'!$CA:$CA,$C38,'26'!$CB:$CB)),0,SUMIF('26'!$CA:$CA,$C38,'26'!$CB:$CB)))-IF($D38="","",IF(ISNA(SUMIF('26'!$B:$B,$D38,'26'!$L:$L)),0,SUMIF('26'!$B:$B,$D38,'26'!$L:$L)))))</f>
        <v>0</v>
      </c>
      <c r="AF38" s="34">
        <f>IF($D38="","",(IF($C38="","",IF(ISNA(SUMIF('27'!$CA:$CA,$C38,'27'!$CB:$CB)),0,SUMIF('27'!$CA:$CA,$C38,'27'!$CB:$CB)))-IF($D38="","",IF(ISNA(SUMIF('27'!$B:$B,$D38,'27'!$L:$L)),0,SUMIF('27'!$B:$B,$D38,'27'!$L:$L)))))</f>
        <v>0</v>
      </c>
      <c r="AG38" s="34">
        <f>IF($D38="","",(IF($C38="","",IF(ISNA(SUMIF('28'!$CA:$CA,$C38,'28'!$CB:$CB)),0,SUMIF('28'!$CA:$CA,$C38,'28'!$CB:$CB)))-IF($D38="","",IF(ISNA(SUMIF('28'!$B:$B,$D38,'28'!$L:$L)),0,SUMIF('28'!$B:$B,$D38,'28'!$L:$L)))))</f>
        <v>0</v>
      </c>
      <c r="AH38" s="34">
        <f>IF($D38="","",(IF($C38="","",IF(ISNA(SUMIF('29'!$CA:$CA,$C38,'29'!$CB:$CB)),0,SUMIF('29'!$CA:$CA,$C38,'29'!$CB:$CB)))-IF($D38="","",IF(ISNA(SUMIF('29'!$B:$B,$D38,'29'!$L:$L)),0,SUMIF('29'!$B:$B,$D38,'29'!$L:$L)))))</f>
        <v>0</v>
      </c>
      <c r="AI38" s="34">
        <f>IF($D38="","",(IF($C38="","",IF(ISNA(SUMIF('30'!$CA:$CA,$C38,'30'!$CB:$CB)),0,SUMIF('30'!$CA:$CA,$C38,'30'!$CB:$CB)))-IF($D38="","",IF(ISNA(SUMIF('30'!$B:$B,$D38,'30'!$L:$L)),0,SUMIF('30'!$B:$B,$D38,'30'!$L:$L)))))</f>
        <v>0</v>
      </c>
      <c r="AJ38" s="34">
        <f>IF($D38="","",(IF($C38="","",IF(ISNA(SUMIF('31'!$CA:$CA,$C38,'31'!$CB:$CB)),0,SUMIF('31'!$CA:$CA,$C38,'31'!$CB:$CB)))-IF($D38="","",IF(ISNA(SUMIF('31'!$B:$B,$D38,'31'!$L:$L)),0,SUMIF('31'!$B:$B,$D38,'31'!$L:$L)))))</f>
        <v>0</v>
      </c>
      <c r="AK38" s="35">
        <f t="shared" si="2"/>
        <v>0</v>
      </c>
      <c r="AL38" s="31">
        <f t="shared" si="3"/>
        <v>97</v>
      </c>
    </row>
    <row r="39" spans="1:38" ht="17.399999999999999">
      <c r="A39" s="19">
        <v>33</v>
      </c>
      <c r="C39" s="39">
        <f>IF(D39="","",VLOOKUP('CUADRO GENERADO'!D39,'BASE DATOS CONDUCTORES'!B:C,2,FALSE))</f>
        <v>4305</v>
      </c>
      <c r="D39" s="28">
        <f>IFERROR(VLOOKUP(A39,'BASE DATOS CONDUCTORES'!$X$4:$AB$403,5,FALSE),"")</f>
        <v>100</v>
      </c>
      <c r="E39" s="34" t="str">
        <f>IF(ISNA(VLOOKUP(D39,SALDOS!C:D,2,FALSE)),"",VLOOKUP(D39,SALDOS!C:D,2,FALSE))</f>
        <v/>
      </c>
      <c r="F39" s="34">
        <f>IF($D39="","",(IF($C39="","",IF(ISNA(SUMIF('1'!$CA:$CA,$C39,'1'!$CB:$CB)),0,SUMIF('1'!$CA:$CA,$C39,'1'!$CB:$CB)))-IF($D39="","",IF(ISNA(SUMIF('1'!$B:$B,$D39,'1'!$L:$L)),0,SUMIF('1'!$B:$B,$D39,'1'!$L:$L)))))</f>
        <v>0</v>
      </c>
      <c r="G39" s="34">
        <f>IF($D39="","",(IF($C39="","",IF(ISNA(SUMIF('2'!$CA:$CA,$C39,'2'!$CB:$CB)),0,SUMIF('2'!$CA:$CA,$C39,'2'!$CB:$CB)))-IF($D39="","",IF(ISNA(SUMIF('2'!$B:$B,$D39,'2'!$L:$L)),0,SUMIF('2'!$B:$B,$D39,'2'!$L:$L)))))</f>
        <v>0</v>
      </c>
      <c r="H39" s="34">
        <f>IF($D39="","",(IF($C39="","",IF(ISNA(SUMIF('3'!$CA:$CA,$C39,'3'!$CB:$CB)),0,SUMIF('3'!$CA:$CA,$C39,'3'!$CB:$CB)))-IF($D39="","",IF(ISNA(SUMIF('3'!$B:$B,$D39,'3'!$L:$L)),0,SUMIF('3'!$B:$B,$D39,'3'!$L:$L)))))</f>
        <v>0</v>
      </c>
      <c r="I39" s="34">
        <f>IF($D39="","",(IF($C39="","",IF(ISNA(SUMIF('4'!$CA:$CA,$C39,'4'!$CB:$CB)),0,SUMIF('4'!$CA:$CA,$C39,'4'!$CB:$CB)))-IF($D39="","",IF(ISNA(SUMIF('4'!$B:$B,$D39,'4'!$L:$L)),0,SUMIF('4'!$B:$B,$D39,'4'!$L:$L)))))</f>
        <v>0</v>
      </c>
      <c r="J39" s="34">
        <f>IF($D39="","",(IF($C39="","",IF(ISNA(SUMIF('5'!$CA:$CA,$C39,'5'!$CB:$CB)),0,SUMIF('5'!$CA:$CA,$C39,'5'!$CB:$CB)))-IF($D39="","",IF(ISNA(SUMIF('5'!$B:$B,$D39,'5'!$L:$L)),0,SUMIF('5'!$B:$B,$D39,'5'!$L:$L)))))</f>
        <v>0</v>
      </c>
      <c r="K39" s="34">
        <f>IF($D39="","",(IF($C39="","",IF(ISNA(SUMIF('6'!$CA:$CA,$C39,'6'!$CB:$CB)),0,SUMIF('6'!$CA:$CA,$C39,'6'!$CB:$CB)))-IF($D39="","",IF(ISNA(SUMIF('6'!$B:$B,$D39,'6'!$L:$L)),0,SUMIF('6'!$B:$B,$D39,'6'!$L:$L)))))</f>
        <v>0</v>
      </c>
      <c r="L39" s="34">
        <f>IF($D39="","",(IF($C39="","",IF(ISNA(SUMIF('7'!$CA:$CA,$C39,'7'!$CB:$CB)),0,SUMIF('7'!$CA:$CA,$C39,'7'!$CB:$CB)))-IF($D39="","",IF(ISNA(SUMIF('7'!$B:$B,$D39,'7'!$L:$L)),0,SUMIF('7'!$B:$B,$D39,'7'!$L:$L)))))</f>
        <v>0</v>
      </c>
      <c r="M39" s="34">
        <f>IF($D39="","",(IF($C39="","",IF(ISNA(SUMIF('8'!$CA:$CA,$C39,'8'!$CB:$CB)),0,SUMIF('8'!$CA:$CA,$C39,'8'!$CB:$CB)))-IF($D39="","",IF(ISNA(SUMIF('8'!$B:$B,$D39,'8'!$L:$L)),0,SUMIF('8'!$B:$B,$D39,'8'!$L:$L)))))</f>
        <v>0</v>
      </c>
      <c r="N39" s="34">
        <f>IF($D39="","",(IF($C39="","",IF(ISNA(SUMIF('9'!$CA:$CA,$C39,'9'!$CB:$CB)),0,SUMIF('9'!$CA:$CA,$C39,'9'!$CB:$CB)))-IF($D39="","",IF(ISNA(SUMIF('9'!$B:$B,$D39,'9'!$L:$L)),0,SUMIF('9'!$B:$B,$D39,'9'!$L:$L)))))</f>
        <v>0</v>
      </c>
      <c r="O39" s="34">
        <f>IF($D39="","",(IF($C39="","",IF(ISNA(SUMIF('10'!$CA:$CA,$C39,'10'!$CB:$CB)),0,SUMIF('10'!$CA:$CA,$C39,'10'!$CB:$CB)))-IF($D39="","",IF(ISNA(SUMIF('10'!$B:$B,$D39,'10'!$L:$L)),0,SUMIF('10'!$B:$B,$D39,'10'!$L:$L)))))</f>
        <v>0</v>
      </c>
      <c r="P39" s="34">
        <f>IF($D39="","",(IF($C39="","",IF(ISNA(SUMIF('11'!$CA:$CA,$C39,'11'!$CB:$CB)),0,SUMIF('11'!$CA:$CA,$C39,'11'!$CB:$CB)))-IF($D39="","",IF(ISNA(SUMIF('11'!$B:$B,$D39,'11'!$L:$L)),0,SUMIF('11'!$B:$B,$D39,'11'!$L:$L)))))</f>
        <v>0</v>
      </c>
      <c r="Q39" s="34">
        <f>IF($D39="","",(IF($C39="","",IF(ISNA(SUMIF('12'!$CA:$CA,$C39,'12'!$CB:$CB)),0,SUMIF('12'!$CA:$CA,$C39,'12'!$CB:$CB)))-IF($D39="","",IF(ISNA(SUMIF('12'!$B:$B,$D39,'12'!$L:$L)),0,SUMIF('12'!$B:$B,$D39,'12'!$L:$L)))))</f>
        <v>0</v>
      </c>
      <c r="R39" s="34">
        <f>IF($D39="","",(IF($C39="","",IF(ISNA(SUMIF('13'!$CA:$CA,$C39,'13'!$CB:$CB)),0,SUMIF('13'!$CA:$CA,$C39,'13'!$CB:$CB)))-IF($D39="","",IF(ISNA(SUMIF('13'!$B:$B,$D39,'13'!$L:$L)),0,SUMIF('13'!$B:$B,$D39,'13'!$L:$L)))))</f>
        <v>0</v>
      </c>
      <c r="S39" s="34">
        <f>IF($D39="","",(IF($C39="","",IF(ISNA(SUMIF('14'!$CA:$CA,$C39,'14'!$CB:$CB)),0,SUMIF('14'!$CA:$CA,$C39,'14'!$CB:$CB)))-IF($D39="","",IF(ISNA(SUMIF('14'!$B:$B,$D39,'14'!$L:$L)),0,SUMIF('14'!$B:$B,$D39,'14'!$L:$L)))))</f>
        <v>0</v>
      </c>
      <c r="T39" s="34">
        <f>IF($D39="","",(IF($C39="","",IF(ISNA(SUMIF('15'!$CA:$CA,$C39,'15'!$CB:$CB)),0,SUMIF('15'!$CA:$CA,$C39,'15'!$CB:$CB)))-IF($D39="","",IF(ISNA(SUMIF('15'!$B:$B,$D39,'15'!$L:$L)),0,SUMIF('15'!$B:$B,$D39,'15'!$L:$L)))))</f>
        <v>0</v>
      </c>
      <c r="U39" s="34">
        <f>IF($D39="","",(IF($C39="","",IF(ISNA(SUMIF('16'!$CA:$CA,$C39,'16'!$CB:$CB)),0,SUMIF('16'!$CA:$CA,$C39,'16'!$CB:$CB)))-IF($D39="","",IF(ISNA(SUMIF('16'!$B:$B,$D39,'16'!$L:$L)),0,SUMIF('16'!$B:$B,$D39,'16'!$L:$L)))))</f>
        <v>0</v>
      </c>
      <c r="V39" s="34">
        <f>IF($D39="","",(IF($C39="","",IF(ISNA(SUMIF('17'!$CA:$CA,$C39,'17'!$CB:$CB)),0,SUMIF('17'!$CA:$CA,$C39,'17'!$CB:$CB)))-IF($D39="","",IF(ISNA(SUMIF('17'!$B:$B,$D39,'17'!$L:$L)),0,SUMIF('17'!$B:$B,$D39,'17'!$L:$L)))))</f>
        <v>0</v>
      </c>
      <c r="W39" s="34">
        <f>IF($D39="","",(IF($C39="","",IF(ISNA(SUMIF('18'!$CA:$CA,$C39,'18'!$CB:$CB)),0,SUMIF('18'!$CA:$CA,$C39,'18'!$CB:$CB)))-IF($D39="","",IF(ISNA(SUMIF('18'!$B:$B,$D39,'18'!$L:$L)),0,SUMIF('18'!$B:$B,$D39,'18'!$L:$L)))))</f>
        <v>0</v>
      </c>
      <c r="X39" s="34">
        <f>IF($D39="","",(IF($C39="","",IF(ISNA(SUMIF('19'!$CA:$CA,$C39,'19'!$CB:$CB)),0,SUMIF('19'!$CA:$CA,$C39,'19'!$CB:$CB)))-IF($D39="","",IF(ISNA(SUMIF('19'!$B:$B,$D39,'19'!$L:$L)),0,SUMIF('19'!$B:$B,$D39,'19'!$L:$L)))))</f>
        <v>0</v>
      </c>
      <c r="Y39" s="34">
        <f>IF($D39="","",(IF($C39="","",IF(ISNA(SUMIF('20'!$CA:$CA,$C39,'20'!$CB:$CB)),0,SUMIF('20'!$CA:$CA,$C39,'20'!$CB:$CB)))-IF($D39="","",IF(ISNA(SUMIF('20'!$B:$B,$D39,'20'!$L:$L)),0,SUMIF('20'!$B:$B,$D39,'20'!$L:$L)))))</f>
        <v>0</v>
      </c>
      <c r="Z39" s="34">
        <f>IF($D39="","",(IF($C39="","",IF(ISNA(SUMIF('21'!$CA:$CA,$C39,'21'!$CB:$CB)),0,SUMIF('21'!$CA:$CA,$C39,'21'!$CB:$CB)))-IF($D39="","",IF(ISNA(SUMIF('21'!$B:$B,$D39,'21'!$L:$L)),0,SUMIF('21'!$B:$B,$D39,'21'!$L:$L)))))</f>
        <v>0</v>
      </c>
      <c r="AA39" s="34">
        <f>IF($D39="","",(IF($C39="","",IF(ISNA(SUMIF('22'!$CA:$CA,$C39,'22'!$CB:$CB)),0,SUMIF('22'!$CA:$CA,$C39,'22'!$CB:$CB)))-IF($D39="","",IF(ISNA(SUMIF('22'!$B:$B,$D39,'22'!$L:$L)),0,SUMIF('22'!$B:$B,$D39,'22'!$L:$L)))))</f>
        <v>0</v>
      </c>
      <c r="AB39" s="34">
        <f>IF($D39="","",(IF($C39="","",IF(ISNA(SUMIF('23'!$CA:$CA,$C39,'23'!$CB:$CB)),0,SUMIF('23'!$CA:$CA,$C39,'23'!$CB:$CB)))-IF($D39="","",IF(ISNA(SUMIF('23'!$B:$B,$D39,'23'!$L:$L)),0,SUMIF('23'!$B:$B,$D39,'23'!$L:$L)))))</f>
        <v>0</v>
      </c>
      <c r="AC39" s="34">
        <f>IF($D39="","",(IF($C39="","",IF(ISNA(SUMIF('24'!$CA:$CA,$C39,'24'!$CB:$CB)),0,SUMIF('24'!$CA:$CA,$C39,'24'!$CB:$CB)))-IF($D39="","",IF(ISNA(SUMIF('24'!$B:$B,$D39,'24'!$L:$L)),0,SUMIF('24'!$B:$B,$D39,'24'!$L:$L)))))</f>
        <v>0</v>
      </c>
      <c r="AD39" s="34">
        <f>IF($D39="","",(IF($C39="","",IF(ISNA(SUMIF('25'!$CA:$CA,$C39,'25'!$CB:$CB)),0,SUMIF('25'!$CA:$CA,$C39,'25'!$CB:$CB)))-IF($D39="","",IF(ISNA(SUMIF('25'!$B:$B,$D39,'25'!$L:$L)),0,SUMIF('25'!$B:$B,$D39,'25'!$L:$L)))))</f>
        <v>0</v>
      </c>
      <c r="AE39" s="34">
        <f>IF($D39="","",(IF($C39="","",IF(ISNA(SUMIF('26'!$CA:$CA,$C39,'26'!$CB:$CB)),0,SUMIF('26'!$CA:$CA,$C39,'26'!$CB:$CB)))-IF($D39="","",IF(ISNA(SUMIF('26'!$B:$B,$D39,'26'!$L:$L)),0,SUMIF('26'!$B:$B,$D39,'26'!$L:$L)))))</f>
        <v>0</v>
      </c>
      <c r="AF39" s="34">
        <f>IF($D39="","",(IF($C39="","",IF(ISNA(SUMIF('27'!$CA:$CA,$C39,'27'!$CB:$CB)),0,SUMIF('27'!$CA:$CA,$C39,'27'!$CB:$CB)))-IF($D39="","",IF(ISNA(SUMIF('27'!$B:$B,$D39,'27'!$L:$L)),0,SUMIF('27'!$B:$B,$D39,'27'!$L:$L)))))</f>
        <v>0</v>
      </c>
      <c r="AG39" s="34">
        <f>IF($D39="","",(IF($C39="","",IF(ISNA(SUMIF('28'!$CA:$CA,$C39,'28'!$CB:$CB)),0,SUMIF('28'!$CA:$CA,$C39,'28'!$CB:$CB)))-IF($D39="","",IF(ISNA(SUMIF('28'!$B:$B,$D39,'28'!$L:$L)),0,SUMIF('28'!$B:$B,$D39,'28'!$L:$L)))))</f>
        <v>0</v>
      </c>
      <c r="AH39" s="34">
        <f>IF($D39="","",(IF($C39="","",IF(ISNA(SUMIF('29'!$CA:$CA,$C39,'29'!$CB:$CB)),0,SUMIF('29'!$CA:$CA,$C39,'29'!$CB:$CB)))-IF($D39="","",IF(ISNA(SUMIF('29'!$B:$B,$D39,'29'!$L:$L)),0,SUMIF('29'!$B:$B,$D39,'29'!$L:$L)))))</f>
        <v>0</v>
      </c>
      <c r="AI39" s="34">
        <f>IF($D39="","",(IF($C39="","",IF(ISNA(SUMIF('30'!$CA:$CA,$C39,'30'!$CB:$CB)),0,SUMIF('30'!$CA:$CA,$C39,'30'!$CB:$CB)))-IF($D39="","",IF(ISNA(SUMIF('30'!$B:$B,$D39,'30'!$L:$L)),0,SUMIF('30'!$B:$B,$D39,'30'!$L:$L)))))</f>
        <v>0</v>
      </c>
      <c r="AJ39" s="34">
        <f>IF($D39="","",(IF($C39="","",IF(ISNA(SUMIF('31'!$CA:$CA,$C39,'31'!$CB:$CB)),0,SUMIF('31'!$CA:$CA,$C39,'31'!$CB:$CB)))-IF($D39="","",IF(ISNA(SUMIF('31'!$B:$B,$D39,'31'!$L:$L)),0,SUMIF('31'!$B:$B,$D39,'31'!$L:$L)))))</f>
        <v>0</v>
      </c>
      <c r="AK39" s="35">
        <f t="shared" si="2"/>
        <v>0</v>
      </c>
      <c r="AL39" s="31">
        <f t="shared" si="3"/>
        <v>100</v>
      </c>
    </row>
    <row r="40" spans="1:38" ht="17.399999999999999">
      <c r="A40" s="19">
        <v>34</v>
      </c>
      <c r="C40" s="39">
        <f>IF(D40="","",VLOOKUP('CUADRO GENERADO'!D40,'BASE DATOS CONDUCTORES'!B:C,2,FALSE))</f>
        <v>6638</v>
      </c>
      <c r="D40" s="28">
        <f>IFERROR(VLOOKUP(A40,'BASE DATOS CONDUCTORES'!$X$4:$AB$403,5,FALSE),"")</f>
        <v>102</v>
      </c>
      <c r="E40" s="34" t="str">
        <f>IF(ISNA(VLOOKUP(D40,SALDOS!C:D,2,FALSE)),"",VLOOKUP(D40,SALDOS!C:D,2,FALSE))</f>
        <v/>
      </c>
      <c r="F40" s="34">
        <f>IF($D40="","",(IF($C40="","",IF(ISNA(SUMIF('1'!$CA:$CA,$C40,'1'!$CB:$CB)),0,SUMIF('1'!$CA:$CA,$C40,'1'!$CB:$CB)))-IF($D40="","",IF(ISNA(SUMIF('1'!$B:$B,$D40,'1'!$L:$L)),0,SUMIF('1'!$B:$B,$D40,'1'!$L:$L)))))</f>
        <v>0</v>
      </c>
      <c r="G40" s="34">
        <f>IF($D40="","",(IF($C40="","",IF(ISNA(SUMIF('2'!$CA:$CA,$C40,'2'!$CB:$CB)),0,SUMIF('2'!$CA:$CA,$C40,'2'!$CB:$CB)))-IF($D40="","",IF(ISNA(SUMIF('2'!$B:$B,$D40,'2'!$L:$L)),0,SUMIF('2'!$B:$B,$D40,'2'!$L:$L)))))</f>
        <v>0</v>
      </c>
      <c r="H40" s="34">
        <f>IF($D40="","",(IF($C40="","",IF(ISNA(SUMIF('3'!$CA:$CA,$C40,'3'!$CB:$CB)),0,SUMIF('3'!$CA:$CA,$C40,'3'!$CB:$CB)))-IF($D40="","",IF(ISNA(SUMIF('3'!$B:$B,$D40,'3'!$L:$L)),0,SUMIF('3'!$B:$B,$D40,'3'!$L:$L)))))</f>
        <v>0</v>
      </c>
      <c r="I40" s="34">
        <f>IF($D40="","",(IF($C40="","",IF(ISNA(SUMIF('4'!$CA:$CA,$C40,'4'!$CB:$CB)),0,SUMIF('4'!$CA:$CA,$C40,'4'!$CB:$CB)))-IF($D40="","",IF(ISNA(SUMIF('4'!$B:$B,$D40,'4'!$L:$L)),0,SUMIF('4'!$B:$B,$D40,'4'!$L:$L)))))</f>
        <v>0</v>
      </c>
      <c r="J40" s="34">
        <f>IF($D40="","",(IF($C40="","",IF(ISNA(SUMIF('5'!$CA:$CA,$C40,'5'!$CB:$CB)),0,SUMIF('5'!$CA:$CA,$C40,'5'!$CB:$CB)))-IF($D40="","",IF(ISNA(SUMIF('5'!$B:$B,$D40,'5'!$L:$L)),0,SUMIF('5'!$B:$B,$D40,'5'!$L:$L)))))</f>
        <v>0</v>
      </c>
      <c r="K40" s="34">
        <f>IF($D40="","",(IF($C40="","",IF(ISNA(SUMIF('6'!$CA:$CA,$C40,'6'!$CB:$CB)),0,SUMIF('6'!$CA:$CA,$C40,'6'!$CB:$CB)))-IF($D40="","",IF(ISNA(SUMIF('6'!$B:$B,$D40,'6'!$L:$L)),0,SUMIF('6'!$B:$B,$D40,'6'!$L:$L)))))</f>
        <v>0</v>
      </c>
      <c r="L40" s="34">
        <f>IF($D40="","",(IF($C40="","",IF(ISNA(SUMIF('7'!$CA:$CA,$C40,'7'!$CB:$CB)),0,SUMIF('7'!$CA:$CA,$C40,'7'!$CB:$CB)))-IF($D40="","",IF(ISNA(SUMIF('7'!$B:$B,$D40,'7'!$L:$L)),0,SUMIF('7'!$B:$B,$D40,'7'!$L:$L)))))</f>
        <v>0</v>
      </c>
      <c r="M40" s="34">
        <f>IF($D40="","",(IF($C40="","",IF(ISNA(SUMIF('8'!$CA:$CA,$C40,'8'!$CB:$CB)),0,SUMIF('8'!$CA:$CA,$C40,'8'!$CB:$CB)))-IF($D40="","",IF(ISNA(SUMIF('8'!$B:$B,$D40,'8'!$L:$L)),0,SUMIF('8'!$B:$B,$D40,'8'!$L:$L)))))</f>
        <v>0</v>
      </c>
      <c r="N40" s="34">
        <f>IF($D40="","",(IF($C40="","",IF(ISNA(SUMIF('9'!$CA:$CA,$C40,'9'!$CB:$CB)),0,SUMIF('9'!$CA:$CA,$C40,'9'!$CB:$CB)))-IF($D40="","",IF(ISNA(SUMIF('9'!$B:$B,$D40,'9'!$L:$L)),0,SUMIF('9'!$B:$B,$D40,'9'!$L:$L)))))</f>
        <v>0</v>
      </c>
      <c r="O40" s="34">
        <f>IF($D40="","",(IF($C40="","",IF(ISNA(SUMIF('10'!$CA:$CA,$C40,'10'!$CB:$CB)),0,SUMIF('10'!$CA:$CA,$C40,'10'!$CB:$CB)))-IF($D40="","",IF(ISNA(SUMIF('10'!$B:$B,$D40,'10'!$L:$L)),0,SUMIF('10'!$B:$B,$D40,'10'!$L:$L)))))</f>
        <v>0</v>
      </c>
      <c r="P40" s="34">
        <f>IF($D40="","",(IF($C40="","",IF(ISNA(SUMIF('11'!$CA:$CA,$C40,'11'!$CB:$CB)),0,SUMIF('11'!$CA:$CA,$C40,'11'!$CB:$CB)))-IF($D40="","",IF(ISNA(SUMIF('11'!$B:$B,$D40,'11'!$L:$L)),0,SUMIF('11'!$B:$B,$D40,'11'!$L:$L)))))</f>
        <v>0</v>
      </c>
      <c r="Q40" s="34">
        <f>IF($D40="","",(IF($C40="","",IF(ISNA(SUMIF('12'!$CA:$CA,$C40,'12'!$CB:$CB)),0,SUMIF('12'!$CA:$CA,$C40,'12'!$CB:$CB)))-IF($D40="","",IF(ISNA(SUMIF('12'!$B:$B,$D40,'12'!$L:$L)),0,SUMIF('12'!$B:$B,$D40,'12'!$L:$L)))))</f>
        <v>0</v>
      </c>
      <c r="R40" s="34">
        <f>IF($D40="","",(IF($C40="","",IF(ISNA(SUMIF('13'!$CA:$CA,$C40,'13'!$CB:$CB)),0,SUMIF('13'!$CA:$CA,$C40,'13'!$CB:$CB)))-IF($D40="","",IF(ISNA(SUMIF('13'!$B:$B,$D40,'13'!$L:$L)),0,SUMIF('13'!$B:$B,$D40,'13'!$L:$L)))))</f>
        <v>0</v>
      </c>
      <c r="S40" s="34">
        <f>IF($D40="","",(IF($C40="","",IF(ISNA(SUMIF('14'!$CA:$CA,$C40,'14'!$CB:$CB)),0,SUMIF('14'!$CA:$CA,$C40,'14'!$CB:$CB)))-IF($D40="","",IF(ISNA(SUMIF('14'!$B:$B,$D40,'14'!$L:$L)),0,SUMIF('14'!$B:$B,$D40,'14'!$L:$L)))))</f>
        <v>0</v>
      </c>
      <c r="T40" s="34">
        <f>IF($D40="","",(IF($C40="","",IF(ISNA(SUMIF('15'!$CA:$CA,$C40,'15'!$CB:$CB)),0,SUMIF('15'!$CA:$CA,$C40,'15'!$CB:$CB)))-IF($D40="","",IF(ISNA(SUMIF('15'!$B:$B,$D40,'15'!$L:$L)),0,SUMIF('15'!$B:$B,$D40,'15'!$L:$L)))))</f>
        <v>0</v>
      </c>
      <c r="U40" s="34">
        <f>IF($D40="","",(IF($C40="","",IF(ISNA(SUMIF('16'!$CA:$CA,$C40,'16'!$CB:$CB)),0,SUMIF('16'!$CA:$CA,$C40,'16'!$CB:$CB)))-IF($D40="","",IF(ISNA(SUMIF('16'!$B:$B,$D40,'16'!$L:$L)),0,SUMIF('16'!$B:$B,$D40,'16'!$L:$L)))))</f>
        <v>0</v>
      </c>
      <c r="V40" s="34">
        <f>IF($D40="","",(IF($C40="","",IF(ISNA(SUMIF('17'!$CA:$CA,$C40,'17'!$CB:$CB)),0,SUMIF('17'!$CA:$CA,$C40,'17'!$CB:$CB)))-IF($D40="","",IF(ISNA(SUMIF('17'!$B:$B,$D40,'17'!$L:$L)),0,SUMIF('17'!$B:$B,$D40,'17'!$L:$L)))))</f>
        <v>0</v>
      </c>
      <c r="W40" s="34">
        <f>IF($D40="","",(IF($C40="","",IF(ISNA(SUMIF('18'!$CA:$CA,$C40,'18'!$CB:$CB)),0,SUMIF('18'!$CA:$CA,$C40,'18'!$CB:$CB)))-IF($D40="","",IF(ISNA(SUMIF('18'!$B:$B,$D40,'18'!$L:$L)),0,SUMIF('18'!$B:$B,$D40,'18'!$L:$L)))))</f>
        <v>0</v>
      </c>
      <c r="X40" s="34">
        <f>IF($D40="","",(IF($C40="","",IF(ISNA(SUMIF('19'!$CA:$CA,$C40,'19'!$CB:$CB)),0,SUMIF('19'!$CA:$CA,$C40,'19'!$CB:$CB)))-IF($D40="","",IF(ISNA(SUMIF('19'!$B:$B,$D40,'19'!$L:$L)),0,SUMIF('19'!$B:$B,$D40,'19'!$L:$L)))))</f>
        <v>0</v>
      </c>
      <c r="Y40" s="34">
        <f>IF($D40="","",(IF($C40="","",IF(ISNA(SUMIF('20'!$CA:$CA,$C40,'20'!$CB:$CB)),0,SUMIF('20'!$CA:$CA,$C40,'20'!$CB:$CB)))-IF($D40="","",IF(ISNA(SUMIF('20'!$B:$B,$D40,'20'!$L:$L)),0,SUMIF('20'!$B:$B,$D40,'20'!$L:$L)))))</f>
        <v>0</v>
      </c>
      <c r="Z40" s="34">
        <f>IF($D40="","",(IF($C40="","",IF(ISNA(SUMIF('21'!$CA:$CA,$C40,'21'!$CB:$CB)),0,SUMIF('21'!$CA:$CA,$C40,'21'!$CB:$CB)))-IF($D40="","",IF(ISNA(SUMIF('21'!$B:$B,$D40,'21'!$L:$L)),0,SUMIF('21'!$B:$B,$D40,'21'!$L:$L)))))</f>
        <v>0</v>
      </c>
      <c r="AA40" s="34">
        <f>IF($D40="","",(IF($C40="","",IF(ISNA(SUMIF('22'!$CA:$CA,$C40,'22'!$CB:$CB)),0,SUMIF('22'!$CA:$CA,$C40,'22'!$CB:$CB)))-IF($D40="","",IF(ISNA(SUMIF('22'!$B:$B,$D40,'22'!$L:$L)),0,SUMIF('22'!$B:$B,$D40,'22'!$L:$L)))))</f>
        <v>0</v>
      </c>
      <c r="AB40" s="34">
        <f>IF($D40="","",(IF($C40="","",IF(ISNA(SUMIF('23'!$CA:$CA,$C40,'23'!$CB:$CB)),0,SUMIF('23'!$CA:$CA,$C40,'23'!$CB:$CB)))-IF($D40="","",IF(ISNA(SUMIF('23'!$B:$B,$D40,'23'!$L:$L)),0,SUMIF('23'!$B:$B,$D40,'23'!$L:$L)))))</f>
        <v>0</v>
      </c>
      <c r="AC40" s="34">
        <f>IF($D40="","",(IF($C40="","",IF(ISNA(SUMIF('24'!$CA:$CA,$C40,'24'!$CB:$CB)),0,SUMIF('24'!$CA:$CA,$C40,'24'!$CB:$CB)))-IF($D40="","",IF(ISNA(SUMIF('24'!$B:$B,$D40,'24'!$L:$L)),0,SUMIF('24'!$B:$B,$D40,'24'!$L:$L)))))</f>
        <v>0</v>
      </c>
      <c r="AD40" s="34">
        <f>IF($D40="","",(IF($C40="","",IF(ISNA(SUMIF('25'!$CA:$CA,$C40,'25'!$CB:$CB)),0,SUMIF('25'!$CA:$CA,$C40,'25'!$CB:$CB)))-IF($D40="","",IF(ISNA(SUMIF('25'!$B:$B,$D40,'25'!$L:$L)),0,SUMIF('25'!$B:$B,$D40,'25'!$L:$L)))))</f>
        <v>0</v>
      </c>
      <c r="AE40" s="34">
        <f>IF($D40="","",(IF($C40="","",IF(ISNA(SUMIF('26'!$CA:$CA,$C40,'26'!$CB:$CB)),0,SUMIF('26'!$CA:$CA,$C40,'26'!$CB:$CB)))-IF($D40="","",IF(ISNA(SUMIF('26'!$B:$B,$D40,'26'!$L:$L)),0,SUMIF('26'!$B:$B,$D40,'26'!$L:$L)))))</f>
        <v>0</v>
      </c>
      <c r="AF40" s="34">
        <f>IF($D40="","",(IF($C40="","",IF(ISNA(SUMIF('27'!$CA:$CA,$C40,'27'!$CB:$CB)),0,SUMIF('27'!$CA:$CA,$C40,'27'!$CB:$CB)))-IF($D40="","",IF(ISNA(SUMIF('27'!$B:$B,$D40,'27'!$L:$L)),0,SUMIF('27'!$B:$B,$D40,'27'!$L:$L)))))</f>
        <v>0</v>
      </c>
      <c r="AG40" s="34">
        <f>IF($D40="","",(IF($C40="","",IF(ISNA(SUMIF('28'!$CA:$CA,$C40,'28'!$CB:$CB)),0,SUMIF('28'!$CA:$CA,$C40,'28'!$CB:$CB)))-IF($D40="","",IF(ISNA(SUMIF('28'!$B:$B,$D40,'28'!$L:$L)),0,SUMIF('28'!$B:$B,$D40,'28'!$L:$L)))))</f>
        <v>0</v>
      </c>
      <c r="AH40" s="34">
        <f>IF($D40="","",(IF($C40="","",IF(ISNA(SUMIF('29'!$CA:$CA,$C40,'29'!$CB:$CB)),0,SUMIF('29'!$CA:$CA,$C40,'29'!$CB:$CB)))-IF($D40="","",IF(ISNA(SUMIF('29'!$B:$B,$D40,'29'!$L:$L)),0,SUMIF('29'!$B:$B,$D40,'29'!$L:$L)))))</f>
        <v>0</v>
      </c>
      <c r="AI40" s="34">
        <f>IF($D40="","",(IF($C40="","",IF(ISNA(SUMIF('30'!$CA:$CA,$C40,'30'!$CB:$CB)),0,SUMIF('30'!$CA:$CA,$C40,'30'!$CB:$CB)))-IF($D40="","",IF(ISNA(SUMIF('30'!$B:$B,$D40,'30'!$L:$L)),0,SUMIF('30'!$B:$B,$D40,'30'!$L:$L)))))</f>
        <v>0</v>
      </c>
      <c r="AJ40" s="34">
        <f>IF($D40="","",(IF($C40="","",IF(ISNA(SUMIF('31'!$CA:$CA,$C40,'31'!$CB:$CB)),0,SUMIF('31'!$CA:$CA,$C40,'31'!$CB:$CB)))-IF($D40="","",IF(ISNA(SUMIF('31'!$B:$B,$D40,'31'!$L:$L)),0,SUMIF('31'!$B:$B,$D40,'31'!$L:$L)))))</f>
        <v>0</v>
      </c>
      <c r="AK40" s="35">
        <f t="shared" si="2"/>
        <v>0</v>
      </c>
      <c r="AL40" s="31">
        <f t="shared" si="3"/>
        <v>102</v>
      </c>
    </row>
    <row r="41" spans="1:38" ht="17.399999999999999">
      <c r="A41" s="19">
        <v>35</v>
      </c>
      <c r="C41" s="39">
        <f>IF(D41="","",VLOOKUP('CUADRO GENERADO'!D41,'BASE DATOS CONDUCTORES'!B:C,2,FALSE))</f>
        <v>6103</v>
      </c>
      <c r="D41" s="28">
        <f>IFERROR(VLOOKUP(A41,'BASE DATOS CONDUCTORES'!$X$4:$AB$403,5,FALSE),"")</f>
        <v>103</v>
      </c>
      <c r="E41" s="34" t="str">
        <f>IF(ISNA(VLOOKUP(D41,SALDOS!C:D,2,FALSE)),"",VLOOKUP(D41,SALDOS!C:D,2,FALSE))</f>
        <v/>
      </c>
      <c r="F41" s="34">
        <f>IF($D41="","",(IF($C41="","",IF(ISNA(SUMIF('1'!$CA:$CA,$C41,'1'!$CB:$CB)),0,SUMIF('1'!$CA:$CA,$C41,'1'!$CB:$CB)))-IF($D41="","",IF(ISNA(SUMIF('1'!$B:$B,$D41,'1'!$L:$L)),0,SUMIF('1'!$B:$B,$D41,'1'!$L:$L)))))</f>
        <v>0</v>
      </c>
      <c r="G41" s="34">
        <f>IF($D41="","",(IF($C41="","",IF(ISNA(SUMIF('2'!$CA:$CA,$C41,'2'!$CB:$CB)),0,SUMIF('2'!$CA:$CA,$C41,'2'!$CB:$CB)))-IF($D41="","",IF(ISNA(SUMIF('2'!$B:$B,$D41,'2'!$L:$L)),0,SUMIF('2'!$B:$B,$D41,'2'!$L:$L)))))</f>
        <v>0</v>
      </c>
      <c r="H41" s="34">
        <f>IF($D41="","",(IF($C41="","",IF(ISNA(SUMIF('3'!$CA:$CA,$C41,'3'!$CB:$CB)),0,SUMIF('3'!$CA:$CA,$C41,'3'!$CB:$CB)))-IF($D41="","",IF(ISNA(SUMIF('3'!$B:$B,$D41,'3'!$L:$L)),0,SUMIF('3'!$B:$B,$D41,'3'!$L:$L)))))</f>
        <v>0</v>
      </c>
      <c r="I41" s="34">
        <f>IF($D41="","",(IF($C41="","",IF(ISNA(SUMIF('4'!$CA:$CA,$C41,'4'!$CB:$CB)),0,SUMIF('4'!$CA:$CA,$C41,'4'!$CB:$CB)))-IF($D41="","",IF(ISNA(SUMIF('4'!$B:$B,$D41,'4'!$L:$L)),0,SUMIF('4'!$B:$B,$D41,'4'!$L:$L)))))</f>
        <v>0</v>
      </c>
      <c r="J41" s="34">
        <f>IF($D41="","",(IF($C41="","",IF(ISNA(SUMIF('5'!$CA:$CA,$C41,'5'!$CB:$CB)),0,SUMIF('5'!$CA:$CA,$C41,'5'!$CB:$CB)))-IF($D41="","",IF(ISNA(SUMIF('5'!$B:$B,$D41,'5'!$L:$L)),0,SUMIF('5'!$B:$B,$D41,'5'!$L:$L)))))</f>
        <v>0</v>
      </c>
      <c r="K41" s="34">
        <f>IF($D41="","",(IF($C41="","",IF(ISNA(SUMIF('6'!$CA:$CA,$C41,'6'!$CB:$CB)),0,SUMIF('6'!$CA:$CA,$C41,'6'!$CB:$CB)))-IF($D41="","",IF(ISNA(SUMIF('6'!$B:$B,$D41,'6'!$L:$L)),0,SUMIF('6'!$B:$B,$D41,'6'!$L:$L)))))</f>
        <v>0</v>
      </c>
      <c r="L41" s="34">
        <f>IF($D41="","",(IF($C41="","",IF(ISNA(SUMIF('7'!$CA:$CA,$C41,'7'!$CB:$CB)),0,SUMIF('7'!$CA:$CA,$C41,'7'!$CB:$CB)))-IF($D41="","",IF(ISNA(SUMIF('7'!$B:$B,$D41,'7'!$L:$L)),0,SUMIF('7'!$B:$B,$D41,'7'!$L:$L)))))</f>
        <v>0</v>
      </c>
      <c r="M41" s="34">
        <f>IF($D41="","",(IF($C41="","",IF(ISNA(SUMIF('8'!$CA:$CA,$C41,'8'!$CB:$CB)),0,SUMIF('8'!$CA:$CA,$C41,'8'!$CB:$CB)))-IF($D41="","",IF(ISNA(SUMIF('8'!$B:$B,$D41,'8'!$L:$L)),0,SUMIF('8'!$B:$B,$D41,'8'!$L:$L)))))</f>
        <v>0</v>
      </c>
      <c r="N41" s="34">
        <f>IF($D41="","",(IF($C41="","",IF(ISNA(SUMIF('9'!$CA:$CA,$C41,'9'!$CB:$CB)),0,SUMIF('9'!$CA:$CA,$C41,'9'!$CB:$CB)))-IF($D41="","",IF(ISNA(SUMIF('9'!$B:$B,$D41,'9'!$L:$L)),0,SUMIF('9'!$B:$B,$D41,'9'!$L:$L)))))</f>
        <v>0</v>
      </c>
      <c r="O41" s="34">
        <f>IF($D41="","",(IF($C41="","",IF(ISNA(SUMIF('10'!$CA:$CA,$C41,'10'!$CB:$CB)),0,SUMIF('10'!$CA:$CA,$C41,'10'!$CB:$CB)))-IF($D41="","",IF(ISNA(SUMIF('10'!$B:$B,$D41,'10'!$L:$L)),0,SUMIF('10'!$B:$B,$D41,'10'!$L:$L)))))</f>
        <v>0</v>
      </c>
      <c r="P41" s="34">
        <f>IF($D41="","",(IF($C41="","",IF(ISNA(SUMIF('11'!$CA:$CA,$C41,'11'!$CB:$CB)),0,SUMIF('11'!$CA:$CA,$C41,'11'!$CB:$CB)))-IF($D41="","",IF(ISNA(SUMIF('11'!$B:$B,$D41,'11'!$L:$L)),0,SUMIF('11'!$B:$B,$D41,'11'!$L:$L)))))</f>
        <v>0</v>
      </c>
      <c r="Q41" s="34">
        <f>IF($D41="","",(IF($C41="","",IF(ISNA(SUMIF('12'!$CA:$CA,$C41,'12'!$CB:$CB)),0,SUMIF('12'!$CA:$CA,$C41,'12'!$CB:$CB)))-IF($D41="","",IF(ISNA(SUMIF('12'!$B:$B,$D41,'12'!$L:$L)),0,SUMIF('12'!$B:$B,$D41,'12'!$L:$L)))))</f>
        <v>0</v>
      </c>
      <c r="R41" s="34">
        <f>IF($D41="","",(IF($C41="","",IF(ISNA(SUMIF('13'!$CA:$CA,$C41,'13'!$CB:$CB)),0,SUMIF('13'!$CA:$CA,$C41,'13'!$CB:$CB)))-IF($D41="","",IF(ISNA(SUMIF('13'!$B:$B,$D41,'13'!$L:$L)),0,SUMIF('13'!$B:$B,$D41,'13'!$L:$L)))))</f>
        <v>0</v>
      </c>
      <c r="S41" s="34">
        <f>IF($D41="","",(IF($C41="","",IF(ISNA(SUMIF('14'!$CA:$CA,$C41,'14'!$CB:$CB)),0,SUMIF('14'!$CA:$CA,$C41,'14'!$CB:$CB)))-IF($D41="","",IF(ISNA(SUMIF('14'!$B:$B,$D41,'14'!$L:$L)),0,SUMIF('14'!$B:$B,$D41,'14'!$L:$L)))))</f>
        <v>0</v>
      </c>
      <c r="T41" s="34">
        <f>IF($D41="","",(IF($C41="","",IF(ISNA(SUMIF('15'!$CA:$CA,$C41,'15'!$CB:$CB)),0,SUMIF('15'!$CA:$CA,$C41,'15'!$CB:$CB)))-IF($D41="","",IF(ISNA(SUMIF('15'!$B:$B,$D41,'15'!$L:$L)),0,SUMIF('15'!$B:$B,$D41,'15'!$L:$L)))))</f>
        <v>0</v>
      </c>
      <c r="U41" s="34">
        <f>IF($D41="","",(IF($C41="","",IF(ISNA(SUMIF('16'!$CA:$CA,$C41,'16'!$CB:$CB)),0,SUMIF('16'!$CA:$CA,$C41,'16'!$CB:$CB)))-IF($D41="","",IF(ISNA(SUMIF('16'!$B:$B,$D41,'16'!$L:$L)),0,SUMIF('16'!$B:$B,$D41,'16'!$L:$L)))))</f>
        <v>0</v>
      </c>
      <c r="V41" s="34">
        <f>IF($D41="","",(IF($C41="","",IF(ISNA(SUMIF('17'!$CA:$CA,$C41,'17'!$CB:$CB)),0,SUMIF('17'!$CA:$CA,$C41,'17'!$CB:$CB)))-IF($D41="","",IF(ISNA(SUMIF('17'!$B:$B,$D41,'17'!$L:$L)),0,SUMIF('17'!$B:$B,$D41,'17'!$L:$L)))))</f>
        <v>0</v>
      </c>
      <c r="W41" s="34">
        <f>IF($D41="","",(IF($C41="","",IF(ISNA(SUMIF('18'!$CA:$CA,$C41,'18'!$CB:$CB)),0,SUMIF('18'!$CA:$CA,$C41,'18'!$CB:$CB)))-IF($D41="","",IF(ISNA(SUMIF('18'!$B:$B,$D41,'18'!$L:$L)),0,SUMIF('18'!$B:$B,$D41,'18'!$L:$L)))))</f>
        <v>0</v>
      </c>
      <c r="X41" s="34">
        <f>IF($D41="","",(IF($C41="","",IF(ISNA(SUMIF('19'!$CA:$CA,$C41,'19'!$CB:$CB)),0,SUMIF('19'!$CA:$CA,$C41,'19'!$CB:$CB)))-IF($D41="","",IF(ISNA(SUMIF('19'!$B:$B,$D41,'19'!$L:$L)),0,SUMIF('19'!$B:$B,$D41,'19'!$L:$L)))))</f>
        <v>0</v>
      </c>
      <c r="Y41" s="34">
        <f>IF($D41="","",(IF($C41="","",IF(ISNA(SUMIF('20'!$CA:$CA,$C41,'20'!$CB:$CB)),0,SUMIF('20'!$CA:$CA,$C41,'20'!$CB:$CB)))-IF($D41="","",IF(ISNA(SUMIF('20'!$B:$B,$D41,'20'!$L:$L)),0,SUMIF('20'!$B:$B,$D41,'20'!$L:$L)))))</f>
        <v>0</v>
      </c>
      <c r="Z41" s="34">
        <f>IF($D41="","",(IF($C41="","",IF(ISNA(SUMIF('21'!$CA:$CA,$C41,'21'!$CB:$CB)),0,SUMIF('21'!$CA:$CA,$C41,'21'!$CB:$CB)))-IF($D41="","",IF(ISNA(SUMIF('21'!$B:$B,$D41,'21'!$L:$L)),0,SUMIF('21'!$B:$B,$D41,'21'!$L:$L)))))</f>
        <v>0</v>
      </c>
      <c r="AA41" s="34">
        <f>IF($D41="","",(IF($C41="","",IF(ISNA(SUMIF('22'!$CA:$CA,$C41,'22'!$CB:$CB)),0,SUMIF('22'!$CA:$CA,$C41,'22'!$CB:$CB)))-IF($D41="","",IF(ISNA(SUMIF('22'!$B:$B,$D41,'22'!$L:$L)),0,SUMIF('22'!$B:$B,$D41,'22'!$L:$L)))))</f>
        <v>0</v>
      </c>
      <c r="AB41" s="34">
        <f>IF($D41="","",(IF($C41="","",IF(ISNA(SUMIF('23'!$CA:$CA,$C41,'23'!$CB:$CB)),0,SUMIF('23'!$CA:$CA,$C41,'23'!$CB:$CB)))-IF($D41="","",IF(ISNA(SUMIF('23'!$B:$B,$D41,'23'!$L:$L)),0,SUMIF('23'!$B:$B,$D41,'23'!$L:$L)))))</f>
        <v>0</v>
      </c>
      <c r="AC41" s="34">
        <f>IF($D41="","",(IF($C41="","",IF(ISNA(SUMIF('24'!$CA:$CA,$C41,'24'!$CB:$CB)),0,SUMIF('24'!$CA:$CA,$C41,'24'!$CB:$CB)))-IF($D41="","",IF(ISNA(SUMIF('24'!$B:$B,$D41,'24'!$L:$L)),0,SUMIF('24'!$B:$B,$D41,'24'!$L:$L)))))</f>
        <v>0</v>
      </c>
      <c r="AD41" s="34">
        <f>IF($D41="","",(IF($C41="","",IF(ISNA(SUMIF('25'!$CA:$CA,$C41,'25'!$CB:$CB)),0,SUMIF('25'!$CA:$CA,$C41,'25'!$CB:$CB)))-IF($D41="","",IF(ISNA(SUMIF('25'!$B:$B,$D41,'25'!$L:$L)),0,SUMIF('25'!$B:$B,$D41,'25'!$L:$L)))))</f>
        <v>0</v>
      </c>
      <c r="AE41" s="34">
        <f>IF($D41="","",(IF($C41="","",IF(ISNA(SUMIF('26'!$CA:$CA,$C41,'26'!$CB:$CB)),0,SUMIF('26'!$CA:$CA,$C41,'26'!$CB:$CB)))-IF($D41="","",IF(ISNA(SUMIF('26'!$B:$B,$D41,'26'!$L:$L)),0,SUMIF('26'!$B:$B,$D41,'26'!$L:$L)))))</f>
        <v>0</v>
      </c>
      <c r="AF41" s="34">
        <f>IF($D41="","",(IF($C41="","",IF(ISNA(SUMIF('27'!$CA:$CA,$C41,'27'!$CB:$CB)),0,SUMIF('27'!$CA:$CA,$C41,'27'!$CB:$CB)))-IF($D41="","",IF(ISNA(SUMIF('27'!$B:$B,$D41,'27'!$L:$L)),0,SUMIF('27'!$B:$B,$D41,'27'!$L:$L)))))</f>
        <v>0</v>
      </c>
      <c r="AG41" s="34">
        <f>IF($D41="","",(IF($C41="","",IF(ISNA(SUMIF('28'!$CA:$CA,$C41,'28'!$CB:$CB)),0,SUMIF('28'!$CA:$CA,$C41,'28'!$CB:$CB)))-IF($D41="","",IF(ISNA(SUMIF('28'!$B:$B,$D41,'28'!$L:$L)),0,SUMIF('28'!$B:$B,$D41,'28'!$L:$L)))))</f>
        <v>0</v>
      </c>
      <c r="AH41" s="34">
        <f>IF($D41="","",(IF($C41="","",IF(ISNA(SUMIF('29'!$CA:$CA,$C41,'29'!$CB:$CB)),0,SUMIF('29'!$CA:$CA,$C41,'29'!$CB:$CB)))-IF($D41="","",IF(ISNA(SUMIF('29'!$B:$B,$D41,'29'!$L:$L)),0,SUMIF('29'!$B:$B,$D41,'29'!$L:$L)))))</f>
        <v>0</v>
      </c>
      <c r="AI41" s="34">
        <f>IF($D41="","",(IF($C41="","",IF(ISNA(SUMIF('30'!$CA:$CA,$C41,'30'!$CB:$CB)),0,SUMIF('30'!$CA:$CA,$C41,'30'!$CB:$CB)))-IF($D41="","",IF(ISNA(SUMIF('30'!$B:$B,$D41,'30'!$L:$L)),0,SUMIF('30'!$B:$B,$D41,'30'!$L:$L)))))</f>
        <v>0</v>
      </c>
      <c r="AJ41" s="34">
        <f>IF($D41="","",(IF($C41="","",IF(ISNA(SUMIF('31'!$CA:$CA,$C41,'31'!$CB:$CB)),0,SUMIF('31'!$CA:$CA,$C41,'31'!$CB:$CB)))-IF($D41="","",IF(ISNA(SUMIF('31'!$B:$B,$D41,'31'!$L:$L)),0,SUMIF('31'!$B:$B,$D41,'31'!$L:$L)))))</f>
        <v>0</v>
      </c>
      <c r="AK41" s="35">
        <f t="shared" si="2"/>
        <v>0</v>
      </c>
      <c r="AL41" s="31">
        <f t="shared" si="3"/>
        <v>103</v>
      </c>
    </row>
    <row r="42" spans="1:38" ht="17.399999999999999">
      <c r="A42" s="19">
        <v>36</v>
      </c>
      <c r="C42" s="39">
        <f>IF(D42="","",VLOOKUP('CUADRO GENERADO'!D42,'BASE DATOS CONDUCTORES'!B:C,2,FALSE))</f>
        <v>6104</v>
      </c>
      <c r="D42" s="28">
        <f>IFERROR(VLOOKUP(A42,'BASE DATOS CONDUCTORES'!$X$4:$AB$403,5,FALSE),"")</f>
        <v>104</v>
      </c>
      <c r="E42" s="34" t="str">
        <f>IF(ISNA(VLOOKUP(D42,SALDOS!C:D,2,FALSE)),"",VLOOKUP(D42,SALDOS!C:D,2,FALSE))</f>
        <v/>
      </c>
      <c r="F42" s="34">
        <f>IF($D42="","",(IF($C42="","",IF(ISNA(SUMIF('1'!$CA:$CA,$C42,'1'!$CB:$CB)),0,SUMIF('1'!$CA:$CA,$C42,'1'!$CB:$CB)))-IF($D42="","",IF(ISNA(SUMIF('1'!$B:$B,$D42,'1'!$L:$L)),0,SUMIF('1'!$B:$B,$D42,'1'!$L:$L)))))</f>
        <v>0</v>
      </c>
      <c r="G42" s="34">
        <f>IF($D42="","",(IF($C42="","",IF(ISNA(SUMIF('2'!$CA:$CA,$C42,'2'!$CB:$CB)),0,SUMIF('2'!$CA:$CA,$C42,'2'!$CB:$CB)))-IF($D42="","",IF(ISNA(SUMIF('2'!$B:$B,$D42,'2'!$L:$L)),0,SUMIF('2'!$B:$B,$D42,'2'!$L:$L)))))</f>
        <v>0</v>
      </c>
      <c r="H42" s="34">
        <f>IF($D42="","",(IF($C42="","",IF(ISNA(SUMIF('3'!$CA:$CA,$C42,'3'!$CB:$CB)),0,SUMIF('3'!$CA:$CA,$C42,'3'!$CB:$CB)))-IF($D42="","",IF(ISNA(SUMIF('3'!$B:$B,$D42,'3'!$L:$L)),0,SUMIF('3'!$B:$B,$D42,'3'!$L:$L)))))</f>
        <v>0</v>
      </c>
      <c r="I42" s="34">
        <f>IF($D42="","",(IF($C42="","",IF(ISNA(SUMIF('4'!$CA:$CA,$C42,'4'!$CB:$CB)),0,SUMIF('4'!$CA:$CA,$C42,'4'!$CB:$CB)))-IF($D42="","",IF(ISNA(SUMIF('4'!$B:$B,$D42,'4'!$L:$L)),0,SUMIF('4'!$B:$B,$D42,'4'!$L:$L)))))</f>
        <v>0</v>
      </c>
      <c r="J42" s="34">
        <f>IF($D42="","",(IF($C42="","",IF(ISNA(SUMIF('5'!$CA:$CA,$C42,'5'!$CB:$CB)),0,SUMIF('5'!$CA:$CA,$C42,'5'!$CB:$CB)))-IF($D42="","",IF(ISNA(SUMIF('5'!$B:$B,$D42,'5'!$L:$L)),0,SUMIF('5'!$B:$B,$D42,'5'!$L:$L)))))</f>
        <v>0</v>
      </c>
      <c r="K42" s="34">
        <f>IF($D42="","",(IF($C42="","",IF(ISNA(SUMIF('6'!$CA:$CA,$C42,'6'!$CB:$CB)),0,SUMIF('6'!$CA:$CA,$C42,'6'!$CB:$CB)))-IF($D42="","",IF(ISNA(SUMIF('6'!$B:$B,$D42,'6'!$L:$L)),0,SUMIF('6'!$B:$B,$D42,'6'!$L:$L)))))</f>
        <v>0</v>
      </c>
      <c r="L42" s="34">
        <f>IF($D42="","",(IF($C42="","",IF(ISNA(SUMIF('7'!$CA:$CA,$C42,'7'!$CB:$CB)),0,SUMIF('7'!$CA:$CA,$C42,'7'!$CB:$CB)))-IF($D42="","",IF(ISNA(SUMIF('7'!$B:$B,$D42,'7'!$L:$L)),0,SUMIF('7'!$B:$B,$D42,'7'!$L:$L)))))</f>
        <v>0</v>
      </c>
      <c r="M42" s="34">
        <f>IF($D42="","",(IF($C42="","",IF(ISNA(SUMIF('8'!$CA:$CA,$C42,'8'!$CB:$CB)),0,SUMIF('8'!$CA:$CA,$C42,'8'!$CB:$CB)))-IF($D42="","",IF(ISNA(SUMIF('8'!$B:$B,$D42,'8'!$L:$L)),0,SUMIF('8'!$B:$B,$D42,'8'!$L:$L)))))</f>
        <v>0</v>
      </c>
      <c r="N42" s="34">
        <f>IF($D42="","",(IF($C42="","",IF(ISNA(SUMIF('9'!$CA:$CA,$C42,'9'!$CB:$CB)),0,SUMIF('9'!$CA:$CA,$C42,'9'!$CB:$CB)))-IF($D42="","",IF(ISNA(SUMIF('9'!$B:$B,$D42,'9'!$L:$L)),0,SUMIF('9'!$B:$B,$D42,'9'!$L:$L)))))</f>
        <v>0</v>
      </c>
      <c r="O42" s="34">
        <f>IF($D42="","",(IF($C42="","",IF(ISNA(SUMIF('10'!$CA:$CA,$C42,'10'!$CB:$CB)),0,SUMIF('10'!$CA:$CA,$C42,'10'!$CB:$CB)))-IF($D42="","",IF(ISNA(SUMIF('10'!$B:$B,$D42,'10'!$L:$L)),0,SUMIF('10'!$B:$B,$D42,'10'!$L:$L)))))</f>
        <v>0</v>
      </c>
      <c r="P42" s="34">
        <f>IF($D42="","",(IF($C42="","",IF(ISNA(SUMIF('11'!$CA:$CA,$C42,'11'!$CB:$CB)),0,SUMIF('11'!$CA:$CA,$C42,'11'!$CB:$CB)))-IF($D42="","",IF(ISNA(SUMIF('11'!$B:$B,$D42,'11'!$L:$L)),0,SUMIF('11'!$B:$B,$D42,'11'!$L:$L)))))</f>
        <v>0</v>
      </c>
      <c r="Q42" s="34">
        <f>IF($D42="","",(IF($C42="","",IF(ISNA(SUMIF('12'!$CA:$CA,$C42,'12'!$CB:$CB)),0,SUMIF('12'!$CA:$CA,$C42,'12'!$CB:$CB)))-IF($D42="","",IF(ISNA(SUMIF('12'!$B:$B,$D42,'12'!$L:$L)),0,SUMIF('12'!$B:$B,$D42,'12'!$L:$L)))))</f>
        <v>0</v>
      </c>
      <c r="R42" s="34">
        <f>IF($D42="","",(IF($C42="","",IF(ISNA(SUMIF('13'!$CA:$CA,$C42,'13'!$CB:$CB)),0,SUMIF('13'!$CA:$CA,$C42,'13'!$CB:$CB)))-IF($D42="","",IF(ISNA(SUMIF('13'!$B:$B,$D42,'13'!$L:$L)),0,SUMIF('13'!$B:$B,$D42,'13'!$L:$L)))))</f>
        <v>0</v>
      </c>
      <c r="S42" s="34">
        <f>IF($D42="","",(IF($C42="","",IF(ISNA(SUMIF('14'!$CA:$CA,$C42,'14'!$CB:$CB)),0,SUMIF('14'!$CA:$CA,$C42,'14'!$CB:$CB)))-IF($D42="","",IF(ISNA(SUMIF('14'!$B:$B,$D42,'14'!$L:$L)),0,SUMIF('14'!$B:$B,$D42,'14'!$L:$L)))))</f>
        <v>0</v>
      </c>
      <c r="T42" s="34">
        <f>IF($D42="","",(IF($C42="","",IF(ISNA(SUMIF('15'!$CA:$CA,$C42,'15'!$CB:$CB)),0,SUMIF('15'!$CA:$CA,$C42,'15'!$CB:$CB)))-IF($D42="","",IF(ISNA(SUMIF('15'!$B:$B,$D42,'15'!$L:$L)),0,SUMIF('15'!$B:$B,$D42,'15'!$L:$L)))))</f>
        <v>0</v>
      </c>
      <c r="U42" s="34">
        <f>IF($D42="","",(IF($C42="","",IF(ISNA(SUMIF('16'!$CA:$CA,$C42,'16'!$CB:$CB)),0,SUMIF('16'!$CA:$CA,$C42,'16'!$CB:$CB)))-IF($D42="","",IF(ISNA(SUMIF('16'!$B:$B,$D42,'16'!$L:$L)),0,SUMIF('16'!$B:$B,$D42,'16'!$L:$L)))))</f>
        <v>0</v>
      </c>
      <c r="V42" s="34">
        <f>IF($D42="","",(IF($C42="","",IF(ISNA(SUMIF('17'!$CA:$CA,$C42,'17'!$CB:$CB)),0,SUMIF('17'!$CA:$CA,$C42,'17'!$CB:$CB)))-IF($D42="","",IF(ISNA(SUMIF('17'!$B:$B,$D42,'17'!$L:$L)),0,SUMIF('17'!$B:$B,$D42,'17'!$L:$L)))))</f>
        <v>0</v>
      </c>
      <c r="W42" s="34">
        <f>IF($D42="","",(IF($C42="","",IF(ISNA(SUMIF('18'!$CA:$CA,$C42,'18'!$CB:$CB)),0,SUMIF('18'!$CA:$CA,$C42,'18'!$CB:$CB)))-IF($D42="","",IF(ISNA(SUMIF('18'!$B:$B,$D42,'18'!$L:$L)),0,SUMIF('18'!$B:$B,$D42,'18'!$L:$L)))))</f>
        <v>0</v>
      </c>
      <c r="X42" s="34">
        <f>IF($D42="","",(IF($C42="","",IF(ISNA(SUMIF('19'!$CA:$CA,$C42,'19'!$CB:$CB)),0,SUMIF('19'!$CA:$CA,$C42,'19'!$CB:$CB)))-IF($D42="","",IF(ISNA(SUMIF('19'!$B:$B,$D42,'19'!$L:$L)),0,SUMIF('19'!$B:$B,$D42,'19'!$L:$L)))))</f>
        <v>0</v>
      </c>
      <c r="Y42" s="34">
        <f>IF($D42="","",(IF($C42="","",IF(ISNA(SUMIF('20'!$CA:$CA,$C42,'20'!$CB:$CB)),0,SUMIF('20'!$CA:$CA,$C42,'20'!$CB:$CB)))-IF($D42="","",IF(ISNA(SUMIF('20'!$B:$B,$D42,'20'!$L:$L)),0,SUMIF('20'!$B:$B,$D42,'20'!$L:$L)))))</f>
        <v>0</v>
      </c>
      <c r="Z42" s="34">
        <f>IF($D42="","",(IF($C42="","",IF(ISNA(SUMIF('21'!$CA:$CA,$C42,'21'!$CB:$CB)),0,SUMIF('21'!$CA:$CA,$C42,'21'!$CB:$CB)))-IF($D42="","",IF(ISNA(SUMIF('21'!$B:$B,$D42,'21'!$L:$L)),0,SUMIF('21'!$B:$B,$D42,'21'!$L:$L)))))</f>
        <v>0</v>
      </c>
      <c r="AA42" s="34">
        <f>IF($D42="","",(IF($C42="","",IF(ISNA(SUMIF('22'!$CA:$CA,$C42,'22'!$CB:$CB)),0,SUMIF('22'!$CA:$CA,$C42,'22'!$CB:$CB)))-IF($D42="","",IF(ISNA(SUMIF('22'!$B:$B,$D42,'22'!$L:$L)),0,SUMIF('22'!$B:$B,$D42,'22'!$L:$L)))))</f>
        <v>0</v>
      </c>
      <c r="AB42" s="34">
        <f>IF($D42="","",(IF($C42="","",IF(ISNA(SUMIF('23'!$CA:$CA,$C42,'23'!$CB:$CB)),0,SUMIF('23'!$CA:$CA,$C42,'23'!$CB:$CB)))-IF($D42="","",IF(ISNA(SUMIF('23'!$B:$B,$D42,'23'!$L:$L)),0,SUMIF('23'!$B:$B,$D42,'23'!$L:$L)))))</f>
        <v>0</v>
      </c>
      <c r="AC42" s="34">
        <f>IF($D42="","",(IF($C42="","",IF(ISNA(SUMIF('24'!$CA:$CA,$C42,'24'!$CB:$CB)),0,SUMIF('24'!$CA:$CA,$C42,'24'!$CB:$CB)))-IF($D42="","",IF(ISNA(SUMIF('24'!$B:$B,$D42,'24'!$L:$L)),0,SUMIF('24'!$B:$B,$D42,'24'!$L:$L)))))</f>
        <v>0</v>
      </c>
      <c r="AD42" s="34">
        <f>IF($D42="","",(IF($C42="","",IF(ISNA(SUMIF('25'!$CA:$CA,$C42,'25'!$CB:$CB)),0,SUMIF('25'!$CA:$CA,$C42,'25'!$CB:$CB)))-IF($D42="","",IF(ISNA(SUMIF('25'!$B:$B,$D42,'25'!$L:$L)),0,SUMIF('25'!$B:$B,$D42,'25'!$L:$L)))))</f>
        <v>0</v>
      </c>
      <c r="AE42" s="34">
        <f>IF($D42="","",(IF($C42="","",IF(ISNA(SUMIF('26'!$CA:$CA,$C42,'26'!$CB:$CB)),0,SUMIF('26'!$CA:$CA,$C42,'26'!$CB:$CB)))-IF($D42="","",IF(ISNA(SUMIF('26'!$B:$B,$D42,'26'!$L:$L)),0,SUMIF('26'!$B:$B,$D42,'26'!$L:$L)))))</f>
        <v>0</v>
      </c>
      <c r="AF42" s="34">
        <f>IF($D42="","",(IF($C42="","",IF(ISNA(SUMIF('27'!$CA:$CA,$C42,'27'!$CB:$CB)),0,SUMIF('27'!$CA:$CA,$C42,'27'!$CB:$CB)))-IF($D42="","",IF(ISNA(SUMIF('27'!$B:$B,$D42,'27'!$L:$L)),0,SUMIF('27'!$B:$B,$D42,'27'!$L:$L)))))</f>
        <v>0</v>
      </c>
      <c r="AG42" s="34">
        <f>IF($D42="","",(IF($C42="","",IF(ISNA(SUMIF('28'!$CA:$CA,$C42,'28'!$CB:$CB)),0,SUMIF('28'!$CA:$CA,$C42,'28'!$CB:$CB)))-IF($D42="","",IF(ISNA(SUMIF('28'!$B:$B,$D42,'28'!$L:$L)),0,SUMIF('28'!$B:$B,$D42,'28'!$L:$L)))))</f>
        <v>0</v>
      </c>
      <c r="AH42" s="34">
        <f>IF($D42="","",(IF($C42="","",IF(ISNA(SUMIF('29'!$CA:$CA,$C42,'29'!$CB:$CB)),0,SUMIF('29'!$CA:$CA,$C42,'29'!$CB:$CB)))-IF($D42="","",IF(ISNA(SUMIF('29'!$B:$B,$D42,'29'!$L:$L)),0,SUMIF('29'!$B:$B,$D42,'29'!$L:$L)))))</f>
        <v>0</v>
      </c>
      <c r="AI42" s="34">
        <f>IF($D42="","",(IF($C42="","",IF(ISNA(SUMIF('30'!$CA:$CA,$C42,'30'!$CB:$CB)),0,SUMIF('30'!$CA:$CA,$C42,'30'!$CB:$CB)))-IF($D42="","",IF(ISNA(SUMIF('30'!$B:$B,$D42,'30'!$L:$L)),0,SUMIF('30'!$B:$B,$D42,'30'!$L:$L)))))</f>
        <v>0</v>
      </c>
      <c r="AJ42" s="34">
        <f>IF($D42="","",(IF($C42="","",IF(ISNA(SUMIF('31'!$CA:$CA,$C42,'31'!$CB:$CB)),0,SUMIF('31'!$CA:$CA,$C42,'31'!$CB:$CB)))-IF($D42="","",IF(ISNA(SUMIF('31'!$B:$B,$D42,'31'!$L:$L)),0,SUMIF('31'!$B:$B,$D42,'31'!$L:$L)))))</f>
        <v>0</v>
      </c>
      <c r="AK42" s="35">
        <f t="shared" si="2"/>
        <v>0</v>
      </c>
      <c r="AL42" s="31">
        <f t="shared" si="3"/>
        <v>104</v>
      </c>
    </row>
    <row r="43" spans="1:38" ht="17.399999999999999">
      <c r="A43" s="19">
        <v>37</v>
      </c>
      <c r="C43" s="39">
        <f>IF(D43="","",VLOOKUP('CUADRO GENERADO'!D43,'BASE DATOS CONDUCTORES'!B:C,2,FALSE))</f>
        <v>6106</v>
      </c>
      <c r="D43" s="28">
        <f>IFERROR(VLOOKUP(A43,'BASE DATOS CONDUCTORES'!$X$4:$AB$403,5,FALSE),"")</f>
        <v>106</v>
      </c>
      <c r="E43" s="34" t="str">
        <f>IF(ISNA(VLOOKUP(D43,SALDOS!C:D,2,FALSE)),"",VLOOKUP(D43,SALDOS!C:D,2,FALSE))</f>
        <v/>
      </c>
      <c r="F43" s="34">
        <f>IF($D43="","",(IF($C43="","",IF(ISNA(SUMIF('1'!$CA:$CA,$C43,'1'!$CB:$CB)),0,SUMIF('1'!$CA:$CA,$C43,'1'!$CB:$CB)))-IF($D43="","",IF(ISNA(SUMIF('1'!$B:$B,$D43,'1'!$L:$L)),0,SUMIF('1'!$B:$B,$D43,'1'!$L:$L)))))</f>
        <v>0</v>
      </c>
      <c r="G43" s="34">
        <f>IF($D43="","",(IF($C43="","",IF(ISNA(SUMIF('2'!$CA:$CA,$C43,'2'!$CB:$CB)),0,SUMIF('2'!$CA:$CA,$C43,'2'!$CB:$CB)))-IF($D43="","",IF(ISNA(SUMIF('2'!$B:$B,$D43,'2'!$L:$L)),0,SUMIF('2'!$B:$B,$D43,'2'!$L:$L)))))</f>
        <v>0</v>
      </c>
      <c r="H43" s="34">
        <f>IF($D43="","",(IF($C43="","",IF(ISNA(SUMIF('3'!$CA:$CA,$C43,'3'!$CB:$CB)),0,SUMIF('3'!$CA:$CA,$C43,'3'!$CB:$CB)))-IF($D43="","",IF(ISNA(SUMIF('3'!$B:$B,$D43,'3'!$L:$L)),0,SUMIF('3'!$B:$B,$D43,'3'!$L:$L)))))</f>
        <v>0</v>
      </c>
      <c r="I43" s="34">
        <f>IF($D43="","",(IF($C43="","",IF(ISNA(SUMIF('4'!$CA:$CA,$C43,'4'!$CB:$CB)),0,SUMIF('4'!$CA:$CA,$C43,'4'!$CB:$CB)))-IF($D43="","",IF(ISNA(SUMIF('4'!$B:$B,$D43,'4'!$L:$L)),0,SUMIF('4'!$B:$B,$D43,'4'!$L:$L)))))</f>
        <v>0</v>
      </c>
      <c r="J43" s="34">
        <f>IF($D43="","",(IF($C43="","",IF(ISNA(SUMIF('5'!$CA:$CA,$C43,'5'!$CB:$CB)),0,SUMIF('5'!$CA:$CA,$C43,'5'!$CB:$CB)))-IF($D43="","",IF(ISNA(SUMIF('5'!$B:$B,$D43,'5'!$L:$L)),0,SUMIF('5'!$B:$B,$D43,'5'!$L:$L)))))</f>
        <v>0</v>
      </c>
      <c r="K43" s="34">
        <f>IF($D43="","",(IF($C43="","",IF(ISNA(SUMIF('6'!$CA:$CA,$C43,'6'!$CB:$CB)),0,SUMIF('6'!$CA:$CA,$C43,'6'!$CB:$CB)))-IF($D43="","",IF(ISNA(SUMIF('6'!$B:$B,$D43,'6'!$L:$L)),0,SUMIF('6'!$B:$B,$D43,'6'!$L:$L)))))</f>
        <v>0</v>
      </c>
      <c r="L43" s="34">
        <f>IF($D43="","",(IF($C43="","",IF(ISNA(SUMIF('7'!$CA:$CA,$C43,'7'!$CB:$CB)),0,SUMIF('7'!$CA:$CA,$C43,'7'!$CB:$CB)))-IF($D43="","",IF(ISNA(SUMIF('7'!$B:$B,$D43,'7'!$L:$L)),0,SUMIF('7'!$B:$B,$D43,'7'!$L:$L)))))</f>
        <v>0</v>
      </c>
      <c r="M43" s="34">
        <f>IF($D43="","",(IF($C43="","",IF(ISNA(SUMIF('8'!$CA:$CA,$C43,'8'!$CB:$CB)),0,SUMIF('8'!$CA:$CA,$C43,'8'!$CB:$CB)))-IF($D43="","",IF(ISNA(SUMIF('8'!$B:$B,$D43,'8'!$L:$L)),0,SUMIF('8'!$B:$B,$D43,'8'!$L:$L)))))</f>
        <v>0</v>
      </c>
      <c r="N43" s="34">
        <f>IF($D43="","",(IF($C43="","",IF(ISNA(SUMIF('9'!$CA:$CA,$C43,'9'!$CB:$CB)),0,SUMIF('9'!$CA:$CA,$C43,'9'!$CB:$CB)))-IF($D43="","",IF(ISNA(SUMIF('9'!$B:$B,$D43,'9'!$L:$L)),0,SUMIF('9'!$B:$B,$D43,'9'!$L:$L)))))</f>
        <v>0</v>
      </c>
      <c r="O43" s="34">
        <f>IF($D43="","",(IF($C43="","",IF(ISNA(SUMIF('10'!$CA:$CA,$C43,'10'!$CB:$CB)),0,SUMIF('10'!$CA:$CA,$C43,'10'!$CB:$CB)))-IF($D43="","",IF(ISNA(SUMIF('10'!$B:$B,$D43,'10'!$L:$L)),0,SUMIF('10'!$B:$B,$D43,'10'!$L:$L)))))</f>
        <v>0</v>
      </c>
      <c r="P43" s="34">
        <f>IF($D43="","",(IF($C43="","",IF(ISNA(SUMIF('11'!$CA:$CA,$C43,'11'!$CB:$CB)),0,SUMIF('11'!$CA:$CA,$C43,'11'!$CB:$CB)))-IF($D43="","",IF(ISNA(SUMIF('11'!$B:$B,$D43,'11'!$L:$L)),0,SUMIF('11'!$B:$B,$D43,'11'!$L:$L)))))</f>
        <v>0</v>
      </c>
      <c r="Q43" s="34">
        <f>IF($D43="","",(IF($C43="","",IF(ISNA(SUMIF('12'!$CA:$CA,$C43,'12'!$CB:$CB)),0,SUMIF('12'!$CA:$CA,$C43,'12'!$CB:$CB)))-IF($D43="","",IF(ISNA(SUMIF('12'!$B:$B,$D43,'12'!$L:$L)),0,SUMIF('12'!$B:$B,$D43,'12'!$L:$L)))))</f>
        <v>0</v>
      </c>
      <c r="R43" s="34">
        <f>IF($D43="","",(IF($C43="","",IF(ISNA(SUMIF('13'!$CA:$CA,$C43,'13'!$CB:$CB)),0,SUMIF('13'!$CA:$CA,$C43,'13'!$CB:$CB)))-IF($D43="","",IF(ISNA(SUMIF('13'!$B:$B,$D43,'13'!$L:$L)),0,SUMIF('13'!$B:$B,$D43,'13'!$L:$L)))))</f>
        <v>0</v>
      </c>
      <c r="S43" s="34">
        <f>IF($D43="","",(IF($C43="","",IF(ISNA(SUMIF('14'!$CA:$CA,$C43,'14'!$CB:$CB)),0,SUMIF('14'!$CA:$CA,$C43,'14'!$CB:$CB)))-IF($D43="","",IF(ISNA(SUMIF('14'!$B:$B,$D43,'14'!$L:$L)),0,SUMIF('14'!$B:$B,$D43,'14'!$L:$L)))))</f>
        <v>0</v>
      </c>
      <c r="T43" s="34">
        <f>IF($D43="","",(IF($C43="","",IF(ISNA(SUMIF('15'!$CA:$CA,$C43,'15'!$CB:$CB)),0,SUMIF('15'!$CA:$CA,$C43,'15'!$CB:$CB)))-IF($D43="","",IF(ISNA(SUMIF('15'!$B:$B,$D43,'15'!$L:$L)),0,SUMIF('15'!$B:$B,$D43,'15'!$L:$L)))))</f>
        <v>0</v>
      </c>
      <c r="U43" s="34">
        <f>IF($D43="","",(IF($C43="","",IF(ISNA(SUMIF('16'!$CA:$CA,$C43,'16'!$CB:$CB)),0,SUMIF('16'!$CA:$CA,$C43,'16'!$CB:$CB)))-IF($D43="","",IF(ISNA(SUMIF('16'!$B:$B,$D43,'16'!$L:$L)),0,SUMIF('16'!$B:$B,$D43,'16'!$L:$L)))))</f>
        <v>0</v>
      </c>
      <c r="V43" s="34">
        <f>IF($D43="","",(IF($C43="","",IF(ISNA(SUMIF('17'!$CA:$CA,$C43,'17'!$CB:$CB)),0,SUMIF('17'!$CA:$CA,$C43,'17'!$CB:$CB)))-IF($D43="","",IF(ISNA(SUMIF('17'!$B:$B,$D43,'17'!$L:$L)),0,SUMIF('17'!$B:$B,$D43,'17'!$L:$L)))))</f>
        <v>0</v>
      </c>
      <c r="W43" s="34">
        <f>IF($D43="","",(IF($C43="","",IF(ISNA(SUMIF('18'!$CA:$CA,$C43,'18'!$CB:$CB)),0,SUMIF('18'!$CA:$CA,$C43,'18'!$CB:$CB)))-IF($D43="","",IF(ISNA(SUMIF('18'!$B:$B,$D43,'18'!$L:$L)),0,SUMIF('18'!$B:$B,$D43,'18'!$L:$L)))))</f>
        <v>0</v>
      </c>
      <c r="X43" s="34">
        <f>IF($D43="","",(IF($C43="","",IF(ISNA(SUMIF('19'!$CA:$CA,$C43,'19'!$CB:$CB)),0,SUMIF('19'!$CA:$CA,$C43,'19'!$CB:$CB)))-IF($D43="","",IF(ISNA(SUMIF('19'!$B:$B,$D43,'19'!$L:$L)),0,SUMIF('19'!$B:$B,$D43,'19'!$L:$L)))))</f>
        <v>0</v>
      </c>
      <c r="Y43" s="34">
        <f>IF($D43="","",(IF($C43="","",IF(ISNA(SUMIF('20'!$CA:$CA,$C43,'20'!$CB:$CB)),0,SUMIF('20'!$CA:$CA,$C43,'20'!$CB:$CB)))-IF($D43="","",IF(ISNA(SUMIF('20'!$B:$B,$D43,'20'!$L:$L)),0,SUMIF('20'!$B:$B,$D43,'20'!$L:$L)))))</f>
        <v>0</v>
      </c>
      <c r="Z43" s="34">
        <f>IF($D43="","",(IF($C43="","",IF(ISNA(SUMIF('21'!$CA:$CA,$C43,'21'!$CB:$CB)),0,SUMIF('21'!$CA:$CA,$C43,'21'!$CB:$CB)))-IF($D43="","",IF(ISNA(SUMIF('21'!$B:$B,$D43,'21'!$L:$L)),0,SUMIF('21'!$B:$B,$D43,'21'!$L:$L)))))</f>
        <v>0</v>
      </c>
      <c r="AA43" s="34">
        <f>IF($D43="","",(IF($C43="","",IF(ISNA(SUMIF('22'!$CA:$CA,$C43,'22'!$CB:$CB)),0,SUMIF('22'!$CA:$CA,$C43,'22'!$CB:$CB)))-IF($D43="","",IF(ISNA(SUMIF('22'!$B:$B,$D43,'22'!$L:$L)),0,SUMIF('22'!$B:$B,$D43,'22'!$L:$L)))))</f>
        <v>0</v>
      </c>
      <c r="AB43" s="34">
        <f>IF($D43="","",(IF($C43="","",IF(ISNA(SUMIF('23'!$CA:$CA,$C43,'23'!$CB:$CB)),0,SUMIF('23'!$CA:$CA,$C43,'23'!$CB:$CB)))-IF($D43="","",IF(ISNA(SUMIF('23'!$B:$B,$D43,'23'!$L:$L)),0,SUMIF('23'!$B:$B,$D43,'23'!$L:$L)))))</f>
        <v>0</v>
      </c>
      <c r="AC43" s="34">
        <f>IF($D43="","",(IF($C43="","",IF(ISNA(SUMIF('24'!$CA:$CA,$C43,'24'!$CB:$CB)),0,SUMIF('24'!$CA:$CA,$C43,'24'!$CB:$CB)))-IF($D43="","",IF(ISNA(SUMIF('24'!$B:$B,$D43,'24'!$L:$L)),0,SUMIF('24'!$B:$B,$D43,'24'!$L:$L)))))</f>
        <v>0</v>
      </c>
      <c r="AD43" s="34">
        <f>IF($D43="","",(IF($C43="","",IF(ISNA(SUMIF('25'!$CA:$CA,$C43,'25'!$CB:$CB)),0,SUMIF('25'!$CA:$CA,$C43,'25'!$CB:$CB)))-IF($D43="","",IF(ISNA(SUMIF('25'!$B:$B,$D43,'25'!$L:$L)),0,SUMIF('25'!$B:$B,$D43,'25'!$L:$L)))))</f>
        <v>0</v>
      </c>
      <c r="AE43" s="34">
        <f>IF($D43="","",(IF($C43="","",IF(ISNA(SUMIF('26'!$CA:$CA,$C43,'26'!$CB:$CB)),0,SUMIF('26'!$CA:$CA,$C43,'26'!$CB:$CB)))-IF($D43="","",IF(ISNA(SUMIF('26'!$B:$B,$D43,'26'!$L:$L)),0,SUMIF('26'!$B:$B,$D43,'26'!$L:$L)))))</f>
        <v>0</v>
      </c>
      <c r="AF43" s="34">
        <f>IF($D43="","",(IF($C43="","",IF(ISNA(SUMIF('27'!$CA:$CA,$C43,'27'!$CB:$CB)),0,SUMIF('27'!$CA:$CA,$C43,'27'!$CB:$CB)))-IF($D43="","",IF(ISNA(SUMIF('27'!$B:$B,$D43,'27'!$L:$L)),0,SUMIF('27'!$B:$B,$D43,'27'!$L:$L)))))</f>
        <v>0</v>
      </c>
      <c r="AG43" s="34">
        <f>IF($D43="","",(IF($C43="","",IF(ISNA(SUMIF('28'!$CA:$CA,$C43,'28'!$CB:$CB)),0,SUMIF('28'!$CA:$CA,$C43,'28'!$CB:$CB)))-IF($D43="","",IF(ISNA(SUMIF('28'!$B:$B,$D43,'28'!$L:$L)),0,SUMIF('28'!$B:$B,$D43,'28'!$L:$L)))))</f>
        <v>0</v>
      </c>
      <c r="AH43" s="34">
        <f>IF($D43="","",(IF($C43="","",IF(ISNA(SUMIF('29'!$CA:$CA,$C43,'29'!$CB:$CB)),0,SUMIF('29'!$CA:$CA,$C43,'29'!$CB:$CB)))-IF($D43="","",IF(ISNA(SUMIF('29'!$B:$B,$D43,'29'!$L:$L)),0,SUMIF('29'!$B:$B,$D43,'29'!$L:$L)))))</f>
        <v>0</v>
      </c>
      <c r="AI43" s="34">
        <f>IF($D43="","",(IF($C43="","",IF(ISNA(SUMIF('30'!$CA:$CA,$C43,'30'!$CB:$CB)),0,SUMIF('30'!$CA:$CA,$C43,'30'!$CB:$CB)))-IF($D43="","",IF(ISNA(SUMIF('30'!$B:$B,$D43,'30'!$L:$L)),0,SUMIF('30'!$B:$B,$D43,'30'!$L:$L)))))</f>
        <v>0</v>
      </c>
      <c r="AJ43" s="34">
        <f>IF($D43="","",(IF($C43="","",IF(ISNA(SUMIF('31'!$CA:$CA,$C43,'31'!$CB:$CB)),0,SUMIF('31'!$CA:$CA,$C43,'31'!$CB:$CB)))-IF($D43="","",IF(ISNA(SUMIF('31'!$B:$B,$D43,'31'!$L:$L)),0,SUMIF('31'!$B:$B,$D43,'31'!$L:$L)))))</f>
        <v>0</v>
      </c>
      <c r="AK43" s="35">
        <f t="shared" si="2"/>
        <v>0</v>
      </c>
      <c r="AL43" s="31">
        <f t="shared" si="3"/>
        <v>106</v>
      </c>
    </row>
    <row r="44" spans="1:38" ht="17.399999999999999">
      <c r="A44" s="19">
        <v>38</v>
      </c>
      <c r="C44" s="39">
        <f>IF(D44="","",VLOOKUP('CUADRO GENERADO'!D44,'BASE DATOS CONDUCTORES'!B:C,2,FALSE))</f>
        <v>6108</v>
      </c>
      <c r="D44" s="28">
        <f>IFERROR(VLOOKUP(A44,'BASE DATOS CONDUCTORES'!$X$4:$AB$403,5,FALSE),"")</f>
        <v>108</v>
      </c>
      <c r="E44" s="34" t="str">
        <f>IF(ISNA(VLOOKUP(D44,SALDOS!C:D,2,FALSE)),"",VLOOKUP(D44,SALDOS!C:D,2,FALSE))</f>
        <v/>
      </c>
      <c r="F44" s="34">
        <f>IF($D44="","",(IF($C44="","",IF(ISNA(SUMIF('1'!$CA:$CA,$C44,'1'!$CB:$CB)),0,SUMIF('1'!$CA:$CA,$C44,'1'!$CB:$CB)))-IF($D44="","",IF(ISNA(SUMIF('1'!$B:$B,$D44,'1'!$L:$L)),0,SUMIF('1'!$B:$B,$D44,'1'!$L:$L)))))</f>
        <v>0</v>
      </c>
      <c r="G44" s="34">
        <f>IF($D44="","",(IF($C44="","",IF(ISNA(SUMIF('2'!$CA:$CA,$C44,'2'!$CB:$CB)),0,SUMIF('2'!$CA:$CA,$C44,'2'!$CB:$CB)))-IF($D44="","",IF(ISNA(SUMIF('2'!$B:$B,$D44,'2'!$L:$L)),0,SUMIF('2'!$B:$B,$D44,'2'!$L:$L)))))</f>
        <v>0</v>
      </c>
      <c r="H44" s="34">
        <f>IF($D44="","",(IF($C44="","",IF(ISNA(SUMIF('3'!$CA:$CA,$C44,'3'!$CB:$CB)),0,SUMIF('3'!$CA:$CA,$C44,'3'!$CB:$CB)))-IF($D44="","",IF(ISNA(SUMIF('3'!$B:$B,$D44,'3'!$L:$L)),0,SUMIF('3'!$B:$B,$D44,'3'!$L:$L)))))</f>
        <v>0</v>
      </c>
      <c r="I44" s="34">
        <f>IF($D44="","",(IF($C44="","",IF(ISNA(SUMIF('4'!$CA:$CA,$C44,'4'!$CB:$CB)),0,SUMIF('4'!$CA:$CA,$C44,'4'!$CB:$CB)))-IF($D44="","",IF(ISNA(SUMIF('4'!$B:$B,$D44,'4'!$L:$L)),0,SUMIF('4'!$B:$B,$D44,'4'!$L:$L)))))</f>
        <v>0</v>
      </c>
      <c r="J44" s="34">
        <f>IF($D44="","",(IF($C44="","",IF(ISNA(SUMIF('5'!$CA:$CA,$C44,'5'!$CB:$CB)),0,SUMIF('5'!$CA:$CA,$C44,'5'!$CB:$CB)))-IF($D44="","",IF(ISNA(SUMIF('5'!$B:$B,$D44,'5'!$L:$L)),0,SUMIF('5'!$B:$B,$D44,'5'!$L:$L)))))</f>
        <v>0</v>
      </c>
      <c r="K44" s="34">
        <f>IF($D44="","",(IF($C44="","",IF(ISNA(SUMIF('6'!$CA:$CA,$C44,'6'!$CB:$CB)),0,SUMIF('6'!$CA:$CA,$C44,'6'!$CB:$CB)))-IF($D44="","",IF(ISNA(SUMIF('6'!$B:$B,$D44,'6'!$L:$L)),0,SUMIF('6'!$B:$B,$D44,'6'!$L:$L)))))</f>
        <v>0</v>
      </c>
      <c r="L44" s="34">
        <f>IF($D44="","",(IF($C44="","",IF(ISNA(SUMIF('7'!$CA:$CA,$C44,'7'!$CB:$CB)),0,SUMIF('7'!$CA:$CA,$C44,'7'!$CB:$CB)))-IF($D44="","",IF(ISNA(SUMIF('7'!$B:$B,$D44,'7'!$L:$L)),0,SUMIF('7'!$B:$B,$D44,'7'!$L:$L)))))</f>
        <v>0</v>
      </c>
      <c r="M44" s="34">
        <f>IF($D44="","",(IF($C44="","",IF(ISNA(SUMIF('8'!$CA:$CA,$C44,'8'!$CB:$CB)),0,SUMIF('8'!$CA:$CA,$C44,'8'!$CB:$CB)))-IF($D44="","",IF(ISNA(SUMIF('8'!$B:$B,$D44,'8'!$L:$L)),0,SUMIF('8'!$B:$B,$D44,'8'!$L:$L)))))</f>
        <v>0</v>
      </c>
      <c r="N44" s="34">
        <f>IF($D44="","",(IF($C44="","",IF(ISNA(SUMIF('9'!$CA:$CA,$C44,'9'!$CB:$CB)),0,SUMIF('9'!$CA:$CA,$C44,'9'!$CB:$CB)))-IF($D44="","",IF(ISNA(SUMIF('9'!$B:$B,$D44,'9'!$L:$L)),0,SUMIF('9'!$B:$B,$D44,'9'!$L:$L)))))</f>
        <v>0</v>
      </c>
      <c r="O44" s="34">
        <f>IF($D44="","",(IF($C44="","",IF(ISNA(SUMIF('10'!$CA:$CA,$C44,'10'!$CB:$CB)),0,SUMIF('10'!$CA:$CA,$C44,'10'!$CB:$CB)))-IF($D44="","",IF(ISNA(SUMIF('10'!$B:$B,$D44,'10'!$L:$L)),0,SUMIF('10'!$B:$B,$D44,'10'!$L:$L)))))</f>
        <v>0</v>
      </c>
      <c r="P44" s="34">
        <f>IF($D44="","",(IF($C44="","",IF(ISNA(SUMIF('11'!$CA:$CA,$C44,'11'!$CB:$CB)),0,SUMIF('11'!$CA:$CA,$C44,'11'!$CB:$CB)))-IF($D44="","",IF(ISNA(SUMIF('11'!$B:$B,$D44,'11'!$L:$L)),0,SUMIF('11'!$B:$B,$D44,'11'!$L:$L)))))</f>
        <v>0</v>
      </c>
      <c r="Q44" s="34">
        <f>IF($D44="","",(IF($C44="","",IF(ISNA(SUMIF('12'!$CA:$CA,$C44,'12'!$CB:$CB)),0,SUMIF('12'!$CA:$CA,$C44,'12'!$CB:$CB)))-IF($D44="","",IF(ISNA(SUMIF('12'!$B:$B,$D44,'12'!$L:$L)),0,SUMIF('12'!$B:$B,$D44,'12'!$L:$L)))))</f>
        <v>0</v>
      </c>
      <c r="R44" s="34">
        <f>IF($D44="","",(IF($C44="","",IF(ISNA(SUMIF('13'!$CA:$CA,$C44,'13'!$CB:$CB)),0,SUMIF('13'!$CA:$CA,$C44,'13'!$CB:$CB)))-IF($D44="","",IF(ISNA(SUMIF('13'!$B:$B,$D44,'13'!$L:$L)),0,SUMIF('13'!$B:$B,$D44,'13'!$L:$L)))))</f>
        <v>0</v>
      </c>
      <c r="S44" s="34">
        <f>IF($D44="","",(IF($C44="","",IF(ISNA(SUMIF('14'!$CA:$CA,$C44,'14'!$CB:$CB)),0,SUMIF('14'!$CA:$CA,$C44,'14'!$CB:$CB)))-IF($D44="","",IF(ISNA(SUMIF('14'!$B:$B,$D44,'14'!$L:$L)),0,SUMIF('14'!$B:$B,$D44,'14'!$L:$L)))))</f>
        <v>0</v>
      </c>
      <c r="T44" s="34">
        <f>IF($D44="","",(IF($C44="","",IF(ISNA(SUMIF('15'!$CA:$CA,$C44,'15'!$CB:$CB)),0,SUMIF('15'!$CA:$CA,$C44,'15'!$CB:$CB)))-IF($D44="","",IF(ISNA(SUMIF('15'!$B:$B,$D44,'15'!$L:$L)),0,SUMIF('15'!$B:$B,$D44,'15'!$L:$L)))))</f>
        <v>0</v>
      </c>
      <c r="U44" s="34">
        <f>IF($D44="","",(IF($C44="","",IF(ISNA(SUMIF('16'!$CA:$CA,$C44,'16'!$CB:$CB)),0,SUMIF('16'!$CA:$CA,$C44,'16'!$CB:$CB)))-IF($D44="","",IF(ISNA(SUMIF('16'!$B:$B,$D44,'16'!$L:$L)),0,SUMIF('16'!$B:$B,$D44,'16'!$L:$L)))))</f>
        <v>0</v>
      </c>
      <c r="V44" s="34">
        <f>IF($D44="","",(IF($C44="","",IF(ISNA(SUMIF('17'!$CA:$CA,$C44,'17'!$CB:$CB)),0,SUMIF('17'!$CA:$CA,$C44,'17'!$CB:$CB)))-IF($D44="","",IF(ISNA(SUMIF('17'!$B:$B,$D44,'17'!$L:$L)),0,SUMIF('17'!$B:$B,$D44,'17'!$L:$L)))))</f>
        <v>0</v>
      </c>
      <c r="W44" s="34">
        <f>IF($D44="","",(IF($C44="","",IF(ISNA(SUMIF('18'!$CA:$CA,$C44,'18'!$CB:$CB)),0,SUMIF('18'!$CA:$CA,$C44,'18'!$CB:$CB)))-IF($D44="","",IF(ISNA(SUMIF('18'!$B:$B,$D44,'18'!$L:$L)),0,SUMIF('18'!$B:$B,$D44,'18'!$L:$L)))))</f>
        <v>0</v>
      </c>
      <c r="X44" s="34">
        <f>IF($D44="","",(IF($C44="","",IF(ISNA(SUMIF('19'!$CA:$CA,$C44,'19'!$CB:$CB)),0,SUMIF('19'!$CA:$CA,$C44,'19'!$CB:$CB)))-IF($D44="","",IF(ISNA(SUMIF('19'!$B:$B,$D44,'19'!$L:$L)),0,SUMIF('19'!$B:$B,$D44,'19'!$L:$L)))))</f>
        <v>0</v>
      </c>
      <c r="Y44" s="34">
        <f>IF($D44="","",(IF($C44="","",IF(ISNA(SUMIF('20'!$CA:$CA,$C44,'20'!$CB:$CB)),0,SUMIF('20'!$CA:$CA,$C44,'20'!$CB:$CB)))-IF($D44="","",IF(ISNA(SUMIF('20'!$B:$B,$D44,'20'!$L:$L)),0,SUMIF('20'!$B:$B,$D44,'20'!$L:$L)))))</f>
        <v>0</v>
      </c>
      <c r="Z44" s="34">
        <f>IF($D44="","",(IF($C44="","",IF(ISNA(SUMIF('21'!$CA:$CA,$C44,'21'!$CB:$CB)),0,SUMIF('21'!$CA:$CA,$C44,'21'!$CB:$CB)))-IF($D44="","",IF(ISNA(SUMIF('21'!$B:$B,$D44,'21'!$L:$L)),0,SUMIF('21'!$B:$B,$D44,'21'!$L:$L)))))</f>
        <v>0</v>
      </c>
      <c r="AA44" s="34">
        <f>IF($D44="","",(IF($C44="","",IF(ISNA(SUMIF('22'!$CA:$CA,$C44,'22'!$CB:$CB)),0,SUMIF('22'!$CA:$CA,$C44,'22'!$CB:$CB)))-IF($D44="","",IF(ISNA(SUMIF('22'!$B:$B,$D44,'22'!$L:$L)),0,SUMIF('22'!$B:$B,$D44,'22'!$L:$L)))))</f>
        <v>0</v>
      </c>
      <c r="AB44" s="34">
        <f>IF($D44="","",(IF($C44="","",IF(ISNA(SUMIF('23'!$CA:$CA,$C44,'23'!$CB:$CB)),0,SUMIF('23'!$CA:$CA,$C44,'23'!$CB:$CB)))-IF($D44="","",IF(ISNA(SUMIF('23'!$B:$B,$D44,'23'!$L:$L)),0,SUMIF('23'!$B:$B,$D44,'23'!$L:$L)))))</f>
        <v>0</v>
      </c>
      <c r="AC44" s="34">
        <f>IF($D44="","",(IF($C44="","",IF(ISNA(SUMIF('24'!$CA:$CA,$C44,'24'!$CB:$CB)),0,SUMIF('24'!$CA:$CA,$C44,'24'!$CB:$CB)))-IF($D44="","",IF(ISNA(SUMIF('24'!$B:$B,$D44,'24'!$L:$L)),0,SUMIF('24'!$B:$B,$D44,'24'!$L:$L)))))</f>
        <v>0</v>
      </c>
      <c r="AD44" s="34">
        <f>IF($D44="","",(IF($C44="","",IF(ISNA(SUMIF('25'!$CA:$CA,$C44,'25'!$CB:$CB)),0,SUMIF('25'!$CA:$CA,$C44,'25'!$CB:$CB)))-IF($D44="","",IF(ISNA(SUMIF('25'!$B:$B,$D44,'25'!$L:$L)),0,SUMIF('25'!$B:$B,$D44,'25'!$L:$L)))))</f>
        <v>0</v>
      </c>
      <c r="AE44" s="34">
        <f>IF($D44="","",(IF($C44="","",IF(ISNA(SUMIF('26'!$CA:$CA,$C44,'26'!$CB:$CB)),0,SUMIF('26'!$CA:$CA,$C44,'26'!$CB:$CB)))-IF($D44="","",IF(ISNA(SUMIF('26'!$B:$B,$D44,'26'!$L:$L)),0,SUMIF('26'!$B:$B,$D44,'26'!$L:$L)))))</f>
        <v>0</v>
      </c>
      <c r="AF44" s="34">
        <f>IF($D44="","",(IF($C44="","",IF(ISNA(SUMIF('27'!$CA:$CA,$C44,'27'!$CB:$CB)),0,SUMIF('27'!$CA:$CA,$C44,'27'!$CB:$CB)))-IF($D44="","",IF(ISNA(SUMIF('27'!$B:$B,$D44,'27'!$L:$L)),0,SUMIF('27'!$B:$B,$D44,'27'!$L:$L)))))</f>
        <v>0</v>
      </c>
      <c r="AG44" s="34">
        <f>IF($D44="","",(IF($C44="","",IF(ISNA(SUMIF('28'!$CA:$CA,$C44,'28'!$CB:$CB)),0,SUMIF('28'!$CA:$CA,$C44,'28'!$CB:$CB)))-IF($D44="","",IF(ISNA(SUMIF('28'!$B:$B,$D44,'28'!$L:$L)),0,SUMIF('28'!$B:$B,$D44,'28'!$L:$L)))))</f>
        <v>0</v>
      </c>
      <c r="AH44" s="34">
        <f>IF($D44="","",(IF($C44="","",IF(ISNA(SUMIF('29'!$CA:$CA,$C44,'29'!$CB:$CB)),0,SUMIF('29'!$CA:$CA,$C44,'29'!$CB:$CB)))-IF($D44="","",IF(ISNA(SUMIF('29'!$B:$B,$D44,'29'!$L:$L)),0,SUMIF('29'!$B:$B,$D44,'29'!$L:$L)))))</f>
        <v>0</v>
      </c>
      <c r="AI44" s="34">
        <f>IF($D44="","",(IF($C44="","",IF(ISNA(SUMIF('30'!$CA:$CA,$C44,'30'!$CB:$CB)),0,SUMIF('30'!$CA:$CA,$C44,'30'!$CB:$CB)))-IF($D44="","",IF(ISNA(SUMIF('30'!$B:$B,$D44,'30'!$L:$L)),0,SUMIF('30'!$B:$B,$D44,'30'!$L:$L)))))</f>
        <v>0</v>
      </c>
      <c r="AJ44" s="34">
        <f>IF($D44="","",(IF($C44="","",IF(ISNA(SUMIF('31'!$CA:$CA,$C44,'31'!$CB:$CB)),0,SUMIF('31'!$CA:$CA,$C44,'31'!$CB:$CB)))-IF($D44="","",IF(ISNA(SUMIF('31'!$B:$B,$D44,'31'!$L:$L)),0,SUMIF('31'!$B:$B,$D44,'31'!$L:$L)))))</f>
        <v>0</v>
      </c>
      <c r="AK44" s="35">
        <f t="shared" si="2"/>
        <v>0</v>
      </c>
      <c r="AL44" s="31">
        <f t="shared" si="3"/>
        <v>108</v>
      </c>
    </row>
    <row r="45" spans="1:38" ht="17.399999999999999">
      <c r="A45" s="19">
        <v>39</v>
      </c>
      <c r="C45" s="39">
        <f>IF(D45="","",VLOOKUP('CUADRO GENERADO'!D45,'BASE DATOS CONDUCTORES'!B:C,2,FALSE))</f>
        <v>6115</v>
      </c>
      <c r="D45" s="28">
        <f>IFERROR(VLOOKUP(A45,'BASE DATOS CONDUCTORES'!$X$4:$AB$403,5,FALSE),"")</f>
        <v>115</v>
      </c>
      <c r="E45" s="34" t="str">
        <f>IF(ISNA(VLOOKUP(D45,SALDOS!C:D,2,FALSE)),"",VLOOKUP(D45,SALDOS!C:D,2,FALSE))</f>
        <v/>
      </c>
      <c r="F45" s="34">
        <f>IF($D45="","",(IF($C45="","",IF(ISNA(SUMIF('1'!$CA:$CA,$C45,'1'!$CB:$CB)),0,SUMIF('1'!$CA:$CA,$C45,'1'!$CB:$CB)))-IF($D45="","",IF(ISNA(SUMIF('1'!$B:$B,$D45,'1'!$L:$L)),0,SUMIF('1'!$B:$B,$D45,'1'!$L:$L)))))</f>
        <v>0</v>
      </c>
      <c r="G45" s="34">
        <f>IF($D45="","",(IF($C45="","",IF(ISNA(SUMIF('2'!$CA:$CA,$C45,'2'!$CB:$CB)),0,SUMIF('2'!$CA:$CA,$C45,'2'!$CB:$CB)))-IF($D45="","",IF(ISNA(SUMIF('2'!$B:$B,$D45,'2'!$L:$L)),0,SUMIF('2'!$B:$B,$D45,'2'!$L:$L)))))</f>
        <v>0</v>
      </c>
      <c r="H45" s="34">
        <f>IF($D45="","",(IF($C45="","",IF(ISNA(SUMIF('3'!$CA:$CA,$C45,'3'!$CB:$CB)),0,SUMIF('3'!$CA:$CA,$C45,'3'!$CB:$CB)))-IF($D45="","",IF(ISNA(SUMIF('3'!$B:$B,$D45,'3'!$L:$L)),0,SUMIF('3'!$B:$B,$D45,'3'!$L:$L)))))</f>
        <v>0</v>
      </c>
      <c r="I45" s="34">
        <f>IF($D45="","",(IF($C45="","",IF(ISNA(SUMIF('4'!$CA:$CA,$C45,'4'!$CB:$CB)),0,SUMIF('4'!$CA:$CA,$C45,'4'!$CB:$CB)))-IF($D45="","",IF(ISNA(SUMIF('4'!$B:$B,$D45,'4'!$L:$L)),0,SUMIF('4'!$B:$B,$D45,'4'!$L:$L)))))</f>
        <v>0</v>
      </c>
      <c r="J45" s="34">
        <f>IF($D45="","",(IF($C45="","",IF(ISNA(SUMIF('5'!$CA:$CA,$C45,'5'!$CB:$CB)),0,SUMIF('5'!$CA:$CA,$C45,'5'!$CB:$CB)))-IF($D45="","",IF(ISNA(SUMIF('5'!$B:$B,$D45,'5'!$L:$L)),0,SUMIF('5'!$B:$B,$D45,'5'!$L:$L)))))</f>
        <v>0</v>
      </c>
      <c r="K45" s="34">
        <f>IF($D45="","",(IF($C45="","",IF(ISNA(SUMIF('6'!$CA:$CA,$C45,'6'!$CB:$CB)),0,SUMIF('6'!$CA:$CA,$C45,'6'!$CB:$CB)))-IF($D45="","",IF(ISNA(SUMIF('6'!$B:$B,$D45,'6'!$L:$L)),0,SUMIF('6'!$B:$B,$D45,'6'!$L:$L)))))</f>
        <v>0</v>
      </c>
      <c r="L45" s="34">
        <f>IF($D45="","",(IF($C45="","",IF(ISNA(SUMIF('7'!$CA:$CA,$C45,'7'!$CB:$CB)),0,SUMIF('7'!$CA:$CA,$C45,'7'!$CB:$CB)))-IF($D45="","",IF(ISNA(SUMIF('7'!$B:$B,$D45,'7'!$L:$L)),0,SUMIF('7'!$B:$B,$D45,'7'!$L:$L)))))</f>
        <v>0</v>
      </c>
      <c r="M45" s="34">
        <f>IF($D45="","",(IF($C45="","",IF(ISNA(SUMIF('8'!$CA:$CA,$C45,'8'!$CB:$CB)),0,SUMIF('8'!$CA:$CA,$C45,'8'!$CB:$CB)))-IF($D45="","",IF(ISNA(SUMIF('8'!$B:$B,$D45,'8'!$L:$L)),0,SUMIF('8'!$B:$B,$D45,'8'!$L:$L)))))</f>
        <v>0</v>
      </c>
      <c r="N45" s="34">
        <f>IF($D45="","",(IF($C45="","",IF(ISNA(SUMIF('9'!$CA:$CA,$C45,'9'!$CB:$CB)),0,SUMIF('9'!$CA:$CA,$C45,'9'!$CB:$CB)))-IF($D45="","",IF(ISNA(SUMIF('9'!$B:$B,$D45,'9'!$L:$L)),0,SUMIF('9'!$B:$B,$D45,'9'!$L:$L)))))</f>
        <v>0</v>
      </c>
      <c r="O45" s="34">
        <f>IF($D45="","",(IF($C45="","",IF(ISNA(SUMIF('10'!$CA:$CA,$C45,'10'!$CB:$CB)),0,SUMIF('10'!$CA:$CA,$C45,'10'!$CB:$CB)))-IF($D45="","",IF(ISNA(SUMIF('10'!$B:$B,$D45,'10'!$L:$L)),0,SUMIF('10'!$B:$B,$D45,'10'!$L:$L)))))</f>
        <v>0</v>
      </c>
      <c r="P45" s="34">
        <f>IF($D45="","",(IF($C45="","",IF(ISNA(SUMIF('11'!$CA:$CA,$C45,'11'!$CB:$CB)),0,SUMIF('11'!$CA:$CA,$C45,'11'!$CB:$CB)))-IF($D45="","",IF(ISNA(SUMIF('11'!$B:$B,$D45,'11'!$L:$L)),0,SUMIF('11'!$B:$B,$D45,'11'!$L:$L)))))</f>
        <v>0</v>
      </c>
      <c r="Q45" s="34">
        <f>IF($D45="","",(IF($C45="","",IF(ISNA(SUMIF('12'!$CA:$CA,$C45,'12'!$CB:$CB)),0,SUMIF('12'!$CA:$CA,$C45,'12'!$CB:$CB)))-IF($D45="","",IF(ISNA(SUMIF('12'!$B:$B,$D45,'12'!$L:$L)),0,SUMIF('12'!$B:$B,$D45,'12'!$L:$L)))))</f>
        <v>0</v>
      </c>
      <c r="R45" s="34">
        <f>IF($D45="","",(IF($C45="","",IF(ISNA(SUMIF('13'!$CA:$CA,$C45,'13'!$CB:$CB)),0,SUMIF('13'!$CA:$CA,$C45,'13'!$CB:$CB)))-IF($D45="","",IF(ISNA(SUMIF('13'!$B:$B,$D45,'13'!$L:$L)),0,SUMIF('13'!$B:$B,$D45,'13'!$L:$L)))))</f>
        <v>0</v>
      </c>
      <c r="S45" s="34">
        <f>IF($D45="","",(IF($C45="","",IF(ISNA(SUMIF('14'!$CA:$CA,$C45,'14'!$CB:$CB)),0,SUMIF('14'!$CA:$CA,$C45,'14'!$CB:$CB)))-IF($D45="","",IF(ISNA(SUMIF('14'!$B:$B,$D45,'14'!$L:$L)),0,SUMIF('14'!$B:$B,$D45,'14'!$L:$L)))))</f>
        <v>0</v>
      </c>
      <c r="T45" s="34">
        <f>IF($D45="","",(IF($C45="","",IF(ISNA(SUMIF('15'!$CA:$CA,$C45,'15'!$CB:$CB)),0,SUMIF('15'!$CA:$CA,$C45,'15'!$CB:$CB)))-IF($D45="","",IF(ISNA(SUMIF('15'!$B:$B,$D45,'15'!$L:$L)),0,SUMIF('15'!$B:$B,$D45,'15'!$L:$L)))))</f>
        <v>0</v>
      </c>
      <c r="U45" s="34">
        <f>IF($D45="","",(IF($C45="","",IF(ISNA(SUMIF('16'!$CA:$CA,$C45,'16'!$CB:$CB)),0,SUMIF('16'!$CA:$CA,$C45,'16'!$CB:$CB)))-IF($D45="","",IF(ISNA(SUMIF('16'!$B:$B,$D45,'16'!$L:$L)),0,SUMIF('16'!$B:$B,$D45,'16'!$L:$L)))))</f>
        <v>0</v>
      </c>
      <c r="V45" s="34">
        <f>IF($D45="","",(IF($C45="","",IF(ISNA(SUMIF('17'!$CA:$CA,$C45,'17'!$CB:$CB)),0,SUMIF('17'!$CA:$CA,$C45,'17'!$CB:$CB)))-IF($D45="","",IF(ISNA(SUMIF('17'!$B:$B,$D45,'17'!$L:$L)),0,SUMIF('17'!$B:$B,$D45,'17'!$L:$L)))))</f>
        <v>0</v>
      </c>
      <c r="W45" s="34">
        <f>IF($D45="","",(IF($C45="","",IF(ISNA(SUMIF('18'!$CA:$CA,$C45,'18'!$CB:$CB)),0,SUMIF('18'!$CA:$CA,$C45,'18'!$CB:$CB)))-IF($D45="","",IF(ISNA(SUMIF('18'!$B:$B,$D45,'18'!$L:$L)),0,SUMIF('18'!$B:$B,$D45,'18'!$L:$L)))))</f>
        <v>0</v>
      </c>
      <c r="X45" s="34">
        <f>IF($D45="","",(IF($C45="","",IF(ISNA(SUMIF('19'!$CA:$CA,$C45,'19'!$CB:$CB)),0,SUMIF('19'!$CA:$CA,$C45,'19'!$CB:$CB)))-IF($D45="","",IF(ISNA(SUMIF('19'!$B:$B,$D45,'19'!$L:$L)),0,SUMIF('19'!$B:$B,$D45,'19'!$L:$L)))))</f>
        <v>0</v>
      </c>
      <c r="Y45" s="34">
        <f>IF($D45="","",(IF($C45="","",IF(ISNA(SUMIF('20'!$CA:$CA,$C45,'20'!$CB:$CB)),0,SUMIF('20'!$CA:$CA,$C45,'20'!$CB:$CB)))-IF($D45="","",IF(ISNA(SUMIF('20'!$B:$B,$D45,'20'!$L:$L)),0,SUMIF('20'!$B:$B,$D45,'20'!$L:$L)))))</f>
        <v>0</v>
      </c>
      <c r="Z45" s="34">
        <f>IF($D45="","",(IF($C45="","",IF(ISNA(SUMIF('21'!$CA:$CA,$C45,'21'!$CB:$CB)),0,SUMIF('21'!$CA:$CA,$C45,'21'!$CB:$CB)))-IF($D45="","",IF(ISNA(SUMIF('21'!$B:$B,$D45,'21'!$L:$L)),0,SUMIF('21'!$B:$B,$D45,'21'!$L:$L)))))</f>
        <v>0</v>
      </c>
      <c r="AA45" s="34">
        <f>IF($D45="","",(IF($C45="","",IF(ISNA(SUMIF('22'!$CA:$CA,$C45,'22'!$CB:$CB)),0,SUMIF('22'!$CA:$CA,$C45,'22'!$CB:$CB)))-IF($D45="","",IF(ISNA(SUMIF('22'!$B:$B,$D45,'22'!$L:$L)),0,SUMIF('22'!$B:$B,$D45,'22'!$L:$L)))))</f>
        <v>0</v>
      </c>
      <c r="AB45" s="34">
        <f>IF($D45="","",(IF($C45="","",IF(ISNA(SUMIF('23'!$CA:$CA,$C45,'23'!$CB:$CB)),0,SUMIF('23'!$CA:$CA,$C45,'23'!$CB:$CB)))-IF($D45="","",IF(ISNA(SUMIF('23'!$B:$B,$D45,'23'!$L:$L)),0,SUMIF('23'!$B:$B,$D45,'23'!$L:$L)))))</f>
        <v>0</v>
      </c>
      <c r="AC45" s="34">
        <f>IF($D45="","",(IF($C45="","",IF(ISNA(SUMIF('24'!$CA:$CA,$C45,'24'!$CB:$CB)),0,SUMIF('24'!$CA:$CA,$C45,'24'!$CB:$CB)))-IF($D45="","",IF(ISNA(SUMIF('24'!$B:$B,$D45,'24'!$L:$L)),0,SUMIF('24'!$B:$B,$D45,'24'!$L:$L)))))</f>
        <v>0</v>
      </c>
      <c r="AD45" s="34">
        <f>IF($D45="","",(IF($C45="","",IF(ISNA(SUMIF('25'!$CA:$CA,$C45,'25'!$CB:$CB)),0,SUMIF('25'!$CA:$CA,$C45,'25'!$CB:$CB)))-IF($D45="","",IF(ISNA(SUMIF('25'!$B:$B,$D45,'25'!$L:$L)),0,SUMIF('25'!$B:$B,$D45,'25'!$L:$L)))))</f>
        <v>0</v>
      </c>
      <c r="AE45" s="34">
        <f>IF($D45="","",(IF($C45="","",IF(ISNA(SUMIF('26'!$CA:$CA,$C45,'26'!$CB:$CB)),0,SUMIF('26'!$CA:$CA,$C45,'26'!$CB:$CB)))-IF($D45="","",IF(ISNA(SUMIF('26'!$B:$B,$D45,'26'!$L:$L)),0,SUMIF('26'!$B:$B,$D45,'26'!$L:$L)))))</f>
        <v>0</v>
      </c>
      <c r="AF45" s="34">
        <f>IF($D45="","",(IF($C45="","",IF(ISNA(SUMIF('27'!$CA:$CA,$C45,'27'!$CB:$CB)),0,SUMIF('27'!$CA:$CA,$C45,'27'!$CB:$CB)))-IF($D45="","",IF(ISNA(SUMIF('27'!$B:$B,$D45,'27'!$L:$L)),0,SUMIF('27'!$B:$B,$D45,'27'!$L:$L)))))</f>
        <v>0</v>
      </c>
      <c r="AG45" s="34">
        <f>IF($D45="","",(IF($C45="","",IF(ISNA(SUMIF('28'!$CA:$CA,$C45,'28'!$CB:$CB)),0,SUMIF('28'!$CA:$CA,$C45,'28'!$CB:$CB)))-IF($D45="","",IF(ISNA(SUMIF('28'!$B:$B,$D45,'28'!$L:$L)),0,SUMIF('28'!$B:$B,$D45,'28'!$L:$L)))))</f>
        <v>0</v>
      </c>
      <c r="AH45" s="34">
        <f>IF($D45="","",(IF($C45="","",IF(ISNA(SUMIF('29'!$CA:$CA,$C45,'29'!$CB:$CB)),0,SUMIF('29'!$CA:$CA,$C45,'29'!$CB:$CB)))-IF($D45="","",IF(ISNA(SUMIF('29'!$B:$B,$D45,'29'!$L:$L)),0,SUMIF('29'!$B:$B,$D45,'29'!$L:$L)))))</f>
        <v>0</v>
      </c>
      <c r="AI45" s="34">
        <f>IF($D45="","",(IF($C45="","",IF(ISNA(SUMIF('30'!$CA:$CA,$C45,'30'!$CB:$CB)),0,SUMIF('30'!$CA:$CA,$C45,'30'!$CB:$CB)))-IF($D45="","",IF(ISNA(SUMIF('30'!$B:$B,$D45,'30'!$L:$L)),0,SUMIF('30'!$B:$B,$D45,'30'!$L:$L)))))</f>
        <v>0</v>
      </c>
      <c r="AJ45" s="34">
        <f>IF($D45="","",(IF($C45="","",IF(ISNA(SUMIF('31'!$CA:$CA,$C45,'31'!$CB:$CB)),0,SUMIF('31'!$CA:$CA,$C45,'31'!$CB:$CB)))-IF($D45="","",IF(ISNA(SUMIF('31'!$B:$B,$D45,'31'!$L:$L)),0,SUMIF('31'!$B:$B,$D45,'31'!$L:$L)))))</f>
        <v>0</v>
      </c>
      <c r="AK45" s="35">
        <f t="shared" si="2"/>
        <v>0</v>
      </c>
      <c r="AL45" s="31">
        <f t="shared" si="3"/>
        <v>115</v>
      </c>
    </row>
    <row r="46" spans="1:38" ht="17.399999999999999">
      <c r="A46" s="19">
        <v>40</v>
      </c>
      <c r="C46" s="39">
        <f>IF(D46="","",VLOOKUP('CUADRO GENERADO'!D46,'BASE DATOS CONDUCTORES'!B:C,2,FALSE))</f>
        <v>6117</v>
      </c>
      <c r="D46" s="28">
        <f>IFERROR(VLOOKUP(A46,'BASE DATOS CONDUCTORES'!$X$4:$AB$403,5,FALSE),"")</f>
        <v>117</v>
      </c>
      <c r="E46" s="34" t="str">
        <f>IF(ISNA(VLOOKUP(D46,SALDOS!C:D,2,FALSE)),"",VLOOKUP(D46,SALDOS!C:D,2,FALSE))</f>
        <v/>
      </c>
      <c r="F46" s="34">
        <f>IF($D46="","",(IF($C46="","",IF(ISNA(SUMIF('1'!$CA:$CA,$C46,'1'!$CB:$CB)),0,SUMIF('1'!$CA:$CA,$C46,'1'!$CB:$CB)))-IF($D46="","",IF(ISNA(SUMIF('1'!$B:$B,$D46,'1'!$L:$L)),0,SUMIF('1'!$B:$B,$D46,'1'!$L:$L)))))</f>
        <v>0</v>
      </c>
      <c r="G46" s="34">
        <f>IF($D46="","",(IF($C46="","",IF(ISNA(SUMIF('2'!$CA:$CA,$C46,'2'!$CB:$CB)),0,SUMIF('2'!$CA:$CA,$C46,'2'!$CB:$CB)))-IF($D46="","",IF(ISNA(SUMIF('2'!$B:$B,$D46,'2'!$L:$L)),0,SUMIF('2'!$B:$B,$D46,'2'!$L:$L)))))</f>
        <v>0</v>
      </c>
      <c r="H46" s="34">
        <f>IF($D46="","",(IF($C46="","",IF(ISNA(SUMIF('3'!$CA:$CA,$C46,'3'!$CB:$CB)),0,SUMIF('3'!$CA:$CA,$C46,'3'!$CB:$CB)))-IF($D46="","",IF(ISNA(SUMIF('3'!$B:$B,$D46,'3'!$L:$L)),0,SUMIF('3'!$B:$B,$D46,'3'!$L:$L)))))</f>
        <v>0</v>
      </c>
      <c r="I46" s="34">
        <f>IF($D46="","",(IF($C46="","",IF(ISNA(SUMIF('4'!$CA:$CA,$C46,'4'!$CB:$CB)),0,SUMIF('4'!$CA:$CA,$C46,'4'!$CB:$CB)))-IF($D46="","",IF(ISNA(SUMIF('4'!$B:$B,$D46,'4'!$L:$L)),0,SUMIF('4'!$B:$B,$D46,'4'!$L:$L)))))</f>
        <v>0</v>
      </c>
      <c r="J46" s="34">
        <f>IF($D46="","",(IF($C46="","",IF(ISNA(SUMIF('5'!$CA:$CA,$C46,'5'!$CB:$CB)),0,SUMIF('5'!$CA:$CA,$C46,'5'!$CB:$CB)))-IF($D46="","",IF(ISNA(SUMIF('5'!$B:$B,$D46,'5'!$L:$L)),0,SUMIF('5'!$B:$B,$D46,'5'!$L:$L)))))</f>
        <v>0</v>
      </c>
      <c r="K46" s="34">
        <f>IF($D46="","",(IF($C46="","",IF(ISNA(SUMIF('6'!$CA:$CA,$C46,'6'!$CB:$CB)),0,SUMIF('6'!$CA:$CA,$C46,'6'!$CB:$CB)))-IF($D46="","",IF(ISNA(SUMIF('6'!$B:$B,$D46,'6'!$L:$L)),0,SUMIF('6'!$B:$B,$D46,'6'!$L:$L)))))</f>
        <v>0</v>
      </c>
      <c r="L46" s="34">
        <f>IF($D46="","",(IF($C46="","",IF(ISNA(SUMIF('7'!$CA:$CA,$C46,'7'!$CB:$CB)),0,SUMIF('7'!$CA:$CA,$C46,'7'!$CB:$CB)))-IF($D46="","",IF(ISNA(SUMIF('7'!$B:$B,$D46,'7'!$L:$L)),0,SUMIF('7'!$B:$B,$D46,'7'!$L:$L)))))</f>
        <v>0</v>
      </c>
      <c r="M46" s="34">
        <f>IF($D46="","",(IF($C46="","",IF(ISNA(SUMIF('8'!$CA:$CA,$C46,'8'!$CB:$CB)),0,SUMIF('8'!$CA:$CA,$C46,'8'!$CB:$CB)))-IF($D46="","",IF(ISNA(SUMIF('8'!$B:$B,$D46,'8'!$L:$L)),0,SUMIF('8'!$B:$B,$D46,'8'!$L:$L)))))</f>
        <v>0</v>
      </c>
      <c r="N46" s="34">
        <f>IF($D46="","",(IF($C46="","",IF(ISNA(SUMIF('9'!$CA:$CA,$C46,'9'!$CB:$CB)),0,SUMIF('9'!$CA:$CA,$C46,'9'!$CB:$CB)))-IF($D46="","",IF(ISNA(SUMIF('9'!$B:$B,$D46,'9'!$L:$L)),0,SUMIF('9'!$B:$B,$D46,'9'!$L:$L)))))</f>
        <v>0</v>
      </c>
      <c r="O46" s="34">
        <f>IF($D46="","",(IF($C46="","",IF(ISNA(SUMIF('10'!$CA:$CA,$C46,'10'!$CB:$CB)),0,SUMIF('10'!$CA:$CA,$C46,'10'!$CB:$CB)))-IF($D46="","",IF(ISNA(SUMIF('10'!$B:$B,$D46,'10'!$L:$L)),0,SUMIF('10'!$B:$B,$D46,'10'!$L:$L)))))</f>
        <v>0</v>
      </c>
      <c r="P46" s="34">
        <f>IF($D46="","",(IF($C46="","",IF(ISNA(SUMIF('11'!$CA:$CA,$C46,'11'!$CB:$CB)),0,SUMIF('11'!$CA:$CA,$C46,'11'!$CB:$CB)))-IF($D46="","",IF(ISNA(SUMIF('11'!$B:$B,$D46,'11'!$L:$L)),0,SUMIF('11'!$B:$B,$D46,'11'!$L:$L)))))</f>
        <v>0</v>
      </c>
      <c r="Q46" s="34">
        <f>IF($D46="","",(IF($C46="","",IF(ISNA(SUMIF('12'!$CA:$CA,$C46,'12'!$CB:$CB)),0,SUMIF('12'!$CA:$CA,$C46,'12'!$CB:$CB)))-IF($D46="","",IF(ISNA(SUMIF('12'!$B:$B,$D46,'12'!$L:$L)),0,SUMIF('12'!$B:$B,$D46,'12'!$L:$L)))))</f>
        <v>0</v>
      </c>
      <c r="R46" s="34">
        <f>IF($D46="","",(IF($C46="","",IF(ISNA(SUMIF('13'!$CA:$CA,$C46,'13'!$CB:$CB)),0,SUMIF('13'!$CA:$CA,$C46,'13'!$CB:$CB)))-IF($D46="","",IF(ISNA(SUMIF('13'!$B:$B,$D46,'13'!$L:$L)),0,SUMIF('13'!$B:$B,$D46,'13'!$L:$L)))))</f>
        <v>0</v>
      </c>
      <c r="S46" s="34">
        <f>IF($D46="","",(IF($C46="","",IF(ISNA(SUMIF('14'!$CA:$CA,$C46,'14'!$CB:$CB)),0,SUMIF('14'!$CA:$CA,$C46,'14'!$CB:$CB)))-IF($D46="","",IF(ISNA(SUMIF('14'!$B:$B,$D46,'14'!$L:$L)),0,SUMIF('14'!$B:$B,$D46,'14'!$L:$L)))))</f>
        <v>0</v>
      </c>
      <c r="T46" s="34">
        <f>IF($D46="","",(IF($C46="","",IF(ISNA(SUMIF('15'!$CA:$CA,$C46,'15'!$CB:$CB)),0,SUMIF('15'!$CA:$CA,$C46,'15'!$CB:$CB)))-IF($D46="","",IF(ISNA(SUMIF('15'!$B:$B,$D46,'15'!$L:$L)),0,SUMIF('15'!$B:$B,$D46,'15'!$L:$L)))))</f>
        <v>0</v>
      </c>
      <c r="U46" s="34">
        <f>IF($D46="","",(IF($C46="","",IF(ISNA(SUMIF('16'!$CA:$CA,$C46,'16'!$CB:$CB)),0,SUMIF('16'!$CA:$CA,$C46,'16'!$CB:$CB)))-IF($D46="","",IF(ISNA(SUMIF('16'!$B:$B,$D46,'16'!$L:$L)),0,SUMIF('16'!$B:$B,$D46,'16'!$L:$L)))))</f>
        <v>0</v>
      </c>
      <c r="V46" s="34">
        <f>IF($D46="","",(IF($C46="","",IF(ISNA(SUMIF('17'!$CA:$CA,$C46,'17'!$CB:$CB)),0,SUMIF('17'!$CA:$CA,$C46,'17'!$CB:$CB)))-IF($D46="","",IF(ISNA(SUMIF('17'!$B:$B,$D46,'17'!$L:$L)),0,SUMIF('17'!$B:$B,$D46,'17'!$L:$L)))))</f>
        <v>0</v>
      </c>
      <c r="W46" s="34">
        <f>IF($D46="","",(IF($C46="","",IF(ISNA(SUMIF('18'!$CA:$CA,$C46,'18'!$CB:$CB)),0,SUMIF('18'!$CA:$CA,$C46,'18'!$CB:$CB)))-IF($D46="","",IF(ISNA(SUMIF('18'!$B:$B,$D46,'18'!$L:$L)),0,SUMIF('18'!$B:$B,$D46,'18'!$L:$L)))))</f>
        <v>0</v>
      </c>
      <c r="X46" s="34">
        <f>IF($D46="","",(IF($C46="","",IF(ISNA(SUMIF('19'!$CA:$CA,$C46,'19'!$CB:$CB)),0,SUMIF('19'!$CA:$CA,$C46,'19'!$CB:$CB)))-IF($D46="","",IF(ISNA(SUMIF('19'!$B:$B,$D46,'19'!$L:$L)),0,SUMIF('19'!$B:$B,$D46,'19'!$L:$L)))))</f>
        <v>0</v>
      </c>
      <c r="Y46" s="34">
        <f>IF($D46="","",(IF($C46="","",IF(ISNA(SUMIF('20'!$CA:$CA,$C46,'20'!$CB:$CB)),0,SUMIF('20'!$CA:$CA,$C46,'20'!$CB:$CB)))-IF($D46="","",IF(ISNA(SUMIF('20'!$B:$B,$D46,'20'!$L:$L)),0,SUMIF('20'!$B:$B,$D46,'20'!$L:$L)))))</f>
        <v>0</v>
      </c>
      <c r="Z46" s="34">
        <f>IF($D46="","",(IF($C46="","",IF(ISNA(SUMIF('21'!$CA:$CA,$C46,'21'!$CB:$CB)),0,SUMIF('21'!$CA:$CA,$C46,'21'!$CB:$CB)))-IF($D46="","",IF(ISNA(SUMIF('21'!$B:$B,$D46,'21'!$L:$L)),0,SUMIF('21'!$B:$B,$D46,'21'!$L:$L)))))</f>
        <v>0</v>
      </c>
      <c r="AA46" s="34">
        <f>IF($D46="","",(IF($C46="","",IF(ISNA(SUMIF('22'!$CA:$CA,$C46,'22'!$CB:$CB)),0,SUMIF('22'!$CA:$CA,$C46,'22'!$CB:$CB)))-IF($D46="","",IF(ISNA(SUMIF('22'!$B:$B,$D46,'22'!$L:$L)),0,SUMIF('22'!$B:$B,$D46,'22'!$L:$L)))))</f>
        <v>0</v>
      </c>
      <c r="AB46" s="34">
        <f>IF($D46="","",(IF($C46="","",IF(ISNA(SUMIF('23'!$CA:$CA,$C46,'23'!$CB:$CB)),0,SUMIF('23'!$CA:$CA,$C46,'23'!$CB:$CB)))-IF($D46="","",IF(ISNA(SUMIF('23'!$B:$B,$D46,'23'!$L:$L)),0,SUMIF('23'!$B:$B,$D46,'23'!$L:$L)))))</f>
        <v>0</v>
      </c>
      <c r="AC46" s="34">
        <f>IF($D46="","",(IF($C46="","",IF(ISNA(SUMIF('24'!$CA:$CA,$C46,'24'!$CB:$CB)),0,SUMIF('24'!$CA:$CA,$C46,'24'!$CB:$CB)))-IF($D46="","",IF(ISNA(SUMIF('24'!$B:$B,$D46,'24'!$L:$L)),0,SUMIF('24'!$B:$B,$D46,'24'!$L:$L)))))</f>
        <v>0</v>
      </c>
      <c r="AD46" s="34">
        <f>IF($D46="","",(IF($C46="","",IF(ISNA(SUMIF('25'!$CA:$CA,$C46,'25'!$CB:$CB)),0,SUMIF('25'!$CA:$CA,$C46,'25'!$CB:$CB)))-IF($D46="","",IF(ISNA(SUMIF('25'!$B:$B,$D46,'25'!$L:$L)),0,SUMIF('25'!$B:$B,$D46,'25'!$L:$L)))))</f>
        <v>0</v>
      </c>
      <c r="AE46" s="34">
        <f>IF($D46="","",(IF($C46="","",IF(ISNA(SUMIF('26'!$CA:$CA,$C46,'26'!$CB:$CB)),0,SUMIF('26'!$CA:$CA,$C46,'26'!$CB:$CB)))-IF($D46="","",IF(ISNA(SUMIF('26'!$B:$B,$D46,'26'!$L:$L)),0,SUMIF('26'!$B:$B,$D46,'26'!$L:$L)))))</f>
        <v>0</v>
      </c>
      <c r="AF46" s="34">
        <f>IF($D46="","",(IF($C46="","",IF(ISNA(SUMIF('27'!$CA:$CA,$C46,'27'!$CB:$CB)),0,SUMIF('27'!$CA:$CA,$C46,'27'!$CB:$CB)))-IF($D46="","",IF(ISNA(SUMIF('27'!$B:$B,$D46,'27'!$L:$L)),0,SUMIF('27'!$B:$B,$D46,'27'!$L:$L)))))</f>
        <v>0</v>
      </c>
      <c r="AG46" s="34">
        <f>IF($D46="","",(IF($C46="","",IF(ISNA(SUMIF('28'!$CA:$CA,$C46,'28'!$CB:$CB)),0,SUMIF('28'!$CA:$CA,$C46,'28'!$CB:$CB)))-IF($D46="","",IF(ISNA(SUMIF('28'!$B:$B,$D46,'28'!$L:$L)),0,SUMIF('28'!$B:$B,$D46,'28'!$L:$L)))))</f>
        <v>0</v>
      </c>
      <c r="AH46" s="34">
        <f>IF($D46="","",(IF($C46="","",IF(ISNA(SUMIF('29'!$CA:$CA,$C46,'29'!$CB:$CB)),0,SUMIF('29'!$CA:$CA,$C46,'29'!$CB:$CB)))-IF($D46="","",IF(ISNA(SUMIF('29'!$B:$B,$D46,'29'!$L:$L)),0,SUMIF('29'!$B:$B,$D46,'29'!$L:$L)))))</f>
        <v>0</v>
      </c>
      <c r="AI46" s="34">
        <f>IF($D46="","",(IF($C46="","",IF(ISNA(SUMIF('30'!$CA:$CA,$C46,'30'!$CB:$CB)),0,SUMIF('30'!$CA:$CA,$C46,'30'!$CB:$CB)))-IF($D46="","",IF(ISNA(SUMIF('30'!$B:$B,$D46,'30'!$L:$L)),0,SUMIF('30'!$B:$B,$D46,'30'!$L:$L)))))</f>
        <v>0</v>
      </c>
      <c r="AJ46" s="34">
        <f>IF($D46="","",(IF($C46="","",IF(ISNA(SUMIF('31'!$CA:$CA,$C46,'31'!$CB:$CB)),0,SUMIF('31'!$CA:$CA,$C46,'31'!$CB:$CB)))-IF($D46="","",IF(ISNA(SUMIF('31'!$B:$B,$D46,'31'!$L:$L)),0,SUMIF('31'!$B:$B,$D46,'31'!$L:$L)))))</f>
        <v>0</v>
      </c>
      <c r="AK46" s="35">
        <f t="shared" si="2"/>
        <v>0</v>
      </c>
      <c r="AL46" s="31">
        <f t="shared" si="3"/>
        <v>117</v>
      </c>
    </row>
    <row r="47" spans="1:38" ht="17.399999999999999">
      <c r="A47" s="19">
        <v>41</v>
      </c>
      <c r="C47" s="39">
        <f>IF(D47="","",VLOOKUP('CUADRO GENERADO'!D47,'BASE DATOS CONDUCTORES'!B:C,2,FALSE))</f>
        <v>8056</v>
      </c>
      <c r="D47" s="28">
        <f>IFERROR(VLOOKUP(A47,'BASE DATOS CONDUCTORES'!$X$4:$AB$403,5,FALSE),"")</f>
        <v>118</v>
      </c>
      <c r="E47" s="34" t="str">
        <f>IF(ISNA(VLOOKUP(D47,SALDOS!C:D,2,FALSE)),"",VLOOKUP(D47,SALDOS!C:D,2,FALSE))</f>
        <v/>
      </c>
      <c r="F47" s="34">
        <f>IF($D47="","",(IF($C47="","",IF(ISNA(SUMIF('1'!$CA:$CA,$C47,'1'!$CB:$CB)),0,SUMIF('1'!$CA:$CA,$C47,'1'!$CB:$CB)))-IF($D47="","",IF(ISNA(SUMIF('1'!$B:$B,$D47,'1'!$L:$L)),0,SUMIF('1'!$B:$B,$D47,'1'!$L:$L)))))</f>
        <v>0</v>
      </c>
      <c r="G47" s="34">
        <f>IF($D47="","",(IF($C47="","",IF(ISNA(SUMIF('2'!$CA:$CA,$C47,'2'!$CB:$CB)),0,SUMIF('2'!$CA:$CA,$C47,'2'!$CB:$CB)))-IF($D47="","",IF(ISNA(SUMIF('2'!$B:$B,$D47,'2'!$L:$L)),0,SUMIF('2'!$B:$B,$D47,'2'!$L:$L)))))</f>
        <v>0</v>
      </c>
      <c r="H47" s="34">
        <f>IF($D47="","",(IF($C47="","",IF(ISNA(SUMIF('3'!$CA:$CA,$C47,'3'!$CB:$CB)),0,SUMIF('3'!$CA:$CA,$C47,'3'!$CB:$CB)))-IF($D47="","",IF(ISNA(SUMIF('3'!$B:$B,$D47,'3'!$L:$L)),0,SUMIF('3'!$B:$B,$D47,'3'!$L:$L)))))</f>
        <v>0</v>
      </c>
      <c r="I47" s="34">
        <f>IF($D47="","",(IF($C47="","",IF(ISNA(SUMIF('4'!$CA:$CA,$C47,'4'!$CB:$CB)),0,SUMIF('4'!$CA:$CA,$C47,'4'!$CB:$CB)))-IF($D47="","",IF(ISNA(SUMIF('4'!$B:$B,$D47,'4'!$L:$L)),0,SUMIF('4'!$B:$B,$D47,'4'!$L:$L)))))</f>
        <v>0</v>
      </c>
      <c r="J47" s="34">
        <f>IF($D47="","",(IF($C47="","",IF(ISNA(SUMIF('5'!$CA:$CA,$C47,'5'!$CB:$CB)),0,SUMIF('5'!$CA:$CA,$C47,'5'!$CB:$CB)))-IF($D47="","",IF(ISNA(SUMIF('5'!$B:$B,$D47,'5'!$L:$L)),0,SUMIF('5'!$B:$B,$D47,'5'!$L:$L)))))</f>
        <v>0</v>
      </c>
      <c r="K47" s="34">
        <f>IF($D47="","",(IF($C47="","",IF(ISNA(SUMIF('6'!$CA:$CA,$C47,'6'!$CB:$CB)),0,SUMIF('6'!$CA:$CA,$C47,'6'!$CB:$CB)))-IF($D47="","",IF(ISNA(SUMIF('6'!$B:$B,$D47,'6'!$L:$L)),0,SUMIF('6'!$B:$B,$D47,'6'!$L:$L)))))</f>
        <v>0</v>
      </c>
      <c r="L47" s="34">
        <f>IF($D47="","",(IF($C47="","",IF(ISNA(SUMIF('7'!$CA:$CA,$C47,'7'!$CB:$CB)),0,SUMIF('7'!$CA:$CA,$C47,'7'!$CB:$CB)))-IF($D47="","",IF(ISNA(SUMIF('7'!$B:$B,$D47,'7'!$L:$L)),0,SUMIF('7'!$B:$B,$D47,'7'!$L:$L)))))</f>
        <v>0</v>
      </c>
      <c r="M47" s="34">
        <f>IF($D47="","",(IF($C47="","",IF(ISNA(SUMIF('8'!$CA:$CA,$C47,'8'!$CB:$CB)),0,SUMIF('8'!$CA:$CA,$C47,'8'!$CB:$CB)))-IF($D47="","",IF(ISNA(SUMIF('8'!$B:$B,$D47,'8'!$L:$L)),0,SUMIF('8'!$B:$B,$D47,'8'!$L:$L)))))</f>
        <v>0</v>
      </c>
      <c r="N47" s="34">
        <f>IF($D47="","",(IF($C47="","",IF(ISNA(SUMIF('9'!$CA:$CA,$C47,'9'!$CB:$CB)),0,SUMIF('9'!$CA:$CA,$C47,'9'!$CB:$CB)))-IF($D47="","",IF(ISNA(SUMIF('9'!$B:$B,$D47,'9'!$L:$L)),0,SUMIF('9'!$B:$B,$D47,'9'!$L:$L)))))</f>
        <v>0</v>
      </c>
      <c r="O47" s="34">
        <f>IF($D47="","",(IF($C47="","",IF(ISNA(SUMIF('10'!$CA:$CA,$C47,'10'!$CB:$CB)),0,SUMIF('10'!$CA:$CA,$C47,'10'!$CB:$CB)))-IF($D47="","",IF(ISNA(SUMIF('10'!$B:$B,$D47,'10'!$L:$L)),0,SUMIF('10'!$B:$B,$D47,'10'!$L:$L)))))</f>
        <v>0</v>
      </c>
      <c r="P47" s="34">
        <f>IF($D47="","",(IF($C47="","",IF(ISNA(SUMIF('11'!$CA:$CA,$C47,'11'!$CB:$CB)),0,SUMIF('11'!$CA:$CA,$C47,'11'!$CB:$CB)))-IF($D47="","",IF(ISNA(SUMIF('11'!$B:$B,$D47,'11'!$L:$L)),0,SUMIF('11'!$B:$B,$D47,'11'!$L:$L)))))</f>
        <v>0</v>
      </c>
      <c r="Q47" s="34">
        <f>IF($D47="","",(IF($C47="","",IF(ISNA(SUMIF('12'!$CA:$CA,$C47,'12'!$CB:$CB)),0,SUMIF('12'!$CA:$CA,$C47,'12'!$CB:$CB)))-IF($D47="","",IF(ISNA(SUMIF('12'!$B:$B,$D47,'12'!$L:$L)),0,SUMIF('12'!$B:$B,$D47,'12'!$L:$L)))))</f>
        <v>0</v>
      </c>
      <c r="R47" s="34">
        <f>IF($D47="","",(IF($C47="","",IF(ISNA(SUMIF('13'!$CA:$CA,$C47,'13'!$CB:$CB)),0,SUMIF('13'!$CA:$CA,$C47,'13'!$CB:$CB)))-IF($D47="","",IF(ISNA(SUMIF('13'!$B:$B,$D47,'13'!$L:$L)),0,SUMIF('13'!$B:$B,$D47,'13'!$L:$L)))))</f>
        <v>0</v>
      </c>
      <c r="S47" s="34">
        <f>IF($D47="","",(IF($C47="","",IF(ISNA(SUMIF('14'!$CA:$CA,$C47,'14'!$CB:$CB)),0,SUMIF('14'!$CA:$CA,$C47,'14'!$CB:$CB)))-IF($D47="","",IF(ISNA(SUMIF('14'!$B:$B,$D47,'14'!$L:$L)),0,SUMIF('14'!$B:$B,$D47,'14'!$L:$L)))))</f>
        <v>0</v>
      </c>
      <c r="T47" s="34">
        <f>IF($D47="","",(IF($C47="","",IF(ISNA(SUMIF('15'!$CA:$CA,$C47,'15'!$CB:$CB)),0,SUMIF('15'!$CA:$CA,$C47,'15'!$CB:$CB)))-IF($D47="","",IF(ISNA(SUMIF('15'!$B:$B,$D47,'15'!$L:$L)),0,SUMIF('15'!$B:$B,$D47,'15'!$L:$L)))))</f>
        <v>0</v>
      </c>
      <c r="U47" s="34">
        <f>IF($D47="","",(IF($C47="","",IF(ISNA(SUMIF('16'!$CA:$CA,$C47,'16'!$CB:$CB)),0,SUMIF('16'!$CA:$CA,$C47,'16'!$CB:$CB)))-IF($D47="","",IF(ISNA(SUMIF('16'!$B:$B,$D47,'16'!$L:$L)),0,SUMIF('16'!$B:$B,$D47,'16'!$L:$L)))))</f>
        <v>0</v>
      </c>
      <c r="V47" s="34">
        <f>IF($D47="","",(IF($C47="","",IF(ISNA(SUMIF('17'!$CA:$CA,$C47,'17'!$CB:$CB)),0,SUMIF('17'!$CA:$CA,$C47,'17'!$CB:$CB)))-IF($D47="","",IF(ISNA(SUMIF('17'!$B:$B,$D47,'17'!$L:$L)),0,SUMIF('17'!$B:$B,$D47,'17'!$L:$L)))))</f>
        <v>0</v>
      </c>
      <c r="W47" s="34">
        <f>IF($D47="","",(IF($C47="","",IF(ISNA(SUMIF('18'!$CA:$CA,$C47,'18'!$CB:$CB)),0,SUMIF('18'!$CA:$CA,$C47,'18'!$CB:$CB)))-IF($D47="","",IF(ISNA(SUMIF('18'!$B:$B,$D47,'18'!$L:$L)),0,SUMIF('18'!$B:$B,$D47,'18'!$L:$L)))))</f>
        <v>0</v>
      </c>
      <c r="X47" s="34">
        <f>IF($D47="","",(IF($C47="","",IF(ISNA(SUMIF('19'!$CA:$CA,$C47,'19'!$CB:$CB)),0,SUMIF('19'!$CA:$CA,$C47,'19'!$CB:$CB)))-IF($D47="","",IF(ISNA(SUMIF('19'!$B:$B,$D47,'19'!$L:$L)),0,SUMIF('19'!$B:$B,$D47,'19'!$L:$L)))))</f>
        <v>0</v>
      </c>
      <c r="Y47" s="34">
        <f>IF($D47="","",(IF($C47="","",IF(ISNA(SUMIF('20'!$CA:$CA,$C47,'20'!$CB:$CB)),0,SUMIF('20'!$CA:$CA,$C47,'20'!$CB:$CB)))-IF($D47="","",IF(ISNA(SUMIF('20'!$B:$B,$D47,'20'!$L:$L)),0,SUMIF('20'!$B:$B,$D47,'20'!$L:$L)))))</f>
        <v>0</v>
      </c>
      <c r="Z47" s="34">
        <f>IF($D47="","",(IF($C47="","",IF(ISNA(SUMIF('21'!$CA:$CA,$C47,'21'!$CB:$CB)),0,SUMIF('21'!$CA:$CA,$C47,'21'!$CB:$CB)))-IF($D47="","",IF(ISNA(SUMIF('21'!$B:$B,$D47,'21'!$L:$L)),0,SUMIF('21'!$B:$B,$D47,'21'!$L:$L)))))</f>
        <v>0</v>
      </c>
      <c r="AA47" s="34">
        <f>IF($D47="","",(IF($C47="","",IF(ISNA(SUMIF('22'!$CA:$CA,$C47,'22'!$CB:$CB)),0,SUMIF('22'!$CA:$CA,$C47,'22'!$CB:$CB)))-IF($D47="","",IF(ISNA(SUMIF('22'!$B:$B,$D47,'22'!$L:$L)),0,SUMIF('22'!$B:$B,$D47,'22'!$L:$L)))))</f>
        <v>0</v>
      </c>
      <c r="AB47" s="34">
        <f>IF($D47="","",(IF($C47="","",IF(ISNA(SUMIF('23'!$CA:$CA,$C47,'23'!$CB:$CB)),0,SUMIF('23'!$CA:$CA,$C47,'23'!$CB:$CB)))-IF($D47="","",IF(ISNA(SUMIF('23'!$B:$B,$D47,'23'!$L:$L)),0,SUMIF('23'!$B:$B,$D47,'23'!$L:$L)))))</f>
        <v>0</v>
      </c>
      <c r="AC47" s="34">
        <f>IF($D47="","",(IF($C47="","",IF(ISNA(SUMIF('24'!$CA:$CA,$C47,'24'!$CB:$CB)),0,SUMIF('24'!$CA:$CA,$C47,'24'!$CB:$CB)))-IF($D47="","",IF(ISNA(SUMIF('24'!$B:$B,$D47,'24'!$L:$L)),0,SUMIF('24'!$B:$B,$D47,'24'!$L:$L)))))</f>
        <v>0</v>
      </c>
      <c r="AD47" s="34">
        <f>IF($D47="","",(IF($C47="","",IF(ISNA(SUMIF('25'!$CA:$CA,$C47,'25'!$CB:$CB)),0,SUMIF('25'!$CA:$CA,$C47,'25'!$CB:$CB)))-IF($D47="","",IF(ISNA(SUMIF('25'!$B:$B,$D47,'25'!$L:$L)),0,SUMIF('25'!$B:$B,$D47,'25'!$L:$L)))))</f>
        <v>0</v>
      </c>
      <c r="AE47" s="34">
        <f>IF($D47="","",(IF($C47="","",IF(ISNA(SUMIF('26'!$CA:$CA,$C47,'26'!$CB:$CB)),0,SUMIF('26'!$CA:$CA,$C47,'26'!$CB:$CB)))-IF($D47="","",IF(ISNA(SUMIF('26'!$B:$B,$D47,'26'!$L:$L)),0,SUMIF('26'!$B:$B,$D47,'26'!$L:$L)))))</f>
        <v>0</v>
      </c>
      <c r="AF47" s="34">
        <f>IF($D47="","",(IF($C47="","",IF(ISNA(SUMIF('27'!$CA:$CA,$C47,'27'!$CB:$CB)),0,SUMIF('27'!$CA:$CA,$C47,'27'!$CB:$CB)))-IF($D47="","",IF(ISNA(SUMIF('27'!$B:$B,$D47,'27'!$L:$L)),0,SUMIF('27'!$B:$B,$D47,'27'!$L:$L)))))</f>
        <v>0</v>
      </c>
      <c r="AG47" s="34">
        <f>IF($D47="","",(IF($C47="","",IF(ISNA(SUMIF('28'!$CA:$CA,$C47,'28'!$CB:$CB)),0,SUMIF('28'!$CA:$CA,$C47,'28'!$CB:$CB)))-IF($D47="","",IF(ISNA(SUMIF('28'!$B:$B,$D47,'28'!$L:$L)),0,SUMIF('28'!$B:$B,$D47,'28'!$L:$L)))))</f>
        <v>0</v>
      </c>
      <c r="AH47" s="34">
        <f>IF($D47="","",(IF($C47="","",IF(ISNA(SUMIF('29'!$CA:$CA,$C47,'29'!$CB:$CB)),0,SUMIF('29'!$CA:$CA,$C47,'29'!$CB:$CB)))-IF($D47="","",IF(ISNA(SUMIF('29'!$B:$B,$D47,'29'!$L:$L)),0,SUMIF('29'!$B:$B,$D47,'29'!$L:$L)))))</f>
        <v>0</v>
      </c>
      <c r="AI47" s="34">
        <f>IF($D47="","",(IF($C47="","",IF(ISNA(SUMIF('30'!$CA:$CA,$C47,'30'!$CB:$CB)),0,SUMIF('30'!$CA:$CA,$C47,'30'!$CB:$CB)))-IF($D47="","",IF(ISNA(SUMIF('30'!$B:$B,$D47,'30'!$L:$L)),0,SUMIF('30'!$B:$B,$D47,'30'!$L:$L)))))</f>
        <v>0</v>
      </c>
      <c r="AJ47" s="34">
        <f>IF($D47="","",(IF($C47="","",IF(ISNA(SUMIF('31'!$CA:$CA,$C47,'31'!$CB:$CB)),0,SUMIF('31'!$CA:$CA,$C47,'31'!$CB:$CB)))-IF($D47="","",IF(ISNA(SUMIF('31'!$B:$B,$D47,'31'!$L:$L)),0,SUMIF('31'!$B:$B,$D47,'31'!$L:$L)))))</f>
        <v>0</v>
      </c>
      <c r="AK47" s="35">
        <f t="shared" si="2"/>
        <v>0</v>
      </c>
      <c r="AL47" s="31">
        <f t="shared" si="3"/>
        <v>118</v>
      </c>
    </row>
    <row r="48" spans="1:38" ht="17.399999999999999">
      <c r="A48" s="19">
        <v>42</v>
      </c>
      <c r="C48" s="39">
        <f>IF(D48="","",VLOOKUP('CUADRO GENERADO'!D48,'BASE DATOS CONDUCTORES'!B:C,2,FALSE))</f>
        <v>6122</v>
      </c>
      <c r="D48" s="28">
        <f>IFERROR(VLOOKUP(A48,'BASE DATOS CONDUCTORES'!$X$4:$AB$403,5,FALSE),"")</f>
        <v>122</v>
      </c>
      <c r="E48" s="34" t="str">
        <f>IF(ISNA(VLOOKUP(D48,SALDOS!C:D,2,FALSE)),"",VLOOKUP(D48,SALDOS!C:D,2,FALSE))</f>
        <v/>
      </c>
      <c r="F48" s="34">
        <f>IF($D48="","",(IF($C48="","",IF(ISNA(SUMIF('1'!$CA:$CA,$C48,'1'!$CB:$CB)),0,SUMIF('1'!$CA:$CA,$C48,'1'!$CB:$CB)))-IF($D48="","",IF(ISNA(SUMIF('1'!$B:$B,$D48,'1'!$L:$L)),0,SUMIF('1'!$B:$B,$D48,'1'!$L:$L)))))</f>
        <v>0</v>
      </c>
      <c r="G48" s="34">
        <f>IF($D48="","",(IF($C48="","",IF(ISNA(SUMIF('2'!$CA:$CA,$C48,'2'!$CB:$CB)),0,SUMIF('2'!$CA:$CA,$C48,'2'!$CB:$CB)))-IF($D48="","",IF(ISNA(SUMIF('2'!$B:$B,$D48,'2'!$L:$L)),0,SUMIF('2'!$B:$B,$D48,'2'!$L:$L)))))</f>
        <v>0</v>
      </c>
      <c r="H48" s="34">
        <f>IF($D48="","",(IF($C48="","",IF(ISNA(SUMIF('3'!$CA:$CA,$C48,'3'!$CB:$CB)),0,SUMIF('3'!$CA:$CA,$C48,'3'!$CB:$CB)))-IF($D48="","",IF(ISNA(SUMIF('3'!$B:$B,$D48,'3'!$L:$L)),0,SUMIF('3'!$B:$B,$D48,'3'!$L:$L)))))</f>
        <v>0</v>
      </c>
      <c r="I48" s="34">
        <f>IF($D48="","",(IF($C48="","",IF(ISNA(SUMIF('4'!$CA:$CA,$C48,'4'!$CB:$CB)),0,SUMIF('4'!$CA:$CA,$C48,'4'!$CB:$CB)))-IF($D48="","",IF(ISNA(SUMIF('4'!$B:$B,$D48,'4'!$L:$L)),0,SUMIF('4'!$B:$B,$D48,'4'!$L:$L)))))</f>
        <v>0</v>
      </c>
      <c r="J48" s="34">
        <f>IF($D48="","",(IF($C48="","",IF(ISNA(SUMIF('5'!$CA:$CA,$C48,'5'!$CB:$CB)),0,SUMIF('5'!$CA:$CA,$C48,'5'!$CB:$CB)))-IF($D48="","",IF(ISNA(SUMIF('5'!$B:$B,$D48,'5'!$L:$L)),0,SUMIF('5'!$B:$B,$D48,'5'!$L:$L)))))</f>
        <v>0</v>
      </c>
      <c r="K48" s="34">
        <f>IF($D48="","",(IF($C48="","",IF(ISNA(SUMIF('6'!$CA:$CA,$C48,'6'!$CB:$CB)),0,SUMIF('6'!$CA:$CA,$C48,'6'!$CB:$CB)))-IF($D48="","",IF(ISNA(SUMIF('6'!$B:$B,$D48,'6'!$L:$L)),0,SUMIF('6'!$B:$B,$D48,'6'!$L:$L)))))</f>
        <v>0</v>
      </c>
      <c r="L48" s="34">
        <f>IF($D48="","",(IF($C48="","",IF(ISNA(SUMIF('7'!$CA:$CA,$C48,'7'!$CB:$CB)),0,SUMIF('7'!$CA:$CA,$C48,'7'!$CB:$CB)))-IF($D48="","",IF(ISNA(SUMIF('7'!$B:$B,$D48,'7'!$L:$L)),0,SUMIF('7'!$B:$B,$D48,'7'!$L:$L)))))</f>
        <v>0</v>
      </c>
      <c r="M48" s="34">
        <f>IF($D48="","",(IF($C48="","",IF(ISNA(SUMIF('8'!$CA:$CA,$C48,'8'!$CB:$CB)),0,SUMIF('8'!$CA:$CA,$C48,'8'!$CB:$CB)))-IF($D48="","",IF(ISNA(SUMIF('8'!$B:$B,$D48,'8'!$L:$L)),0,SUMIF('8'!$B:$B,$D48,'8'!$L:$L)))))</f>
        <v>0</v>
      </c>
      <c r="N48" s="34">
        <f>IF($D48="","",(IF($C48="","",IF(ISNA(SUMIF('9'!$CA:$CA,$C48,'9'!$CB:$CB)),0,SUMIF('9'!$CA:$CA,$C48,'9'!$CB:$CB)))-IF($D48="","",IF(ISNA(SUMIF('9'!$B:$B,$D48,'9'!$L:$L)),0,SUMIF('9'!$B:$B,$D48,'9'!$L:$L)))))</f>
        <v>0</v>
      </c>
      <c r="O48" s="34">
        <f>IF($D48="","",(IF($C48="","",IF(ISNA(SUMIF('10'!$CA:$CA,$C48,'10'!$CB:$CB)),0,SUMIF('10'!$CA:$CA,$C48,'10'!$CB:$CB)))-IF($D48="","",IF(ISNA(SUMIF('10'!$B:$B,$D48,'10'!$L:$L)),0,SUMIF('10'!$B:$B,$D48,'10'!$L:$L)))))</f>
        <v>0</v>
      </c>
      <c r="P48" s="34">
        <f>IF($D48="","",(IF($C48="","",IF(ISNA(SUMIF('11'!$CA:$CA,$C48,'11'!$CB:$CB)),0,SUMIF('11'!$CA:$CA,$C48,'11'!$CB:$CB)))-IF($D48="","",IF(ISNA(SUMIF('11'!$B:$B,$D48,'11'!$L:$L)),0,SUMIF('11'!$B:$B,$D48,'11'!$L:$L)))))</f>
        <v>0</v>
      </c>
      <c r="Q48" s="34">
        <f>IF($D48="","",(IF($C48="","",IF(ISNA(SUMIF('12'!$CA:$CA,$C48,'12'!$CB:$CB)),0,SUMIF('12'!$CA:$CA,$C48,'12'!$CB:$CB)))-IF($D48="","",IF(ISNA(SUMIF('12'!$B:$B,$D48,'12'!$L:$L)),0,SUMIF('12'!$B:$B,$D48,'12'!$L:$L)))))</f>
        <v>0</v>
      </c>
      <c r="R48" s="34">
        <f>IF($D48="","",(IF($C48="","",IF(ISNA(SUMIF('13'!$CA:$CA,$C48,'13'!$CB:$CB)),0,SUMIF('13'!$CA:$CA,$C48,'13'!$CB:$CB)))-IF($D48="","",IF(ISNA(SUMIF('13'!$B:$B,$D48,'13'!$L:$L)),0,SUMIF('13'!$B:$B,$D48,'13'!$L:$L)))))</f>
        <v>0</v>
      </c>
      <c r="S48" s="34">
        <f>IF($D48="","",(IF($C48="","",IF(ISNA(SUMIF('14'!$CA:$CA,$C48,'14'!$CB:$CB)),0,SUMIF('14'!$CA:$CA,$C48,'14'!$CB:$CB)))-IF($D48="","",IF(ISNA(SUMIF('14'!$B:$B,$D48,'14'!$L:$L)),0,SUMIF('14'!$B:$B,$D48,'14'!$L:$L)))))</f>
        <v>0</v>
      </c>
      <c r="T48" s="34">
        <f>IF($D48="","",(IF($C48="","",IF(ISNA(SUMIF('15'!$CA:$CA,$C48,'15'!$CB:$CB)),0,SUMIF('15'!$CA:$CA,$C48,'15'!$CB:$CB)))-IF($D48="","",IF(ISNA(SUMIF('15'!$B:$B,$D48,'15'!$L:$L)),0,SUMIF('15'!$B:$B,$D48,'15'!$L:$L)))))</f>
        <v>0</v>
      </c>
      <c r="U48" s="34">
        <f>IF($D48="","",(IF($C48="","",IF(ISNA(SUMIF('16'!$CA:$CA,$C48,'16'!$CB:$CB)),0,SUMIF('16'!$CA:$CA,$C48,'16'!$CB:$CB)))-IF($D48="","",IF(ISNA(SUMIF('16'!$B:$B,$D48,'16'!$L:$L)),0,SUMIF('16'!$B:$B,$D48,'16'!$L:$L)))))</f>
        <v>0</v>
      </c>
      <c r="V48" s="34">
        <f>IF($D48="","",(IF($C48="","",IF(ISNA(SUMIF('17'!$CA:$CA,$C48,'17'!$CB:$CB)),0,SUMIF('17'!$CA:$CA,$C48,'17'!$CB:$CB)))-IF($D48="","",IF(ISNA(SUMIF('17'!$B:$B,$D48,'17'!$L:$L)),0,SUMIF('17'!$B:$B,$D48,'17'!$L:$L)))))</f>
        <v>0</v>
      </c>
      <c r="W48" s="34">
        <f>IF($D48="","",(IF($C48="","",IF(ISNA(SUMIF('18'!$CA:$CA,$C48,'18'!$CB:$CB)),0,SUMIF('18'!$CA:$CA,$C48,'18'!$CB:$CB)))-IF($D48="","",IF(ISNA(SUMIF('18'!$B:$B,$D48,'18'!$L:$L)),0,SUMIF('18'!$B:$B,$D48,'18'!$L:$L)))))</f>
        <v>0</v>
      </c>
      <c r="X48" s="34">
        <f>IF($D48="","",(IF($C48="","",IF(ISNA(SUMIF('19'!$CA:$CA,$C48,'19'!$CB:$CB)),0,SUMIF('19'!$CA:$CA,$C48,'19'!$CB:$CB)))-IF($D48="","",IF(ISNA(SUMIF('19'!$B:$B,$D48,'19'!$L:$L)),0,SUMIF('19'!$B:$B,$D48,'19'!$L:$L)))))</f>
        <v>0</v>
      </c>
      <c r="Y48" s="34">
        <f>IF($D48="","",(IF($C48="","",IF(ISNA(SUMIF('20'!$CA:$CA,$C48,'20'!$CB:$CB)),0,SUMIF('20'!$CA:$CA,$C48,'20'!$CB:$CB)))-IF($D48="","",IF(ISNA(SUMIF('20'!$B:$B,$D48,'20'!$L:$L)),0,SUMIF('20'!$B:$B,$D48,'20'!$L:$L)))))</f>
        <v>0</v>
      </c>
      <c r="Z48" s="34">
        <f>IF($D48="","",(IF($C48="","",IF(ISNA(SUMIF('21'!$CA:$CA,$C48,'21'!$CB:$CB)),0,SUMIF('21'!$CA:$CA,$C48,'21'!$CB:$CB)))-IF($D48="","",IF(ISNA(SUMIF('21'!$B:$B,$D48,'21'!$L:$L)),0,SUMIF('21'!$B:$B,$D48,'21'!$L:$L)))))</f>
        <v>0</v>
      </c>
      <c r="AA48" s="34">
        <f>IF($D48="","",(IF($C48="","",IF(ISNA(SUMIF('22'!$CA:$CA,$C48,'22'!$CB:$CB)),0,SUMIF('22'!$CA:$CA,$C48,'22'!$CB:$CB)))-IF($D48="","",IF(ISNA(SUMIF('22'!$B:$B,$D48,'22'!$L:$L)),0,SUMIF('22'!$B:$B,$D48,'22'!$L:$L)))))</f>
        <v>0</v>
      </c>
      <c r="AB48" s="34">
        <f>IF($D48="","",(IF($C48="","",IF(ISNA(SUMIF('23'!$CA:$CA,$C48,'23'!$CB:$CB)),0,SUMIF('23'!$CA:$CA,$C48,'23'!$CB:$CB)))-IF($D48="","",IF(ISNA(SUMIF('23'!$B:$B,$D48,'23'!$L:$L)),0,SUMIF('23'!$B:$B,$D48,'23'!$L:$L)))))</f>
        <v>0</v>
      </c>
      <c r="AC48" s="34">
        <f>IF($D48="","",(IF($C48="","",IF(ISNA(SUMIF('24'!$CA:$CA,$C48,'24'!$CB:$CB)),0,SUMIF('24'!$CA:$CA,$C48,'24'!$CB:$CB)))-IF($D48="","",IF(ISNA(SUMIF('24'!$B:$B,$D48,'24'!$L:$L)),0,SUMIF('24'!$B:$B,$D48,'24'!$L:$L)))))</f>
        <v>0</v>
      </c>
      <c r="AD48" s="34">
        <f>IF($D48="","",(IF($C48="","",IF(ISNA(SUMIF('25'!$CA:$CA,$C48,'25'!$CB:$CB)),0,SUMIF('25'!$CA:$CA,$C48,'25'!$CB:$CB)))-IF($D48="","",IF(ISNA(SUMIF('25'!$B:$B,$D48,'25'!$L:$L)),0,SUMIF('25'!$B:$B,$D48,'25'!$L:$L)))))</f>
        <v>0</v>
      </c>
      <c r="AE48" s="34">
        <f>IF($D48="","",(IF($C48="","",IF(ISNA(SUMIF('26'!$CA:$CA,$C48,'26'!$CB:$CB)),0,SUMIF('26'!$CA:$CA,$C48,'26'!$CB:$CB)))-IF($D48="","",IF(ISNA(SUMIF('26'!$B:$B,$D48,'26'!$L:$L)),0,SUMIF('26'!$B:$B,$D48,'26'!$L:$L)))))</f>
        <v>0</v>
      </c>
      <c r="AF48" s="34">
        <f>IF($D48="","",(IF($C48="","",IF(ISNA(SUMIF('27'!$CA:$CA,$C48,'27'!$CB:$CB)),0,SUMIF('27'!$CA:$CA,$C48,'27'!$CB:$CB)))-IF($D48="","",IF(ISNA(SUMIF('27'!$B:$B,$D48,'27'!$L:$L)),0,SUMIF('27'!$B:$B,$D48,'27'!$L:$L)))))</f>
        <v>0</v>
      </c>
      <c r="AG48" s="34">
        <f>IF($D48="","",(IF($C48="","",IF(ISNA(SUMIF('28'!$CA:$CA,$C48,'28'!$CB:$CB)),0,SUMIF('28'!$CA:$CA,$C48,'28'!$CB:$CB)))-IF($D48="","",IF(ISNA(SUMIF('28'!$B:$B,$D48,'28'!$L:$L)),0,SUMIF('28'!$B:$B,$D48,'28'!$L:$L)))))</f>
        <v>0</v>
      </c>
      <c r="AH48" s="34">
        <f>IF($D48="","",(IF($C48="","",IF(ISNA(SUMIF('29'!$CA:$CA,$C48,'29'!$CB:$CB)),0,SUMIF('29'!$CA:$CA,$C48,'29'!$CB:$CB)))-IF($D48="","",IF(ISNA(SUMIF('29'!$B:$B,$D48,'29'!$L:$L)),0,SUMIF('29'!$B:$B,$D48,'29'!$L:$L)))))</f>
        <v>0</v>
      </c>
      <c r="AI48" s="34">
        <f>IF($D48="","",(IF($C48="","",IF(ISNA(SUMIF('30'!$CA:$CA,$C48,'30'!$CB:$CB)),0,SUMIF('30'!$CA:$CA,$C48,'30'!$CB:$CB)))-IF($D48="","",IF(ISNA(SUMIF('30'!$B:$B,$D48,'30'!$L:$L)),0,SUMIF('30'!$B:$B,$D48,'30'!$L:$L)))))</f>
        <v>0</v>
      </c>
      <c r="AJ48" s="34">
        <f>IF($D48="","",(IF($C48="","",IF(ISNA(SUMIF('31'!$CA:$CA,$C48,'31'!$CB:$CB)),0,SUMIF('31'!$CA:$CA,$C48,'31'!$CB:$CB)))-IF($D48="","",IF(ISNA(SUMIF('31'!$B:$B,$D48,'31'!$L:$L)),0,SUMIF('31'!$B:$B,$D48,'31'!$L:$L)))))</f>
        <v>0</v>
      </c>
      <c r="AK48" s="35">
        <f t="shared" si="2"/>
        <v>0</v>
      </c>
      <c r="AL48" s="31">
        <f t="shared" si="3"/>
        <v>122</v>
      </c>
    </row>
    <row r="49" spans="1:38" ht="17.399999999999999">
      <c r="A49" s="19">
        <v>43</v>
      </c>
      <c r="C49" s="39">
        <f>IF(D49="","",VLOOKUP('CUADRO GENERADO'!D49,'BASE DATOS CONDUCTORES'!B:C,2,FALSE))</f>
        <v>6518</v>
      </c>
      <c r="D49" s="28">
        <f>IFERROR(VLOOKUP(A49,'BASE DATOS CONDUCTORES'!$X$4:$AB$403,5,FALSE),"")</f>
        <v>128</v>
      </c>
      <c r="E49" s="34" t="str">
        <f>IF(ISNA(VLOOKUP(D49,SALDOS!C:D,2,FALSE)),"",VLOOKUP(D49,SALDOS!C:D,2,FALSE))</f>
        <v/>
      </c>
      <c r="F49" s="34">
        <f>IF($D49="","",(IF($C49="","",IF(ISNA(SUMIF('1'!$CA:$CA,$C49,'1'!$CB:$CB)),0,SUMIF('1'!$CA:$CA,$C49,'1'!$CB:$CB)))-IF($D49="","",IF(ISNA(SUMIF('1'!$B:$B,$D49,'1'!$L:$L)),0,SUMIF('1'!$B:$B,$D49,'1'!$L:$L)))))</f>
        <v>0</v>
      </c>
      <c r="G49" s="34">
        <f>IF($D49="","",(IF($C49="","",IF(ISNA(SUMIF('2'!$CA:$CA,$C49,'2'!$CB:$CB)),0,SUMIF('2'!$CA:$CA,$C49,'2'!$CB:$CB)))-IF($D49="","",IF(ISNA(SUMIF('2'!$B:$B,$D49,'2'!$L:$L)),0,SUMIF('2'!$B:$B,$D49,'2'!$L:$L)))))</f>
        <v>0</v>
      </c>
      <c r="H49" s="34">
        <f>IF($D49="","",(IF($C49="","",IF(ISNA(SUMIF('3'!$CA:$CA,$C49,'3'!$CB:$CB)),0,SUMIF('3'!$CA:$CA,$C49,'3'!$CB:$CB)))-IF($D49="","",IF(ISNA(SUMIF('3'!$B:$B,$D49,'3'!$L:$L)),0,SUMIF('3'!$B:$B,$D49,'3'!$L:$L)))))</f>
        <v>0</v>
      </c>
      <c r="I49" s="34">
        <f>IF($D49="","",(IF($C49="","",IF(ISNA(SUMIF('4'!$CA:$CA,$C49,'4'!$CB:$CB)),0,SUMIF('4'!$CA:$CA,$C49,'4'!$CB:$CB)))-IF($D49="","",IF(ISNA(SUMIF('4'!$B:$B,$D49,'4'!$L:$L)),0,SUMIF('4'!$B:$B,$D49,'4'!$L:$L)))))</f>
        <v>0</v>
      </c>
      <c r="J49" s="34">
        <f>IF($D49="","",(IF($C49="","",IF(ISNA(SUMIF('5'!$CA:$CA,$C49,'5'!$CB:$CB)),0,SUMIF('5'!$CA:$CA,$C49,'5'!$CB:$CB)))-IF($D49="","",IF(ISNA(SUMIF('5'!$B:$B,$D49,'5'!$L:$L)),0,SUMIF('5'!$B:$B,$D49,'5'!$L:$L)))))</f>
        <v>0</v>
      </c>
      <c r="K49" s="34">
        <f>IF($D49="","",(IF($C49="","",IF(ISNA(SUMIF('6'!$CA:$CA,$C49,'6'!$CB:$CB)),0,SUMIF('6'!$CA:$CA,$C49,'6'!$CB:$CB)))-IF($D49="","",IF(ISNA(SUMIF('6'!$B:$B,$D49,'6'!$L:$L)),0,SUMIF('6'!$B:$B,$D49,'6'!$L:$L)))))</f>
        <v>0</v>
      </c>
      <c r="L49" s="34">
        <f>IF($D49="","",(IF($C49="","",IF(ISNA(SUMIF('7'!$CA:$CA,$C49,'7'!$CB:$CB)),0,SUMIF('7'!$CA:$CA,$C49,'7'!$CB:$CB)))-IF($D49="","",IF(ISNA(SUMIF('7'!$B:$B,$D49,'7'!$L:$L)),0,SUMIF('7'!$B:$B,$D49,'7'!$L:$L)))))</f>
        <v>0</v>
      </c>
      <c r="M49" s="34">
        <f>IF($D49="","",(IF($C49="","",IF(ISNA(SUMIF('8'!$CA:$CA,$C49,'8'!$CB:$CB)),0,SUMIF('8'!$CA:$CA,$C49,'8'!$CB:$CB)))-IF($D49="","",IF(ISNA(SUMIF('8'!$B:$B,$D49,'8'!$L:$L)),0,SUMIF('8'!$B:$B,$D49,'8'!$L:$L)))))</f>
        <v>0</v>
      </c>
      <c r="N49" s="34">
        <f>IF($D49="","",(IF($C49="","",IF(ISNA(SUMIF('9'!$CA:$CA,$C49,'9'!$CB:$CB)),0,SUMIF('9'!$CA:$CA,$C49,'9'!$CB:$CB)))-IF($D49="","",IF(ISNA(SUMIF('9'!$B:$B,$D49,'9'!$L:$L)),0,SUMIF('9'!$B:$B,$D49,'9'!$L:$L)))))</f>
        <v>0</v>
      </c>
      <c r="O49" s="34">
        <f>IF($D49="","",(IF($C49="","",IF(ISNA(SUMIF('10'!$CA:$CA,$C49,'10'!$CB:$CB)),0,SUMIF('10'!$CA:$CA,$C49,'10'!$CB:$CB)))-IF($D49="","",IF(ISNA(SUMIF('10'!$B:$B,$D49,'10'!$L:$L)),0,SUMIF('10'!$B:$B,$D49,'10'!$L:$L)))))</f>
        <v>0</v>
      </c>
      <c r="P49" s="34">
        <f>IF($D49="","",(IF($C49="","",IF(ISNA(SUMIF('11'!$CA:$CA,$C49,'11'!$CB:$CB)),0,SUMIF('11'!$CA:$CA,$C49,'11'!$CB:$CB)))-IF($D49="","",IF(ISNA(SUMIF('11'!$B:$B,$D49,'11'!$L:$L)),0,SUMIF('11'!$B:$B,$D49,'11'!$L:$L)))))</f>
        <v>0</v>
      </c>
      <c r="Q49" s="34">
        <f>IF($D49="","",(IF($C49="","",IF(ISNA(SUMIF('12'!$CA:$CA,$C49,'12'!$CB:$CB)),0,SUMIF('12'!$CA:$CA,$C49,'12'!$CB:$CB)))-IF($D49="","",IF(ISNA(SUMIF('12'!$B:$B,$D49,'12'!$L:$L)),0,SUMIF('12'!$B:$B,$D49,'12'!$L:$L)))))</f>
        <v>0</v>
      </c>
      <c r="R49" s="34">
        <f>IF($D49="","",(IF($C49="","",IF(ISNA(SUMIF('13'!$CA:$CA,$C49,'13'!$CB:$CB)),0,SUMIF('13'!$CA:$CA,$C49,'13'!$CB:$CB)))-IF($D49="","",IF(ISNA(SUMIF('13'!$B:$B,$D49,'13'!$L:$L)),0,SUMIF('13'!$B:$B,$D49,'13'!$L:$L)))))</f>
        <v>0</v>
      </c>
      <c r="S49" s="34">
        <f>IF($D49="","",(IF($C49="","",IF(ISNA(SUMIF('14'!$CA:$CA,$C49,'14'!$CB:$CB)),0,SUMIF('14'!$CA:$CA,$C49,'14'!$CB:$CB)))-IF($D49="","",IF(ISNA(SUMIF('14'!$B:$B,$D49,'14'!$L:$L)),0,SUMIF('14'!$B:$B,$D49,'14'!$L:$L)))))</f>
        <v>0</v>
      </c>
      <c r="T49" s="34">
        <f>IF($D49="","",(IF($C49="","",IF(ISNA(SUMIF('15'!$CA:$CA,$C49,'15'!$CB:$CB)),0,SUMIF('15'!$CA:$CA,$C49,'15'!$CB:$CB)))-IF($D49="","",IF(ISNA(SUMIF('15'!$B:$B,$D49,'15'!$L:$L)),0,SUMIF('15'!$B:$B,$D49,'15'!$L:$L)))))</f>
        <v>0</v>
      </c>
      <c r="U49" s="34">
        <f>IF($D49="","",(IF($C49="","",IF(ISNA(SUMIF('16'!$CA:$CA,$C49,'16'!$CB:$CB)),0,SUMIF('16'!$CA:$CA,$C49,'16'!$CB:$CB)))-IF($D49="","",IF(ISNA(SUMIF('16'!$B:$B,$D49,'16'!$L:$L)),0,SUMIF('16'!$B:$B,$D49,'16'!$L:$L)))))</f>
        <v>0</v>
      </c>
      <c r="V49" s="34">
        <f>IF($D49="","",(IF($C49="","",IF(ISNA(SUMIF('17'!$CA:$CA,$C49,'17'!$CB:$CB)),0,SUMIF('17'!$CA:$CA,$C49,'17'!$CB:$CB)))-IF($D49="","",IF(ISNA(SUMIF('17'!$B:$B,$D49,'17'!$L:$L)),0,SUMIF('17'!$B:$B,$D49,'17'!$L:$L)))))</f>
        <v>0</v>
      </c>
      <c r="W49" s="34">
        <f>IF($D49="","",(IF($C49="","",IF(ISNA(SUMIF('18'!$CA:$CA,$C49,'18'!$CB:$CB)),0,SUMIF('18'!$CA:$CA,$C49,'18'!$CB:$CB)))-IF($D49="","",IF(ISNA(SUMIF('18'!$B:$B,$D49,'18'!$L:$L)),0,SUMIF('18'!$B:$B,$D49,'18'!$L:$L)))))</f>
        <v>0</v>
      </c>
      <c r="X49" s="34">
        <f>IF($D49="","",(IF($C49="","",IF(ISNA(SUMIF('19'!$CA:$CA,$C49,'19'!$CB:$CB)),0,SUMIF('19'!$CA:$CA,$C49,'19'!$CB:$CB)))-IF($D49="","",IF(ISNA(SUMIF('19'!$B:$B,$D49,'19'!$L:$L)),0,SUMIF('19'!$B:$B,$D49,'19'!$L:$L)))))</f>
        <v>0</v>
      </c>
      <c r="Y49" s="34">
        <f>IF($D49="","",(IF($C49="","",IF(ISNA(SUMIF('20'!$CA:$CA,$C49,'20'!$CB:$CB)),0,SUMIF('20'!$CA:$CA,$C49,'20'!$CB:$CB)))-IF($D49="","",IF(ISNA(SUMIF('20'!$B:$B,$D49,'20'!$L:$L)),0,SUMIF('20'!$B:$B,$D49,'20'!$L:$L)))))</f>
        <v>0</v>
      </c>
      <c r="Z49" s="34">
        <f>IF($D49="","",(IF($C49="","",IF(ISNA(SUMIF('21'!$CA:$CA,$C49,'21'!$CB:$CB)),0,SUMIF('21'!$CA:$CA,$C49,'21'!$CB:$CB)))-IF($D49="","",IF(ISNA(SUMIF('21'!$B:$B,$D49,'21'!$L:$L)),0,SUMIF('21'!$B:$B,$D49,'21'!$L:$L)))))</f>
        <v>0</v>
      </c>
      <c r="AA49" s="34">
        <f>IF($D49="","",(IF($C49="","",IF(ISNA(SUMIF('22'!$CA:$CA,$C49,'22'!$CB:$CB)),0,SUMIF('22'!$CA:$CA,$C49,'22'!$CB:$CB)))-IF($D49="","",IF(ISNA(SUMIF('22'!$B:$B,$D49,'22'!$L:$L)),0,SUMIF('22'!$B:$B,$D49,'22'!$L:$L)))))</f>
        <v>0</v>
      </c>
      <c r="AB49" s="34">
        <f>IF($D49="","",(IF($C49="","",IF(ISNA(SUMIF('23'!$CA:$CA,$C49,'23'!$CB:$CB)),0,SUMIF('23'!$CA:$CA,$C49,'23'!$CB:$CB)))-IF($D49="","",IF(ISNA(SUMIF('23'!$B:$B,$D49,'23'!$L:$L)),0,SUMIF('23'!$B:$B,$D49,'23'!$L:$L)))))</f>
        <v>0</v>
      </c>
      <c r="AC49" s="34">
        <f>IF($D49="","",(IF($C49="","",IF(ISNA(SUMIF('24'!$CA:$CA,$C49,'24'!$CB:$CB)),0,SUMIF('24'!$CA:$CA,$C49,'24'!$CB:$CB)))-IF($D49="","",IF(ISNA(SUMIF('24'!$B:$B,$D49,'24'!$L:$L)),0,SUMIF('24'!$B:$B,$D49,'24'!$L:$L)))))</f>
        <v>0</v>
      </c>
      <c r="AD49" s="34">
        <f>IF($D49="","",(IF($C49="","",IF(ISNA(SUMIF('25'!$CA:$CA,$C49,'25'!$CB:$CB)),0,SUMIF('25'!$CA:$CA,$C49,'25'!$CB:$CB)))-IF($D49="","",IF(ISNA(SUMIF('25'!$B:$B,$D49,'25'!$L:$L)),0,SUMIF('25'!$B:$B,$D49,'25'!$L:$L)))))</f>
        <v>0</v>
      </c>
      <c r="AE49" s="34">
        <f>IF($D49="","",(IF($C49="","",IF(ISNA(SUMIF('26'!$CA:$CA,$C49,'26'!$CB:$CB)),0,SUMIF('26'!$CA:$CA,$C49,'26'!$CB:$CB)))-IF($D49="","",IF(ISNA(SUMIF('26'!$B:$B,$D49,'26'!$L:$L)),0,SUMIF('26'!$B:$B,$D49,'26'!$L:$L)))))</f>
        <v>0</v>
      </c>
      <c r="AF49" s="34">
        <f>IF($D49="","",(IF($C49="","",IF(ISNA(SUMIF('27'!$CA:$CA,$C49,'27'!$CB:$CB)),0,SUMIF('27'!$CA:$CA,$C49,'27'!$CB:$CB)))-IF($D49="","",IF(ISNA(SUMIF('27'!$B:$B,$D49,'27'!$L:$L)),0,SUMIF('27'!$B:$B,$D49,'27'!$L:$L)))))</f>
        <v>0</v>
      </c>
      <c r="AG49" s="34">
        <f>IF($D49="","",(IF($C49="","",IF(ISNA(SUMIF('28'!$CA:$CA,$C49,'28'!$CB:$CB)),0,SUMIF('28'!$CA:$CA,$C49,'28'!$CB:$CB)))-IF($D49="","",IF(ISNA(SUMIF('28'!$B:$B,$D49,'28'!$L:$L)),0,SUMIF('28'!$B:$B,$D49,'28'!$L:$L)))))</f>
        <v>0</v>
      </c>
      <c r="AH49" s="34">
        <f>IF($D49="","",(IF($C49="","",IF(ISNA(SUMIF('29'!$CA:$CA,$C49,'29'!$CB:$CB)),0,SUMIF('29'!$CA:$CA,$C49,'29'!$CB:$CB)))-IF($D49="","",IF(ISNA(SUMIF('29'!$B:$B,$D49,'29'!$L:$L)),0,SUMIF('29'!$B:$B,$D49,'29'!$L:$L)))))</f>
        <v>0</v>
      </c>
      <c r="AI49" s="34">
        <f>IF($D49="","",(IF($C49="","",IF(ISNA(SUMIF('30'!$CA:$CA,$C49,'30'!$CB:$CB)),0,SUMIF('30'!$CA:$CA,$C49,'30'!$CB:$CB)))-IF($D49="","",IF(ISNA(SUMIF('30'!$B:$B,$D49,'30'!$L:$L)),0,SUMIF('30'!$B:$B,$D49,'30'!$L:$L)))))</f>
        <v>0</v>
      </c>
      <c r="AJ49" s="34">
        <f>IF($D49="","",(IF($C49="","",IF(ISNA(SUMIF('31'!$CA:$CA,$C49,'31'!$CB:$CB)),0,SUMIF('31'!$CA:$CA,$C49,'31'!$CB:$CB)))-IF($D49="","",IF(ISNA(SUMIF('31'!$B:$B,$D49,'31'!$L:$L)),0,SUMIF('31'!$B:$B,$D49,'31'!$L:$L)))))</f>
        <v>0</v>
      </c>
      <c r="AK49" s="35">
        <f t="shared" si="2"/>
        <v>0</v>
      </c>
      <c r="AL49" s="31">
        <f t="shared" si="3"/>
        <v>128</v>
      </c>
    </row>
    <row r="50" spans="1:38" ht="17.399999999999999">
      <c r="A50" s="19">
        <v>44</v>
      </c>
      <c r="C50" s="39">
        <f>IF(D50="","",VLOOKUP('CUADRO GENERADO'!D50,'BASE DATOS CONDUCTORES'!B:C,2,FALSE))</f>
        <v>6131</v>
      </c>
      <c r="D50" s="28">
        <f>IFERROR(VLOOKUP(A50,'BASE DATOS CONDUCTORES'!$X$4:$AB$403,5,FALSE),"")</f>
        <v>131</v>
      </c>
      <c r="E50" s="34" t="str">
        <f>IF(ISNA(VLOOKUP(D50,SALDOS!C:D,2,FALSE)),"",VLOOKUP(D50,SALDOS!C:D,2,FALSE))</f>
        <v/>
      </c>
      <c r="F50" s="34">
        <f>IF($D50="","",(IF($C50="","",IF(ISNA(SUMIF('1'!$CA:$CA,$C50,'1'!$CB:$CB)),0,SUMIF('1'!$CA:$CA,$C50,'1'!$CB:$CB)))-IF($D50="","",IF(ISNA(SUMIF('1'!$B:$B,$D50,'1'!$L:$L)),0,SUMIF('1'!$B:$B,$D50,'1'!$L:$L)))))</f>
        <v>0</v>
      </c>
      <c r="G50" s="34">
        <f>IF($D50="","",(IF($C50="","",IF(ISNA(SUMIF('2'!$CA:$CA,$C50,'2'!$CB:$CB)),0,SUMIF('2'!$CA:$CA,$C50,'2'!$CB:$CB)))-IF($D50="","",IF(ISNA(SUMIF('2'!$B:$B,$D50,'2'!$L:$L)),0,SUMIF('2'!$B:$B,$D50,'2'!$L:$L)))))</f>
        <v>0</v>
      </c>
      <c r="H50" s="34">
        <f>IF($D50="","",(IF($C50="","",IF(ISNA(SUMIF('3'!$CA:$CA,$C50,'3'!$CB:$CB)),0,SUMIF('3'!$CA:$CA,$C50,'3'!$CB:$CB)))-IF($D50="","",IF(ISNA(SUMIF('3'!$B:$B,$D50,'3'!$L:$L)),0,SUMIF('3'!$B:$B,$D50,'3'!$L:$L)))))</f>
        <v>0</v>
      </c>
      <c r="I50" s="34">
        <f>IF($D50="","",(IF($C50="","",IF(ISNA(SUMIF('4'!$CA:$CA,$C50,'4'!$CB:$CB)),0,SUMIF('4'!$CA:$CA,$C50,'4'!$CB:$CB)))-IF($D50="","",IF(ISNA(SUMIF('4'!$B:$B,$D50,'4'!$L:$L)),0,SUMIF('4'!$B:$B,$D50,'4'!$L:$L)))))</f>
        <v>0</v>
      </c>
      <c r="J50" s="34">
        <f>IF($D50="","",(IF($C50="","",IF(ISNA(SUMIF('5'!$CA:$CA,$C50,'5'!$CB:$CB)),0,SUMIF('5'!$CA:$CA,$C50,'5'!$CB:$CB)))-IF($D50="","",IF(ISNA(SUMIF('5'!$B:$B,$D50,'5'!$L:$L)),0,SUMIF('5'!$B:$B,$D50,'5'!$L:$L)))))</f>
        <v>0</v>
      </c>
      <c r="K50" s="34">
        <f>IF($D50="","",(IF($C50="","",IF(ISNA(SUMIF('6'!$CA:$CA,$C50,'6'!$CB:$CB)),0,SUMIF('6'!$CA:$CA,$C50,'6'!$CB:$CB)))-IF($D50="","",IF(ISNA(SUMIF('6'!$B:$B,$D50,'6'!$L:$L)),0,SUMIF('6'!$B:$B,$D50,'6'!$L:$L)))))</f>
        <v>0</v>
      </c>
      <c r="L50" s="34">
        <f>IF($D50="","",(IF($C50="","",IF(ISNA(SUMIF('7'!$CA:$CA,$C50,'7'!$CB:$CB)),0,SUMIF('7'!$CA:$CA,$C50,'7'!$CB:$CB)))-IF($D50="","",IF(ISNA(SUMIF('7'!$B:$B,$D50,'7'!$L:$L)),0,SUMIF('7'!$B:$B,$D50,'7'!$L:$L)))))</f>
        <v>0</v>
      </c>
      <c r="M50" s="34">
        <f>IF($D50="","",(IF($C50="","",IF(ISNA(SUMIF('8'!$CA:$CA,$C50,'8'!$CB:$CB)),0,SUMIF('8'!$CA:$CA,$C50,'8'!$CB:$CB)))-IF($D50="","",IF(ISNA(SUMIF('8'!$B:$B,$D50,'8'!$L:$L)),0,SUMIF('8'!$B:$B,$D50,'8'!$L:$L)))))</f>
        <v>0</v>
      </c>
      <c r="N50" s="34">
        <f>IF($D50="","",(IF($C50="","",IF(ISNA(SUMIF('9'!$CA:$CA,$C50,'9'!$CB:$CB)),0,SUMIF('9'!$CA:$CA,$C50,'9'!$CB:$CB)))-IF($D50="","",IF(ISNA(SUMIF('9'!$B:$B,$D50,'9'!$L:$L)),0,SUMIF('9'!$B:$B,$D50,'9'!$L:$L)))))</f>
        <v>0</v>
      </c>
      <c r="O50" s="34">
        <f>IF($D50="","",(IF($C50="","",IF(ISNA(SUMIF('10'!$CA:$CA,$C50,'10'!$CB:$CB)),0,SUMIF('10'!$CA:$CA,$C50,'10'!$CB:$CB)))-IF($D50="","",IF(ISNA(SUMIF('10'!$B:$B,$D50,'10'!$L:$L)),0,SUMIF('10'!$B:$B,$D50,'10'!$L:$L)))))</f>
        <v>0</v>
      </c>
      <c r="P50" s="34">
        <f>IF($D50="","",(IF($C50="","",IF(ISNA(SUMIF('11'!$CA:$CA,$C50,'11'!$CB:$CB)),0,SUMIF('11'!$CA:$CA,$C50,'11'!$CB:$CB)))-IF($D50="","",IF(ISNA(SUMIF('11'!$B:$B,$D50,'11'!$L:$L)),0,SUMIF('11'!$B:$B,$D50,'11'!$L:$L)))))</f>
        <v>0</v>
      </c>
      <c r="Q50" s="34">
        <f>IF($D50="","",(IF($C50="","",IF(ISNA(SUMIF('12'!$CA:$CA,$C50,'12'!$CB:$CB)),0,SUMIF('12'!$CA:$CA,$C50,'12'!$CB:$CB)))-IF($D50="","",IF(ISNA(SUMIF('12'!$B:$B,$D50,'12'!$L:$L)),0,SUMIF('12'!$B:$B,$D50,'12'!$L:$L)))))</f>
        <v>0</v>
      </c>
      <c r="R50" s="34">
        <f>IF($D50="","",(IF($C50="","",IF(ISNA(SUMIF('13'!$CA:$CA,$C50,'13'!$CB:$CB)),0,SUMIF('13'!$CA:$CA,$C50,'13'!$CB:$CB)))-IF($D50="","",IF(ISNA(SUMIF('13'!$B:$B,$D50,'13'!$L:$L)),0,SUMIF('13'!$B:$B,$D50,'13'!$L:$L)))))</f>
        <v>0</v>
      </c>
      <c r="S50" s="34">
        <f>IF($D50="","",(IF($C50="","",IF(ISNA(SUMIF('14'!$CA:$CA,$C50,'14'!$CB:$CB)),0,SUMIF('14'!$CA:$CA,$C50,'14'!$CB:$CB)))-IF($D50="","",IF(ISNA(SUMIF('14'!$B:$B,$D50,'14'!$L:$L)),0,SUMIF('14'!$B:$B,$D50,'14'!$L:$L)))))</f>
        <v>0</v>
      </c>
      <c r="T50" s="34">
        <f>IF($D50="","",(IF($C50="","",IF(ISNA(SUMIF('15'!$CA:$CA,$C50,'15'!$CB:$CB)),0,SUMIF('15'!$CA:$CA,$C50,'15'!$CB:$CB)))-IF($D50="","",IF(ISNA(SUMIF('15'!$B:$B,$D50,'15'!$L:$L)),0,SUMIF('15'!$B:$B,$D50,'15'!$L:$L)))))</f>
        <v>0</v>
      </c>
      <c r="U50" s="34">
        <f>IF($D50="","",(IF($C50="","",IF(ISNA(SUMIF('16'!$CA:$CA,$C50,'16'!$CB:$CB)),0,SUMIF('16'!$CA:$CA,$C50,'16'!$CB:$CB)))-IF($D50="","",IF(ISNA(SUMIF('16'!$B:$B,$D50,'16'!$L:$L)),0,SUMIF('16'!$B:$B,$D50,'16'!$L:$L)))))</f>
        <v>0</v>
      </c>
      <c r="V50" s="34">
        <f>IF($D50="","",(IF($C50="","",IF(ISNA(SUMIF('17'!$CA:$CA,$C50,'17'!$CB:$CB)),0,SUMIF('17'!$CA:$CA,$C50,'17'!$CB:$CB)))-IF($D50="","",IF(ISNA(SUMIF('17'!$B:$B,$D50,'17'!$L:$L)),0,SUMIF('17'!$B:$B,$D50,'17'!$L:$L)))))</f>
        <v>0</v>
      </c>
      <c r="W50" s="34">
        <f>IF($D50="","",(IF($C50="","",IF(ISNA(SUMIF('18'!$CA:$CA,$C50,'18'!$CB:$CB)),0,SUMIF('18'!$CA:$CA,$C50,'18'!$CB:$CB)))-IF($D50="","",IF(ISNA(SUMIF('18'!$B:$B,$D50,'18'!$L:$L)),0,SUMIF('18'!$B:$B,$D50,'18'!$L:$L)))))</f>
        <v>0</v>
      </c>
      <c r="X50" s="34">
        <f>IF($D50="","",(IF($C50="","",IF(ISNA(SUMIF('19'!$CA:$CA,$C50,'19'!$CB:$CB)),0,SUMIF('19'!$CA:$CA,$C50,'19'!$CB:$CB)))-IF($D50="","",IF(ISNA(SUMIF('19'!$B:$B,$D50,'19'!$L:$L)),0,SUMIF('19'!$B:$B,$D50,'19'!$L:$L)))))</f>
        <v>0</v>
      </c>
      <c r="Y50" s="34">
        <f>IF($D50="","",(IF($C50="","",IF(ISNA(SUMIF('20'!$CA:$CA,$C50,'20'!$CB:$CB)),0,SUMIF('20'!$CA:$CA,$C50,'20'!$CB:$CB)))-IF($D50="","",IF(ISNA(SUMIF('20'!$B:$B,$D50,'20'!$L:$L)),0,SUMIF('20'!$B:$B,$D50,'20'!$L:$L)))))</f>
        <v>0</v>
      </c>
      <c r="Z50" s="34">
        <f>IF($D50="","",(IF($C50="","",IF(ISNA(SUMIF('21'!$CA:$CA,$C50,'21'!$CB:$CB)),0,SUMIF('21'!$CA:$CA,$C50,'21'!$CB:$CB)))-IF($D50="","",IF(ISNA(SUMIF('21'!$B:$B,$D50,'21'!$L:$L)),0,SUMIF('21'!$B:$B,$D50,'21'!$L:$L)))))</f>
        <v>0</v>
      </c>
      <c r="AA50" s="34">
        <f>IF($D50="","",(IF($C50="","",IF(ISNA(SUMIF('22'!$CA:$CA,$C50,'22'!$CB:$CB)),0,SUMIF('22'!$CA:$CA,$C50,'22'!$CB:$CB)))-IF($D50="","",IF(ISNA(SUMIF('22'!$B:$B,$D50,'22'!$L:$L)),0,SUMIF('22'!$B:$B,$D50,'22'!$L:$L)))))</f>
        <v>0</v>
      </c>
      <c r="AB50" s="34">
        <f>IF($D50="","",(IF($C50="","",IF(ISNA(SUMIF('23'!$CA:$CA,$C50,'23'!$CB:$CB)),0,SUMIF('23'!$CA:$CA,$C50,'23'!$CB:$CB)))-IF($D50="","",IF(ISNA(SUMIF('23'!$B:$B,$D50,'23'!$L:$L)),0,SUMIF('23'!$B:$B,$D50,'23'!$L:$L)))))</f>
        <v>0</v>
      </c>
      <c r="AC50" s="34">
        <f>IF($D50="","",(IF($C50="","",IF(ISNA(SUMIF('24'!$CA:$CA,$C50,'24'!$CB:$CB)),0,SUMIF('24'!$CA:$CA,$C50,'24'!$CB:$CB)))-IF($D50="","",IF(ISNA(SUMIF('24'!$B:$B,$D50,'24'!$L:$L)),0,SUMIF('24'!$B:$B,$D50,'24'!$L:$L)))))</f>
        <v>0</v>
      </c>
      <c r="AD50" s="34">
        <f>IF($D50="","",(IF($C50="","",IF(ISNA(SUMIF('25'!$CA:$CA,$C50,'25'!$CB:$CB)),0,SUMIF('25'!$CA:$CA,$C50,'25'!$CB:$CB)))-IF($D50="","",IF(ISNA(SUMIF('25'!$B:$B,$D50,'25'!$L:$L)),0,SUMIF('25'!$B:$B,$D50,'25'!$L:$L)))))</f>
        <v>0</v>
      </c>
      <c r="AE50" s="34">
        <f>IF($D50="","",(IF($C50="","",IF(ISNA(SUMIF('26'!$CA:$CA,$C50,'26'!$CB:$CB)),0,SUMIF('26'!$CA:$CA,$C50,'26'!$CB:$CB)))-IF($D50="","",IF(ISNA(SUMIF('26'!$B:$B,$D50,'26'!$L:$L)),0,SUMIF('26'!$B:$B,$D50,'26'!$L:$L)))))</f>
        <v>0</v>
      </c>
      <c r="AF50" s="34">
        <f>IF($D50="","",(IF($C50="","",IF(ISNA(SUMIF('27'!$CA:$CA,$C50,'27'!$CB:$CB)),0,SUMIF('27'!$CA:$CA,$C50,'27'!$CB:$CB)))-IF($D50="","",IF(ISNA(SUMIF('27'!$B:$B,$D50,'27'!$L:$L)),0,SUMIF('27'!$B:$B,$D50,'27'!$L:$L)))))</f>
        <v>0</v>
      </c>
      <c r="AG50" s="34">
        <f>IF($D50="","",(IF($C50="","",IF(ISNA(SUMIF('28'!$CA:$CA,$C50,'28'!$CB:$CB)),0,SUMIF('28'!$CA:$CA,$C50,'28'!$CB:$CB)))-IF($D50="","",IF(ISNA(SUMIF('28'!$B:$B,$D50,'28'!$L:$L)),0,SUMIF('28'!$B:$B,$D50,'28'!$L:$L)))))</f>
        <v>0</v>
      </c>
      <c r="AH50" s="34">
        <f>IF($D50="","",(IF($C50="","",IF(ISNA(SUMIF('29'!$CA:$CA,$C50,'29'!$CB:$CB)),0,SUMIF('29'!$CA:$CA,$C50,'29'!$CB:$CB)))-IF($D50="","",IF(ISNA(SUMIF('29'!$B:$B,$D50,'29'!$L:$L)),0,SUMIF('29'!$B:$B,$D50,'29'!$L:$L)))))</f>
        <v>0</v>
      </c>
      <c r="AI50" s="34">
        <f>IF($D50="","",(IF($C50="","",IF(ISNA(SUMIF('30'!$CA:$CA,$C50,'30'!$CB:$CB)),0,SUMIF('30'!$CA:$CA,$C50,'30'!$CB:$CB)))-IF($D50="","",IF(ISNA(SUMIF('30'!$B:$B,$D50,'30'!$L:$L)),0,SUMIF('30'!$B:$B,$D50,'30'!$L:$L)))))</f>
        <v>0</v>
      </c>
      <c r="AJ50" s="34">
        <f>IF($D50="","",(IF($C50="","",IF(ISNA(SUMIF('31'!$CA:$CA,$C50,'31'!$CB:$CB)),0,SUMIF('31'!$CA:$CA,$C50,'31'!$CB:$CB)))-IF($D50="","",IF(ISNA(SUMIF('31'!$B:$B,$D50,'31'!$L:$L)),0,SUMIF('31'!$B:$B,$D50,'31'!$L:$L)))))</f>
        <v>0</v>
      </c>
      <c r="AK50" s="35">
        <f t="shared" si="2"/>
        <v>0</v>
      </c>
      <c r="AL50" s="31">
        <f t="shared" si="3"/>
        <v>131</v>
      </c>
    </row>
    <row r="51" spans="1:38" ht="17.399999999999999">
      <c r="A51" s="19">
        <v>45</v>
      </c>
      <c r="C51" s="39">
        <f>IF(D51="","",VLOOKUP('CUADRO GENERADO'!D51,'BASE DATOS CONDUCTORES'!B:C,2,FALSE))</f>
        <v>6136</v>
      </c>
      <c r="D51" s="28">
        <f>IFERROR(VLOOKUP(A51,'BASE DATOS CONDUCTORES'!$X$4:$AB$403,5,FALSE),"")</f>
        <v>136</v>
      </c>
      <c r="E51" s="34" t="str">
        <f>IF(ISNA(VLOOKUP(D51,SALDOS!C:D,2,FALSE)),"",VLOOKUP(D51,SALDOS!C:D,2,FALSE))</f>
        <v/>
      </c>
      <c r="F51" s="34">
        <f>IF($D51="","",(IF($C51="","",IF(ISNA(SUMIF('1'!$CA:$CA,$C51,'1'!$CB:$CB)),0,SUMIF('1'!$CA:$CA,$C51,'1'!$CB:$CB)))-IF($D51="","",IF(ISNA(SUMIF('1'!$B:$B,$D51,'1'!$L:$L)),0,SUMIF('1'!$B:$B,$D51,'1'!$L:$L)))))</f>
        <v>0</v>
      </c>
      <c r="G51" s="34">
        <f>IF($D51="","",(IF($C51="","",IF(ISNA(SUMIF('2'!$CA:$CA,$C51,'2'!$CB:$CB)),0,SUMIF('2'!$CA:$CA,$C51,'2'!$CB:$CB)))-IF($D51="","",IF(ISNA(SUMIF('2'!$B:$B,$D51,'2'!$L:$L)),0,SUMIF('2'!$B:$B,$D51,'2'!$L:$L)))))</f>
        <v>0</v>
      </c>
      <c r="H51" s="34">
        <f>IF($D51="","",(IF($C51="","",IF(ISNA(SUMIF('3'!$CA:$CA,$C51,'3'!$CB:$CB)),0,SUMIF('3'!$CA:$CA,$C51,'3'!$CB:$CB)))-IF($D51="","",IF(ISNA(SUMIF('3'!$B:$B,$D51,'3'!$L:$L)),0,SUMIF('3'!$B:$B,$D51,'3'!$L:$L)))))</f>
        <v>0</v>
      </c>
      <c r="I51" s="34">
        <f>IF($D51="","",(IF($C51="","",IF(ISNA(SUMIF('4'!$CA:$CA,$C51,'4'!$CB:$CB)),0,SUMIF('4'!$CA:$CA,$C51,'4'!$CB:$CB)))-IF($D51="","",IF(ISNA(SUMIF('4'!$B:$B,$D51,'4'!$L:$L)),0,SUMIF('4'!$B:$B,$D51,'4'!$L:$L)))))</f>
        <v>0</v>
      </c>
      <c r="J51" s="34">
        <f>IF($D51="","",(IF($C51="","",IF(ISNA(SUMIF('5'!$CA:$CA,$C51,'5'!$CB:$CB)),0,SUMIF('5'!$CA:$CA,$C51,'5'!$CB:$CB)))-IF($D51="","",IF(ISNA(SUMIF('5'!$B:$B,$D51,'5'!$L:$L)),0,SUMIF('5'!$B:$B,$D51,'5'!$L:$L)))))</f>
        <v>0</v>
      </c>
      <c r="K51" s="34">
        <f>IF($D51="","",(IF($C51="","",IF(ISNA(SUMIF('6'!$CA:$CA,$C51,'6'!$CB:$CB)),0,SUMIF('6'!$CA:$CA,$C51,'6'!$CB:$CB)))-IF($D51="","",IF(ISNA(SUMIF('6'!$B:$B,$D51,'6'!$L:$L)),0,SUMIF('6'!$B:$B,$D51,'6'!$L:$L)))))</f>
        <v>0</v>
      </c>
      <c r="L51" s="34">
        <f>IF($D51="","",(IF($C51="","",IF(ISNA(SUMIF('7'!$CA:$CA,$C51,'7'!$CB:$CB)),0,SUMIF('7'!$CA:$CA,$C51,'7'!$CB:$CB)))-IF($D51="","",IF(ISNA(SUMIF('7'!$B:$B,$D51,'7'!$L:$L)),0,SUMIF('7'!$B:$B,$D51,'7'!$L:$L)))))</f>
        <v>0</v>
      </c>
      <c r="M51" s="34">
        <f>IF($D51="","",(IF($C51="","",IF(ISNA(SUMIF('8'!$CA:$CA,$C51,'8'!$CB:$CB)),0,SUMIF('8'!$CA:$CA,$C51,'8'!$CB:$CB)))-IF($D51="","",IF(ISNA(SUMIF('8'!$B:$B,$D51,'8'!$L:$L)),0,SUMIF('8'!$B:$B,$D51,'8'!$L:$L)))))</f>
        <v>0</v>
      </c>
      <c r="N51" s="34">
        <f>IF($D51="","",(IF($C51="","",IF(ISNA(SUMIF('9'!$CA:$CA,$C51,'9'!$CB:$CB)),0,SUMIF('9'!$CA:$CA,$C51,'9'!$CB:$CB)))-IF($D51="","",IF(ISNA(SUMIF('9'!$B:$B,$D51,'9'!$L:$L)),0,SUMIF('9'!$B:$B,$D51,'9'!$L:$L)))))</f>
        <v>0</v>
      </c>
      <c r="O51" s="34">
        <f>IF($D51="","",(IF($C51="","",IF(ISNA(SUMIF('10'!$CA:$CA,$C51,'10'!$CB:$CB)),0,SUMIF('10'!$CA:$CA,$C51,'10'!$CB:$CB)))-IF($D51="","",IF(ISNA(SUMIF('10'!$B:$B,$D51,'10'!$L:$L)),0,SUMIF('10'!$B:$B,$D51,'10'!$L:$L)))))</f>
        <v>0</v>
      </c>
      <c r="P51" s="34">
        <f>IF($D51="","",(IF($C51="","",IF(ISNA(SUMIF('11'!$CA:$CA,$C51,'11'!$CB:$CB)),0,SUMIF('11'!$CA:$CA,$C51,'11'!$CB:$CB)))-IF($D51="","",IF(ISNA(SUMIF('11'!$B:$B,$D51,'11'!$L:$L)),0,SUMIF('11'!$B:$B,$D51,'11'!$L:$L)))))</f>
        <v>0</v>
      </c>
      <c r="Q51" s="34">
        <f>IF($D51="","",(IF($C51="","",IF(ISNA(SUMIF('12'!$CA:$CA,$C51,'12'!$CB:$CB)),0,SUMIF('12'!$CA:$CA,$C51,'12'!$CB:$CB)))-IF($D51="","",IF(ISNA(SUMIF('12'!$B:$B,$D51,'12'!$L:$L)),0,SUMIF('12'!$B:$B,$D51,'12'!$L:$L)))))</f>
        <v>0</v>
      </c>
      <c r="R51" s="34">
        <f>IF($D51="","",(IF($C51="","",IF(ISNA(SUMIF('13'!$CA:$CA,$C51,'13'!$CB:$CB)),0,SUMIF('13'!$CA:$CA,$C51,'13'!$CB:$CB)))-IF($D51="","",IF(ISNA(SUMIF('13'!$B:$B,$D51,'13'!$L:$L)),0,SUMIF('13'!$B:$B,$D51,'13'!$L:$L)))))</f>
        <v>0</v>
      </c>
      <c r="S51" s="34">
        <f>IF($D51="","",(IF($C51="","",IF(ISNA(SUMIF('14'!$CA:$CA,$C51,'14'!$CB:$CB)),0,SUMIF('14'!$CA:$CA,$C51,'14'!$CB:$CB)))-IF($D51="","",IF(ISNA(SUMIF('14'!$B:$B,$D51,'14'!$L:$L)),0,SUMIF('14'!$B:$B,$D51,'14'!$L:$L)))))</f>
        <v>0</v>
      </c>
      <c r="T51" s="34">
        <f>IF($D51="","",(IF($C51="","",IF(ISNA(SUMIF('15'!$CA:$CA,$C51,'15'!$CB:$CB)),0,SUMIF('15'!$CA:$CA,$C51,'15'!$CB:$CB)))-IF($D51="","",IF(ISNA(SUMIF('15'!$B:$B,$D51,'15'!$L:$L)),0,SUMIF('15'!$B:$B,$D51,'15'!$L:$L)))))</f>
        <v>0</v>
      </c>
      <c r="U51" s="34">
        <f>IF($D51="","",(IF($C51="","",IF(ISNA(SUMIF('16'!$CA:$CA,$C51,'16'!$CB:$CB)),0,SUMIF('16'!$CA:$CA,$C51,'16'!$CB:$CB)))-IF($D51="","",IF(ISNA(SUMIF('16'!$B:$B,$D51,'16'!$L:$L)),0,SUMIF('16'!$B:$B,$D51,'16'!$L:$L)))))</f>
        <v>0</v>
      </c>
      <c r="V51" s="34">
        <f>IF($D51="","",(IF($C51="","",IF(ISNA(SUMIF('17'!$CA:$CA,$C51,'17'!$CB:$CB)),0,SUMIF('17'!$CA:$CA,$C51,'17'!$CB:$CB)))-IF($D51="","",IF(ISNA(SUMIF('17'!$B:$B,$D51,'17'!$L:$L)),0,SUMIF('17'!$B:$B,$D51,'17'!$L:$L)))))</f>
        <v>0</v>
      </c>
      <c r="W51" s="34">
        <f>IF($D51="","",(IF($C51="","",IF(ISNA(SUMIF('18'!$CA:$CA,$C51,'18'!$CB:$CB)),0,SUMIF('18'!$CA:$CA,$C51,'18'!$CB:$CB)))-IF($D51="","",IF(ISNA(SUMIF('18'!$B:$B,$D51,'18'!$L:$L)),0,SUMIF('18'!$B:$B,$D51,'18'!$L:$L)))))</f>
        <v>0</v>
      </c>
      <c r="X51" s="34">
        <f>IF($D51="","",(IF($C51="","",IF(ISNA(SUMIF('19'!$CA:$CA,$C51,'19'!$CB:$CB)),0,SUMIF('19'!$CA:$CA,$C51,'19'!$CB:$CB)))-IF($D51="","",IF(ISNA(SUMIF('19'!$B:$B,$D51,'19'!$L:$L)),0,SUMIF('19'!$B:$B,$D51,'19'!$L:$L)))))</f>
        <v>0</v>
      </c>
      <c r="Y51" s="34">
        <f>IF($D51="","",(IF($C51="","",IF(ISNA(SUMIF('20'!$CA:$CA,$C51,'20'!$CB:$CB)),0,SUMIF('20'!$CA:$CA,$C51,'20'!$CB:$CB)))-IF($D51="","",IF(ISNA(SUMIF('20'!$B:$B,$D51,'20'!$L:$L)),0,SUMIF('20'!$B:$B,$D51,'20'!$L:$L)))))</f>
        <v>0</v>
      </c>
      <c r="Z51" s="34">
        <f>IF($D51="","",(IF($C51="","",IF(ISNA(SUMIF('21'!$CA:$CA,$C51,'21'!$CB:$CB)),0,SUMIF('21'!$CA:$CA,$C51,'21'!$CB:$CB)))-IF($D51="","",IF(ISNA(SUMIF('21'!$B:$B,$D51,'21'!$L:$L)),0,SUMIF('21'!$B:$B,$D51,'21'!$L:$L)))))</f>
        <v>0</v>
      </c>
      <c r="AA51" s="34">
        <f>IF($D51="","",(IF($C51="","",IF(ISNA(SUMIF('22'!$CA:$CA,$C51,'22'!$CB:$CB)),0,SUMIF('22'!$CA:$CA,$C51,'22'!$CB:$CB)))-IF($D51="","",IF(ISNA(SUMIF('22'!$B:$B,$D51,'22'!$L:$L)),0,SUMIF('22'!$B:$B,$D51,'22'!$L:$L)))))</f>
        <v>0</v>
      </c>
      <c r="AB51" s="34">
        <f>IF($D51="","",(IF($C51="","",IF(ISNA(SUMIF('23'!$CA:$CA,$C51,'23'!$CB:$CB)),0,SUMIF('23'!$CA:$CA,$C51,'23'!$CB:$CB)))-IF($D51="","",IF(ISNA(SUMIF('23'!$B:$B,$D51,'23'!$L:$L)),0,SUMIF('23'!$B:$B,$D51,'23'!$L:$L)))))</f>
        <v>0</v>
      </c>
      <c r="AC51" s="34">
        <f>IF($D51="","",(IF($C51="","",IF(ISNA(SUMIF('24'!$CA:$CA,$C51,'24'!$CB:$CB)),0,SUMIF('24'!$CA:$CA,$C51,'24'!$CB:$CB)))-IF($D51="","",IF(ISNA(SUMIF('24'!$B:$B,$D51,'24'!$L:$L)),0,SUMIF('24'!$B:$B,$D51,'24'!$L:$L)))))</f>
        <v>0</v>
      </c>
      <c r="AD51" s="34">
        <f>IF($D51="","",(IF($C51="","",IF(ISNA(SUMIF('25'!$CA:$CA,$C51,'25'!$CB:$CB)),0,SUMIF('25'!$CA:$CA,$C51,'25'!$CB:$CB)))-IF($D51="","",IF(ISNA(SUMIF('25'!$B:$B,$D51,'25'!$L:$L)),0,SUMIF('25'!$B:$B,$D51,'25'!$L:$L)))))</f>
        <v>0</v>
      </c>
      <c r="AE51" s="34">
        <f>IF($D51="","",(IF($C51="","",IF(ISNA(SUMIF('26'!$CA:$CA,$C51,'26'!$CB:$CB)),0,SUMIF('26'!$CA:$CA,$C51,'26'!$CB:$CB)))-IF($D51="","",IF(ISNA(SUMIF('26'!$B:$B,$D51,'26'!$L:$L)),0,SUMIF('26'!$B:$B,$D51,'26'!$L:$L)))))</f>
        <v>0</v>
      </c>
      <c r="AF51" s="34">
        <f>IF($D51="","",(IF($C51="","",IF(ISNA(SUMIF('27'!$CA:$CA,$C51,'27'!$CB:$CB)),0,SUMIF('27'!$CA:$CA,$C51,'27'!$CB:$CB)))-IF($D51="","",IF(ISNA(SUMIF('27'!$B:$B,$D51,'27'!$L:$L)),0,SUMIF('27'!$B:$B,$D51,'27'!$L:$L)))))</f>
        <v>0</v>
      </c>
      <c r="AG51" s="34">
        <f>IF($D51="","",(IF($C51="","",IF(ISNA(SUMIF('28'!$CA:$CA,$C51,'28'!$CB:$CB)),0,SUMIF('28'!$CA:$CA,$C51,'28'!$CB:$CB)))-IF($D51="","",IF(ISNA(SUMIF('28'!$B:$B,$D51,'28'!$L:$L)),0,SUMIF('28'!$B:$B,$D51,'28'!$L:$L)))))</f>
        <v>0</v>
      </c>
      <c r="AH51" s="34">
        <f>IF($D51="","",(IF($C51="","",IF(ISNA(SUMIF('29'!$CA:$CA,$C51,'29'!$CB:$CB)),0,SUMIF('29'!$CA:$CA,$C51,'29'!$CB:$CB)))-IF($D51="","",IF(ISNA(SUMIF('29'!$B:$B,$D51,'29'!$L:$L)),0,SUMIF('29'!$B:$B,$D51,'29'!$L:$L)))))</f>
        <v>0</v>
      </c>
      <c r="AI51" s="34">
        <f>IF($D51="","",(IF($C51="","",IF(ISNA(SUMIF('30'!$CA:$CA,$C51,'30'!$CB:$CB)),0,SUMIF('30'!$CA:$CA,$C51,'30'!$CB:$CB)))-IF($D51="","",IF(ISNA(SUMIF('30'!$B:$B,$D51,'30'!$L:$L)),0,SUMIF('30'!$B:$B,$D51,'30'!$L:$L)))))</f>
        <v>0</v>
      </c>
      <c r="AJ51" s="34">
        <f>IF($D51="","",(IF($C51="","",IF(ISNA(SUMIF('31'!$CA:$CA,$C51,'31'!$CB:$CB)),0,SUMIF('31'!$CA:$CA,$C51,'31'!$CB:$CB)))-IF($D51="","",IF(ISNA(SUMIF('31'!$B:$B,$D51,'31'!$L:$L)),0,SUMIF('31'!$B:$B,$D51,'31'!$L:$L)))))</f>
        <v>0</v>
      </c>
      <c r="AK51" s="35">
        <f t="shared" si="2"/>
        <v>0</v>
      </c>
      <c r="AL51" s="31">
        <f t="shared" si="3"/>
        <v>136</v>
      </c>
    </row>
    <row r="52" spans="1:38" ht="17.399999999999999">
      <c r="A52" s="19">
        <v>46</v>
      </c>
      <c r="C52" s="39">
        <f>IF(D52="","",VLOOKUP('CUADRO GENERADO'!D52,'BASE DATOS CONDUCTORES'!B:C,2,FALSE))</f>
        <v>6145</v>
      </c>
      <c r="D52" s="28">
        <f>IFERROR(VLOOKUP(A52,'BASE DATOS CONDUCTORES'!$X$4:$AB$403,5,FALSE),"")</f>
        <v>145</v>
      </c>
      <c r="E52" s="34" t="str">
        <f>IF(ISNA(VLOOKUP(D52,SALDOS!C:D,2,FALSE)),"",VLOOKUP(D52,SALDOS!C:D,2,FALSE))</f>
        <v/>
      </c>
      <c r="F52" s="34">
        <f>IF($D52="","",(IF($C52="","",IF(ISNA(SUMIF('1'!$CA:$CA,$C52,'1'!$CB:$CB)),0,SUMIF('1'!$CA:$CA,$C52,'1'!$CB:$CB)))-IF($D52="","",IF(ISNA(SUMIF('1'!$B:$B,$D52,'1'!$L:$L)),0,SUMIF('1'!$B:$B,$D52,'1'!$L:$L)))))</f>
        <v>0</v>
      </c>
      <c r="G52" s="34">
        <f>IF($D52="","",(IF($C52="","",IF(ISNA(SUMIF('2'!$CA:$CA,$C52,'2'!$CB:$CB)),0,SUMIF('2'!$CA:$CA,$C52,'2'!$CB:$CB)))-IF($D52="","",IF(ISNA(SUMIF('2'!$B:$B,$D52,'2'!$L:$L)),0,SUMIF('2'!$B:$B,$D52,'2'!$L:$L)))))</f>
        <v>0</v>
      </c>
      <c r="H52" s="34">
        <f>IF($D52="","",(IF($C52="","",IF(ISNA(SUMIF('3'!$CA:$CA,$C52,'3'!$CB:$CB)),0,SUMIF('3'!$CA:$CA,$C52,'3'!$CB:$CB)))-IF($D52="","",IF(ISNA(SUMIF('3'!$B:$B,$D52,'3'!$L:$L)),0,SUMIF('3'!$B:$B,$D52,'3'!$L:$L)))))</f>
        <v>0</v>
      </c>
      <c r="I52" s="34">
        <f>IF($D52="","",(IF($C52="","",IF(ISNA(SUMIF('4'!$CA:$CA,$C52,'4'!$CB:$CB)),0,SUMIF('4'!$CA:$CA,$C52,'4'!$CB:$CB)))-IF($D52="","",IF(ISNA(SUMIF('4'!$B:$B,$D52,'4'!$L:$L)),0,SUMIF('4'!$B:$B,$D52,'4'!$L:$L)))))</f>
        <v>0</v>
      </c>
      <c r="J52" s="34">
        <f>IF($D52="","",(IF($C52="","",IF(ISNA(SUMIF('5'!$CA:$CA,$C52,'5'!$CB:$CB)),0,SUMIF('5'!$CA:$CA,$C52,'5'!$CB:$CB)))-IF($D52="","",IF(ISNA(SUMIF('5'!$B:$B,$D52,'5'!$L:$L)),0,SUMIF('5'!$B:$B,$D52,'5'!$L:$L)))))</f>
        <v>0</v>
      </c>
      <c r="K52" s="34">
        <f>IF($D52="","",(IF($C52="","",IF(ISNA(SUMIF('6'!$CA:$CA,$C52,'6'!$CB:$CB)),0,SUMIF('6'!$CA:$CA,$C52,'6'!$CB:$CB)))-IF($D52="","",IF(ISNA(SUMIF('6'!$B:$B,$D52,'6'!$L:$L)),0,SUMIF('6'!$B:$B,$D52,'6'!$L:$L)))))</f>
        <v>0</v>
      </c>
      <c r="L52" s="34">
        <f>IF($D52="","",(IF($C52="","",IF(ISNA(SUMIF('7'!$CA:$CA,$C52,'7'!$CB:$CB)),0,SUMIF('7'!$CA:$CA,$C52,'7'!$CB:$CB)))-IF($D52="","",IF(ISNA(SUMIF('7'!$B:$B,$D52,'7'!$L:$L)),0,SUMIF('7'!$B:$B,$D52,'7'!$L:$L)))))</f>
        <v>0</v>
      </c>
      <c r="M52" s="34">
        <f>IF($D52="","",(IF($C52="","",IF(ISNA(SUMIF('8'!$CA:$CA,$C52,'8'!$CB:$CB)),0,SUMIF('8'!$CA:$CA,$C52,'8'!$CB:$CB)))-IF($D52="","",IF(ISNA(SUMIF('8'!$B:$B,$D52,'8'!$L:$L)),0,SUMIF('8'!$B:$B,$D52,'8'!$L:$L)))))</f>
        <v>0</v>
      </c>
      <c r="N52" s="34">
        <f>IF($D52="","",(IF($C52="","",IF(ISNA(SUMIF('9'!$CA:$CA,$C52,'9'!$CB:$CB)),0,SUMIF('9'!$CA:$CA,$C52,'9'!$CB:$CB)))-IF($D52="","",IF(ISNA(SUMIF('9'!$B:$B,$D52,'9'!$L:$L)),0,SUMIF('9'!$B:$B,$D52,'9'!$L:$L)))))</f>
        <v>0</v>
      </c>
      <c r="O52" s="34">
        <f>IF($D52="","",(IF($C52="","",IF(ISNA(SUMIF('10'!$CA:$CA,$C52,'10'!$CB:$CB)),0,SUMIF('10'!$CA:$CA,$C52,'10'!$CB:$CB)))-IF($D52="","",IF(ISNA(SUMIF('10'!$B:$B,$D52,'10'!$L:$L)),0,SUMIF('10'!$B:$B,$D52,'10'!$L:$L)))))</f>
        <v>0</v>
      </c>
      <c r="P52" s="34">
        <f>IF($D52="","",(IF($C52="","",IF(ISNA(SUMIF('11'!$CA:$CA,$C52,'11'!$CB:$CB)),0,SUMIF('11'!$CA:$CA,$C52,'11'!$CB:$CB)))-IF($D52="","",IF(ISNA(SUMIF('11'!$B:$B,$D52,'11'!$L:$L)),0,SUMIF('11'!$B:$B,$D52,'11'!$L:$L)))))</f>
        <v>0</v>
      </c>
      <c r="Q52" s="34">
        <f>IF($D52="","",(IF($C52="","",IF(ISNA(SUMIF('12'!$CA:$CA,$C52,'12'!$CB:$CB)),0,SUMIF('12'!$CA:$CA,$C52,'12'!$CB:$CB)))-IF($D52="","",IF(ISNA(SUMIF('12'!$B:$B,$D52,'12'!$L:$L)),0,SUMIF('12'!$B:$B,$D52,'12'!$L:$L)))))</f>
        <v>0</v>
      </c>
      <c r="R52" s="34">
        <f>IF($D52="","",(IF($C52="","",IF(ISNA(SUMIF('13'!$CA:$CA,$C52,'13'!$CB:$CB)),0,SUMIF('13'!$CA:$CA,$C52,'13'!$CB:$CB)))-IF($D52="","",IF(ISNA(SUMIF('13'!$B:$B,$D52,'13'!$L:$L)),0,SUMIF('13'!$B:$B,$D52,'13'!$L:$L)))))</f>
        <v>0</v>
      </c>
      <c r="S52" s="34">
        <f>IF($D52="","",(IF($C52="","",IF(ISNA(SUMIF('14'!$CA:$CA,$C52,'14'!$CB:$CB)),0,SUMIF('14'!$CA:$CA,$C52,'14'!$CB:$CB)))-IF($D52="","",IF(ISNA(SUMIF('14'!$B:$B,$D52,'14'!$L:$L)),0,SUMIF('14'!$B:$B,$D52,'14'!$L:$L)))))</f>
        <v>0</v>
      </c>
      <c r="T52" s="34">
        <f>IF($D52="","",(IF($C52="","",IF(ISNA(SUMIF('15'!$CA:$CA,$C52,'15'!$CB:$CB)),0,SUMIF('15'!$CA:$CA,$C52,'15'!$CB:$CB)))-IF($D52="","",IF(ISNA(SUMIF('15'!$B:$B,$D52,'15'!$L:$L)),0,SUMIF('15'!$B:$B,$D52,'15'!$L:$L)))))</f>
        <v>0</v>
      </c>
      <c r="U52" s="34">
        <f>IF($D52="","",(IF($C52="","",IF(ISNA(SUMIF('16'!$CA:$CA,$C52,'16'!$CB:$CB)),0,SUMIF('16'!$CA:$CA,$C52,'16'!$CB:$CB)))-IF($D52="","",IF(ISNA(SUMIF('16'!$B:$B,$D52,'16'!$L:$L)),0,SUMIF('16'!$B:$B,$D52,'16'!$L:$L)))))</f>
        <v>0</v>
      </c>
      <c r="V52" s="34">
        <f>IF($D52="","",(IF($C52="","",IF(ISNA(SUMIF('17'!$CA:$CA,$C52,'17'!$CB:$CB)),0,SUMIF('17'!$CA:$CA,$C52,'17'!$CB:$CB)))-IF($D52="","",IF(ISNA(SUMIF('17'!$B:$B,$D52,'17'!$L:$L)),0,SUMIF('17'!$B:$B,$D52,'17'!$L:$L)))))</f>
        <v>0</v>
      </c>
      <c r="W52" s="34">
        <f>IF($D52="","",(IF($C52="","",IF(ISNA(SUMIF('18'!$CA:$CA,$C52,'18'!$CB:$CB)),0,SUMIF('18'!$CA:$CA,$C52,'18'!$CB:$CB)))-IF($D52="","",IF(ISNA(SUMIF('18'!$B:$B,$D52,'18'!$L:$L)),0,SUMIF('18'!$B:$B,$D52,'18'!$L:$L)))))</f>
        <v>0</v>
      </c>
      <c r="X52" s="34">
        <f>IF($D52="","",(IF($C52="","",IF(ISNA(SUMIF('19'!$CA:$CA,$C52,'19'!$CB:$CB)),0,SUMIF('19'!$CA:$CA,$C52,'19'!$CB:$CB)))-IF($D52="","",IF(ISNA(SUMIF('19'!$B:$B,$D52,'19'!$L:$L)),0,SUMIF('19'!$B:$B,$D52,'19'!$L:$L)))))</f>
        <v>0</v>
      </c>
      <c r="Y52" s="34">
        <f>IF($D52="","",(IF($C52="","",IF(ISNA(SUMIF('20'!$CA:$CA,$C52,'20'!$CB:$CB)),0,SUMIF('20'!$CA:$CA,$C52,'20'!$CB:$CB)))-IF($D52="","",IF(ISNA(SUMIF('20'!$B:$B,$D52,'20'!$L:$L)),0,SUMIF('20'!$B:$B,$D52,'20'!$L:$L)))))</f>
        <v>0</v>
      </c>
      <c r="Z52" s="34">
        <f>IF($D52="","",(IF($C52="","",IF(ISNA(SUMIF('21'!$CA:$CA,$C52,'21'!$CB:$CB)),0,SUMIF('21'!$CA:$CA,$C52,'21'!$CB:$CB)))-IF($D52="","",IF(ISNA(SUMIF('21'!$B:$B,$D52,'21'!$L:$L)),0,SUMIF('21'!$B:$B,$D52,'21'!$L:$L)))))</f>
        <v>0</v>
      </c>
      <c r="AA52" s="34">
        <f>IF($D52="","",(IF($C52="","",IF(ISNA(SUMIF('22'!$CA:$CA,$C52,'22'!$CB:$CB)),0,SUMIF('22'!$CA:$CA,$C52,'22'!$CB:$CB)))-IF($D52="","",IF(ISNA(SUMIF('22'!$B:$B,$D52,'22'!$L:$L)),0,SUMIF('22'!$B:$B,$D52,'22'!$L:$L)))))</f>
        <v>0</v>
      </c>
      <c r="AB52" s="34">
        <f>IF($D52="","",(IF($C52="","",IF(ISNA(SUMIF('23'!$CA:$CA,$C52,'23'!$CB:$CB)),0,SUMIF('23'!$CA:$CA,$C52,'23'!$CB:$CB)))-IF($D52="","",IF(ISNA(SUMIF('23'!$B:$B,$D52,'23'!$L:$L)),0,SUMIF('23'!$B:$B,$D52,'23'!$L:$L)))))</f>
        <v>0</v>
      </c>
      <c r="AC52" s="34">
        <f>IF($D52="","",(IF($C52="","",IF(ISNA(SUMIF('24'!$CA:$CA,$C52,'24'!$CB:$CB)),0,SUMIF('24'!$CA:$CA,$C52,'24'!$CB:$CB)))-IF($D52="","",IF(ISNA(SUMIF('24'!$B:$B,$D52,'24'!$L:$L)),0,SUMIF('24'!$B:$B,$D52,'24'!$L:$L)))))</f>
        <v>0</v>
      </c>
      <c r="AD52" s="34">
        <f>IF($D52="","",(IF($C52="","",IF(ISNA(SUMIF('25'!$CA:$CA,$C52,'25'!$CB:$CB)),0,SUMIF('25'!$CA:$CA,$C52,'25'!$CB:$CB)))-IF($D52="","",IF(ISNA(SUMIF('25'!$B:$B,$D52,'25'!$L:$L)),0,SUMIF('25'!$B:$B,$D52,'25'!$L:$L)))))</f>
        <v>0</v>
      </c>
      <c r="AE52" s="34">
        <f>IF($D52="","",(IF($C52="","",IF(ISNA(SUMIF('26'!$CA:$CA,$C52,'26'!$CB:$CB)),0,SUMIF('26'!$CA:$CA,$C52,'26'!$CB:$CB)))-IF($D52="","",IF(ISNA(SUMIF('26'!$B:$B,$D52,'26'!$L:$L)),0,SUMIF('26'!$B:$B,$D52,'26'!$L:$L)))))</f>
        <v>0</v>
      </c>
      <c r="AF52" s="34">
        <f>IF($D52="","",(IF($C52="","",IF(ISNA(SUMIF('27'!$CA:$CA,$C52,'27'!$CB:$CB)),0,SUMIF('27'!$CA:$CA,$C52,'27'!$CB:$CB)))-IF($D52="","",IF(ISNA(SUMIF('27'!$B:$B,$D52,'27'!$L:$L)),0,SUMIF('27'!$B:$B,$D52,'27'!$L:$L)))))</f>
        <v>0</v>
      </c>
      <c r="AG52" s="34">
        <f>IF($D52="","",(IF($C52="","",IF(ISNA(SUMIF('28'!$CA:$CA,$C52,'28'!$CB:$CB)),0,SUMIF('28'!$CA:$CA,$C52,'28'!$CB:$CB)))-IF($D52="","",IF(ISNA(SUMIF('28'!$B:$B,$D52,'28'!$L:$L)),0,SUMIF('28'!$B:$B,$D52,'28'!$L:$L)))))</f>
        <v>0</v>
      </c>
      <c r="AH52" s="34">
        <f>IF($D52="","",(IF($C52="","",IF(ISNA(SUMIF('29'!$CA:$CA,$C52,'29'!$CB:$CB)),0,SUMIF('29'!$CA:$CA,$C52,'29'!$CB:$CB)))-IF($D52="","",IF(ISNA(SUMIF('29'!$B:$B,$D52,'29'!$L:$L)),0,SUMIF('29'!$B:$B,$D52,'29'!$L:$L)))))</f>
        <v>0</v>
      </c>
      <c r="AI52" s="34">
        <f>IF($D52="","",(IF($C52="","",IF(ISNA(SUMIF('30'!$CA:$CA,$C52,'30'!$CB:$CB)),0,SUMIF('30'!$CA:$CA,$C52,'30'!$CB:$CB)))-IF($D52="","",IF(ISNA(SUMIF('30'!$B:$B,$D52,'30'!$L:$L)),0,SUMIF('30'!$B:$B,$D52,'30'!$L:$L)))))</f>
        <v>0</v>
      </c>
      <c r="AJ52" s="34">
        <f>IF($D52="","",(IF($C52="","",IF(ISNA(SUMIF('31'!$CA:$CA,$C52,'31'!$CB:$CB)),0,SUMIF('31'!$CA:$CA,$C52,'31'!$CB:$CB)))-IF($D52="","",IF(ISNA(SUMIF('31'!$B:$B,$D52,'31'!$L:$L)),0,SUMIF('31'!$B:$B,$D52,'31'!$L:$L)))))</f>
        <v>0</v>
      </c>
      <c r="AK52" s="35">
        <f t="shared" si="2"/>
        <v>0</v>
      </c>
      <c r="AL52" s="31">
        <f t="shared" si="3"/>
        <v>145</v>
      </c>
    </row>
    <row r="53" spans="1:38" ht="17.399999999999999">
      <c r="A53" s="19">
        <v>47</v>
      </c>
      <c r="C53" s="39">
        <f>IF(D53="","",VLOOKUP('CUADRO GENERADO'!D53,'BASE DATOS CONDUCTORES'!B:C,2,FALSE))</f>
        <v>6149</v>
      </c>
      <c r="D53" s="28">
        <f>IFERROR(VLOOKUP(A53,'BASE DATOS CONDUCTORES'!$X$4:$AB$403,5,FALSE),"")</f>
        <v>149</v>
      </c>
      <c r="E53" s="34" t="str">
        <f>IF(ISNA(VLOOKUP(D53,SALDOS!C:D,2,FALSE)),"",VLOOKUP(D53,SALDOS!C:D,2,FALSE))</f>
        <v/>
      </c>
      <c r="F53" s="34">
        <f>IF($D53="","",(IF($C53="","",IF(ISNA(SUMIF('1'!$CA:$CA,$C53,'1'!$CB:$CB)),0,SUMIF('1'!$CA:$CA,$C53,'1'!$CB:$CB)))-IF($D53="","",IF(ISNA(SUMIF('1'!$B:$B,$D53,'1'!$L:$L)),0,SUMIF('1'!$B:$B,$D53,'1'!$L:$L)))))</f>
        <v>0</v>
      </c>
      <c r="G53" s="34">
        <f>IF($D53="","",(IF($C53="","",IF(ISNA(SUMIF('2'!$CA:$CA,$C53,'2'!$CB:$CB)),0,SUMIF('2'!$CA:$CA,$C53,'2'!$CB:$CB)))-IF($D53="","",IF(ISNA(SUMIF('2'!$B:$B,$D53,'2'!$L:$L)),0,SUMIF('2'!$B:$B,$D53,'2'!$L:$L)))))</f>
        <v>0</v>
      </c>
      <c r="H53" s="34">
        <f>IF($D53="","",(IF($C53="","",IF(ISNA(SUMIF('3'!$CA:$CA,$C53,'3'!$CB:$CB)),0,SUMIF('3'!$CA:$CA,$C53,'3'!$CB:$CB)))-IF($D53="","",IF(ISNA(SUMIF('3'!$B:$B,$D53,'3'!$L:$L)),0,SUMIF('3'!$B:$B,$D53,'3'!$L:$L)))))</f>
        <v>0</v>
      </c>
      <c r="I53" s="34">
        <f>IF($D53="","",(IF($C53="","",IF(ISNA(SUMIF('4'!$CA:$CA,$C53,'4'!$CB:$CB)),0,SUMIF('4'!$CA:$CA,$C53,'4'!$CB:$CB)))-IF($D53="","",IF(ISNA(SUMIF('4'!$B:$B,$D53,'4'!$L:$L)),0,SUMIF('4'!$B:$B,$D53,'4'!$L:$L)))))</f>
        <v>0</v>
      </c>
      <c r="J53" s="34">
        <f>IF($D53="","",(IF($C53="","",IF(ISNA(SUMIF('5'!$CA:$CA,$C53,'5'!$CB:$CB)),0,SUMIF('5'!$CA:$CA,$C53,'5'!$CB:$CB)))-IF($D53="","",IF(ISNA(SUMIF('5'!$B:$B,$D53,'5'!$L:$L)),0,SUMIF('5'!$B:$B,$D53,'5'!$L:$L)))))</f>
        <v>0</v>
      </c>
      <c r="K53" s="34">
        <f>IF($D53="","",(IF($C53="","",IF(ISNA(SUMIF('6'!$CA:$CA,$C53,'6'!$CB:$CB)),0,SUMIF('6'!$CA:$CA,$C53,'6'!$CB:$CB)))-IF($D53="","",IF(ISNA(SUMIF('6'!$B:$B,$D53,'6'!$L:$L)),0,SUMIF('6'!$B:$B,$D53,'6'!$L:$L)))))</f>
        <v>0</v>
      </c>
      <c r="L53" s="34">
        <f>IF($D53="","",(IF($C53="","",IF(ISNA(SUMIF('7'!$CA:$CA,$C53,'7'!$CB:$CB)),0,SUMIF('7'!$CA:$CA,$C53,'7'!$CB:$CB)))-IF($D53="","",IF(ISNA(SUMIF('7'!$B:$B,$D53,'7'!$L:$L)),0,SUMIF('7'!$B:$B,$D53,'7'!$L:$L)))))</f>
        <v>0</v>
      </c>
      <c r="M53" s="34">
        <f>IF($D53="","",(IF($C53="","",IF(ISNA(SUMIF('8'!$CA:$CA,$C53,'8'!$CB:$CB)),0,SUMIF('8'!$CA:$CA,$C53,'8'!$CB:$CB)))-IF($D53="","",IF(ISNA(SUMIF('8'!$B:$B,$D53,'8'!$L:$L)),0,SUMIF('8'!$B:$B,$D53,'8'!$L:$L)))))</f>
        <v>0</v>
      </c>
      <c r="N53" s="34">
        <f>IF($D53="","",(IF($C53="","",IF(ISNA(SUMIF('9'!$CA:$CA,$C53,'9'!$CB:$CB)),0,SUMIF('9'!$CA:$CA,$C53,'9'!$CB:$CB)))-IF($D53="","",IF(ISNA(SUMIF('9'!$B:$B,$D53,'9'!$L:$L)),0,SUMIF('9'!$B:$B,$D53,'9'!$L:$L)))))</f>
        <v>0</v>
      </c>
      <c r="O53" s="34">
        <f>IF($D53="","",(IF($C53="","",IF(ISNA(SUMIF('10'!$CA:$CA,$C53,'10'!$CB:$CB)),0,SUMIF('10'!$CA:$CA,$C53,'10'!$CB:$CB)))-IF($D53="","",IF(ISNA(SUMIF('10'!$B:$B,$D53,'10'!$L:$L)),0,SUMIF('10'!$B:$B,$D53,'10'!$L:$L)))))</f>
        <v>0</v>
      </c>
      <c r="P53" s="34">
        <f>IF($D53="","",(IF($C53="","",IF(ISNA(SUMIF('11'!$CA:$CA,$C53,'11'!$CB:$CB)),0,SUMIF('11'!$CA:$CA,$C53,'11'!$CB:$CB)))-IF($D53="","",IF(ISNA(SUMIF('11'!$B:$B,$D53,'11'!$L:$L)),0,SUMIF('11'!$B:$B,$D53,'11'!$L:$L)))))</f>
        <v>0</v>
      </c>
      <c r="Q53" s="34">
        <f>IF($D53="","",(IF($C53="","",IF(ISNA(SUMIF('12'!$CA:$CA,$C53,'12'!$CB:$CB)),0,SUMIF('12'!$CA:$CA,$C53,'12'!$CB:$CB)))-IF($D53="","",IF(ISNA(SUMIF('12'!$B:$B,$D53,'12'!$L:$L)),0,SUMIF('12'!$B:$B,$D53,'12'!$L:$L)))))</f>
        <v>0</v>
      </c>
      <c r="R53" s="34">
        <f>IF($D53="","",(IF($C53="","",IF(ISNA(SUMIF('13'!$CA:$CA,$C53,'13'!$CB:$CB)),0,SUMIF('13'!$CA:$CA,$C53,'13'!$CB:$CB)))-IF($D53="","",IF(ISNA(SUMIF('13'!$B:$B,$D53,'13'!$L:$L)),0,SUMIF('13'!$B:$B,$D53,'13'!$L:$L)))))</f>
        <v>0</v>
      </c>
      <c r="S53" s="34">
        <f>IF($D53="","",(IF($C53="","",IF(ISNA(SUMIF('14'!$CA:$CA,$C53,'14'!$CB:$CB)),0,SUMIF('14'!$CA:$CA,$C53,'14'!$CB:$CB)))-IF($D53="","",IF(ISNA(SUMIF('14'!$B:$B,$D53,'14'!$L:$L)),0,SUMIF('14'!$B:$B,$D53,'14'!$L:$L)))))</f>
        <v>0</v>
      </c>
      <c r="T53" s="34">
        <f>IF($D53="","",(IF($C53="","",IF(ISNA(SUMIF('15'!$CA:$CA,$C53,'15'!$CB:$CB)),0,SUMIF('15'!$CA:$CA,$C53,'15'!$CB:$CB)))-IF($D53="","",IF(ISNA(SUMIF('15'!$B:$B,$D53,'15'!$L:$L)),0,SUMIF('15'!$B:$B,$D53,'15'!$L:$L)))))</f>
        <v>0</v>
      </c>
      <c r="U53" s="34">
        <f>IF($D53="","",(IF($C53="","",IF(ISNA(SUMIF('16'!$CA:$CA,$C53,'16'!$CB:$CB)),0,SUMIF('16'!$CA:$CA,$C53,'16'!$CB:$CB)))-IF($D53="","",IF(ISNA(SUMIF('16'!$B:$B,$D53,'16'!$L:$L)),0,SUMIF('16'!$B:$B,$D53,'16'!$L:$L)))))</f>
        <v>0</v>
      </c>
      <c r="V53" s="34">
        <f>IF($D53="","",(IF($C53="","",IF(ISNA(SUMIF('17'!$CA:$CA,$C53,'17'!$CB:$CB)),0,SUMIF('17'!$CA:$CA,$C53,'17'!$CB:$CB)))-IF($D53="","",IF(ISNA(SUMIF('17'!$B:$B,$D53,'17'!$L:$L)),0,SUMIF('17'!$B:$B,$D53,'17'!$L:$L)))))</f>
        <v>0</v>
      </c>
      <c r="W53" s="34">
        <f>IF($D53="","",(IF($C53="","",IF(ISNA(SUMIF('18'!$CA:$CA,$C53,'18'!$CB:$CB)),0,SUMIF('18'!$CA:$CA,$C53,'18'!$CB:$CB)))-IF($D53="","",IF(ISNA(SUMIF('18'!$B:$B,$D53,'18'!$L:$L)),0,SUMIF('18'!$B:$B,$D53,'18'!$L:$L)))))</f>
        <v>0</v>
      </c>
      <c r="X53" s="34">
        <f>IF($D53="","",(IF($C53="","",IF(ISNA(SUMIF('19'!$CA:$CA,$C53,'19'!$CB:$CB)),0,SUMIF('19'!$CA:$CA,$C53,'19'!$CB:$CB)))-IF($D53="","",IF(ISNA(SUMIF('19'!$B:$B,$D53,'19'!$L:$L)),0,SUMIF('19'!$B:$B,$D53,'19'!$L:$L)))))</f>
        <v>0</v>
      </c>
      <c r="Y53" s="34">
        <f>IF($D53="","",(IF($C53="","",IF(ISNA(SUMIF('20'!$CA:$CA,$C53,'20'!$CB:$CB)),0,SUMIF('20'!$CA:$CA,$C53,'20'!$CB:$CB)))-IF($D53="","",IF(ISNA(SUMIF('20'!$B:$B,$D53,'20'!$L:$L)),0,SUMIF('20'!$B:$B,$D53,'20'!$L:$L)))))</f>
        <v>0</v>
      </c>
      <c r="Z53" s="34">
        <f>IF($D53="","",(IF($C53="","",IF(ISNA(SUMIF('21'!$CA:$CA,$C53,'21'!$CB:$CB)),0,SUMIF('21'!$CA:$CA,$C53,'21'!$CB:$CB)))-IF($D53="","",IF(ISNA(SUMIF('21'!$B:$B,$D53,'21'!$L:$L)),0,SUMIF('21'!$B:$B,$D53,'21'!$L:$L)))))</f>
        <v>0</v>
      </c>
      <c r="AA53" s="34">
        <f>IF($D53="","",(IF($C53="","",IF(ISNA(SUMIF('22'!$CA:$CA,$C53,'22'!$CB:$CB)),0,SUMIF('22'!$CA:$CA,$C53,'22'!$CB:$CB)))-IF($D53="","",IF(ISNA(SUMIF('22'!$B:$B,$D53,'22'!$L:$L)),0,SUMIF('22'!$B:$B,$D53,'22'!$L:$L)))))</f>
        <v>0</v>
      </c>
      <c r="AB53" s="34">
        <f>IF($D53="","",(IF($C53="","",IF(ISNA(SUMIF('23'!$CA:$CA,$C53,'23'!$CB:$CB)),0,SUMIF('23'!$CA:$CA,$C53,'23'!$CB:$CB)))-IF($D53="","",IF(ISNA(SUMIF('23'!$B:$B,$D53,'23'!$L:$L)),0,SUMIF('23'!$B:$B,$D53,'23'!$L:$L)))))</f>
        <v>0</v>
      </c>
      <c r="AC53" s="34">
        <f>IF($D53="","",(IF($C53="","",IF(ISNA(SUMIF('24'!$CA:$CA,$C53,'24'!$CB:$CB)),0,SUMIF('24'!$CA:$CA,$C53,'24'!$CB:$CB)))-IF($D53="","",IF(ISNA(SUMIF('24'!$B:$B,$D53,'24'!$L:$L)),0,SUMIF('24'!$B:$B,$D53,'24'!$L:$L)))))</f>
        <v>0</v>
      </c>
      <c r="AD53" s="34">
        <f>IF($D53="","",(IF($C53="","",IF(ISNA(SUMIF('25'!$CA:$CA,$C53,'25'!$CB:$CB)),0,SUMIF('25'!$CA:$CA,$C53,'25'!$CB:$CB)))-IF($D53="","",IF(ISNA(SUMIF('25'!$B:$B,$D53,'25'!$L:$L)),0,SUMIF('25'!$B:$B,$D53,'25'!$L:$L)))))</f>
        <v>0</v>
      </c>
      <c r="AE53" s="34">
        <f>IF($D53="","",(IF($C53="","",IF(ISNA(SUMIF('26'!$CA:$CA,$C53,'26'!$CB:$CB)),0,SUMIF('26'!$CA:$CA,$C53,'26'!$CB:$CB)))-IF($D53="","",IF(ISNA(SUMIF('26'!$B:$B,$D53,'26'!$L:$L)),0,SUMIF('26'!$B:$B,$D53,'26'!$L:$L)))))</f>
        <v>0</v>
      </c>
      <c r="AF53" s="34">
        <f>IF($D53="","",(IF($C53="","",IF(ISNA(SUMIF('27'!$CA:$CA,$C53,'27'!$CB:$CB)),0,SUMIF('27'!$CA:$CA,$C53,'27'!$CB:$CB)))-IF($D53="","",IF(ISNA(SUMIF('27'!$B:$B,$D53,'27'!$L:$L)),0,SUMIF('27'!$B:$B,$D53,'27'!$L:$L)))))</f>
        <v>0</v>
      </c>
      <c r="AG53" s="34">
        <f>IF($D53="","",(IF($C53="","",IF(ISNA(SUMIF('28'!$CA:$CA,$C53,'28'!$CB:$CB)),0,SUMIF('28'!$CA:$CA,$C53,'28'!$CB:$CB)))-IF($D53="","",IF(ISNA(SUMIF('28'!$B:$B,$D53,'28'!$L:$L)),0,SUMIF('28'!$B:$B,$D53,'28'!$L:$L)))))</f>
        <v>0</v>
      </c>
      <c r="AH53" s="34">
        <f>IF($D53="","",(IF($C53="","",IF(ISNA(SUMIF('29'!$CA:$CA,$C53,'29'!$CB:$CB)),0,SUMIF('29'!$CA:$CA,$C53,'29'!$CB:$CB)))-IF($D53="","",IF(ISNA(SUMIF('29'!$B:$B,$D53,'29'!$L:$L)),0,SUMIF('29'!$B:$B,$D53,'29'!$L:$L)))))</f>
        <v>0</v>
      </c>
      <c r="AI53" s="34">
        <f>IF($D53="","",(IF($C53="","",IF(ISNA(SUMIF('30'!$CA:$CA,$C53,'30'!$CB:$CB)),0,SUMIF('30'!$CA:$CA,$C53,'30'!$CB:$CB)))-IF($D53="","",IF(ISNA(SUMIF('30'!$B:$B,$D53,'30'!$L:$L)),0,SUMIF('30'!$B:$B,$D53,'30'!$L:$L)))))</f>
        <v>0</v>
      </c>
      <c r="AJ53" s="34">
        <f>IF($D53="","",(IF($C53="","",IF(ISNA(SUMIF('31'!$CA:$CA,$C53,'31'!$CB:$CB)),0,SUMIF('31'!$CA:$CA,$C53,'31'!$CB:$CB)))-IF($D53="","",IF(ISNA(SUMIF('31'!$B:$B,$D53,'31'!$L:$L)),0,SUMIF('31'!$B:$B,$D53,'31'!$L:$L)))))</f>
        <v>0</v>
      </c>
      <c r="AK53" s="35">
        <f t="shared" si="2"/>
        <v>0</v>
      </c>
      <c r="AL53" s="31">
        <f t="shared" si="3"/>
        <v>149</v>
      </c>
    </row>
    <row r="54" spans="1:38" ht="17.399999999999999">
      <c r="A54" s="19">
        <v>48</v>
      </c>
      <c r="C54" s="39">
        <f>IF(D54="","",VLOOKUP('CUADRO GENERADO'!D54,'BASE DATOS CONDUCTORES'!B:C,2,FALSE))</f>
        <v>6150</v>
      </c>
      <c r="D54" s="28">
        <f>IFERROR(VLOOKUP(A54,'BASE DATOS CONDUCTORES'!$X$4:$AB$403,5,FALSE),"")</f>
        <v>150</v>
      </c>
      <c r="E54" s="34" t="str">
        <f>IF(ISNA(VLOOKUP(D54,SALDOS!C:D,2,FALSE)),"",VLOOKUP(D54,SALDOS!C:D,2,FALSE))</f>
        <v/>
      </c>
      <c r="F54" s="34">
        <f>IF($D54="","",(IF($C54="","",IF(ISNA(SUMIF('1'!$CA:$CA,$C54,'1'!$CB:$CB)),0,SUMIF('1'!$CA:$CA,$C54,'1'!$CB:$CB)))-IF($D54="","",IF(ISNA(SUMIF('1'!$B:$B,$D54,'1'!$L:$L)),0,SUMIF('1'!$B:$B,$D54,'1'!$L:$L)))))</f>
        <v>0</v>
      </c>
      <c r="G54" s="34">
        <f>IF($D54="","",(IF($C54="","",IF(ISNA(SUMIF('2'!$CA:$CA,$C54,'2'!$CB:$CB)),0,SUMIF('2'!$CA:$CA,$C54,'2'!$CB:$CB)))-IF($D54="","",IF(ISNA(SUMIF('2'!$B:$B,$D54,'2'!$L:$L)),0,SUMIF('2'!$B:$B,$D54,'2'!$L:$L)))))</f>
        <v>0</v>
      </c>
      <c r="H54" s="34">
        <f>IF($D54="","",(IF($C54="","",IF(ISNA(SUMIF('3'!$CA:$CA,$C54,'3'!$CB:$CB)),0,SUMIF('3'!$CA:$CA,$C54,'3'!$CB:$CB)))-IF($D54="","",IF(ISNA(SUMIF('3'!$B:$B,$D54,'3'!$L:$L)),0,SUMIF('3'!$B:$B,$D54,'3'!$L:$L)))))</f>
        <v>0</v>
      </c>
      <c r="I54" s="34">
        <f>IF($D54="","",(IF($C54="","",IF(ISNA(SUMIF('4'!$CA:$CA,$C54,'4'!$CB:$CB)),0,SUMIF('4'!$CA:$CA,$C54,'4'!$CB:$CB)))-IF($D54="","",IF(ISNA(SUMIF('4'!$B:$B,$D54,'4'!$L:$L)),0,SUMIF('4'!$B:$B,$D54,'4'!$L:$L)))))</f>
        <v>0</v>
      </c>
      <c r="J54" s="34">
        <f>IF($D54="","",(IF($C54="","",IF(ISNA(SUMIF('5'!$CA:$CA,$C54,'5'!$CB:$CB)),0,SUMIF('5'!$CA:$CA,$C54,'5'!$CB:$CB)))-IF($D54="","",IF(ISNA(SUMIF('5'!$B:$B,$D54,'5'!$L:$L)),0,SUMIF('5'!$B:$B,$D54,'5'!$L:$L)))))</f>
        <v>0</v>
      </c>
      <c r="K54" s="34">
        <f>IF($D54="","",(IF($C54="","",IF(ISNA(SUMIF('6'!$CA:$CA,$C54,'6'!$CB:$CB)),0,SUMIF('6'!$CA:$CA,$C54,'6'!$CB:$CB)))-IF($D54="","",IF(ISNA(SUMIF('6'!$B:$B,$D54,'6'!$L:$L)),0,SUMIF('6'!$B:$B,$D54,'6'!$L:$L)))))</f>
        <v>0</v>
      </c>
      <c r="L54" s="34">
        <f>IF($D54="","",(IF($C54="","",IF(ISNA(SUMIF('7'!$CA:$CA,$C54,'7'!$CB:$CB)),0,SUMIF('7'!$CA:$CA,$C54,'7'!$CB:$CB)))-IF($D54="","",IF(ISNA(SUMIF('7'!$B:$B,$D54,'7'!$L:$L)),0,SUMIF('7'!$B:$B,$D54,'7'!$L:$L)))))</f>
        <v>0</v>
      </c>
      <c r="M54" s="34">
        <f>IF($D54="","",(IF($C54="","",IF(ISNA(SUMIF('8'!$CA:$CA,$C54,'8'!$CB:$CB)),0,SUMIF('8'!$CA:$CA,$C54,'8'!$CB:$CB)))-IF($D54="","",IF(ISNA(SUMIF('8'!$B:$B,$D54,'8'!$L:$L)),0,SUMIF('8'!$B:$B,$D54,'8'!$L:$L)))))</f>
        <v>0</v>
      </c>
      <c r="N54" s="34">
        <f>IF($D54="","",(IF($C54="","",IF(ISNA(SUMIF('9'!$CA:$CA,$C54,'9'!$CB:$CB)),0,SUMIF('9'!$CA:$CA,$C54,'9'!$CB:$CB)))-IF($D54="","",IF(ISNA(SUMIF('9'!$B:$B,$D54,'9'!$L:$L)),0,SUMIF('9'!$B:$B,$D54,'9'!$L:$L)))))</f>
        <v>0</v>
      </c>
      <c r="O54" s="34">
        <f>IF($D54="","",(IF($C54="","",IF(ISNA(SUMIF('10'!$CA:$CA,$C54,'10'!$CB:$CB)),0,SUMIF('10'!$CA:$CA,$C54,'10'!$CB:$CB)))-IF($D54="","",IF(ISNA(SUMIF('10'!$B:$B,$D54,'10'!$L:$L)),0,SUMIF('10'!$B:$B,$D54,'10'!$L:$L)))))</f>
        <v>0</v>
      </c>
      <c r="P54" s="34">
        <f>IF($D54="","",(IF($C54="","",IF(ISNA(SUMIF('11'!$CA:$CA,$C54,'11'!$CB:$CB)),0,SUMIF('11'!$CA:$CA,$C54,'11'!$CB:$CB)))-IF($D54="","",IF(ISNA(SUMIF('11'!$B:$B,$D54,'11'!$L:$L)),0,SUMIF('11'!$B:$B,$D54,'11'!$L:$L)))))</f>
        <v>0</v>
      </c>
      <c r="Q54" s="34">
        <f>IF($D54="","",(IF($C54="","",IF(ISNA(SUMIF('12'!$CA:$CA,$C54,'12'!$CB:$CB)),0,SUMIF('12'!$CA:$CA,$C54,'12'!$CB:$CB)))-IF($D54="","",IF(ISNA(SUMIF('12'!$B:$B,$D54,'12'!$L:$L)),0,SUMIF('12'!$B:$B,$D54,'12'!$L:$L)))))</f>
        <v>0</v>
      </c>
      <c r="R54" s="34">
        <f>IF($D54="","",(IF($C54="","",IF(ISNA(SUMIF('13'!$CA:$CA,$C54,'13'!$CB:$CB)),0,SUMIF('13'!$CA:$CA,$C54,'13'!$CB:$CB)))-IF($D54="","",IF(ISNA(SUMIF('13'!$B:$B,$D54,'13'!$L:$L)),0,SUMIF('13'!$B:$B,$D54,'13'!$L:$L)))))</f>
        <v>0</v>
      </c>
      <c r="S54" s="34">
        <f>IF($D54="","",(IF($C54="","",IF(ISNA(SUMIF('14'!$CA:$CA,$C54,'14'!$CB:$CB)),0,SUMIF('14'!$CA:$CA,$C54,'14'!$CB:$CB)))-IF($D54="","",IF(ISNA(SUMIF('14'!$B:$B,$D54,'14'!$L:$L)),0,SUMIF('14'!$B:$B,$D54,'14'!$L:$L)))))</f>
        <v>0</v>
      </c>
      <c r="T54" s="34">
        <f>IF($D54="","",(IF($C54="","",IF(ISNA(SUMIF('15'!$CA:$CA,$C54,'15'!$CB:$CB)),0,SUMIF('15'!$CA:$CA,$C54,'15'!$CB:$CB)))-IF($D54="","",IF(ISNA(SUMIF('15'!$B:$B,$D54,'15'!$L:$L)),0,SUMIF('15'!$B:$B,$D54,'15'!$L:$L)))))</f>
        <v>0</v>
      </c>
      <c r="U54" s="34">
        <f>IF($D54="","",(IF($C54="","",IF(ISNA(SUMIF('16'!$CA:$CA,$C54,'16'!$CB:$CB)),0,SUMIF('16'!$CA:$CA,$C54,'16'!$CB:$CB)))-IF($D54="","",IF(ISNA(SUMIF('16'!$B:$B,$D54,'16'!$L:$L)),0,SUMIF('16'!$B:$B,$D54,'16'!$L:$L)))))</f>
        <v>0</v>
      </c>
      <c r="V54" s="34">
        <f>IF($D54="","",(IF($C54="","",IF(ISNA(SUMIF('17'!$CA:$CA,$C54,'17'!$CB:$CB)),0,SUMIF('17'!$CA:$CA,$C54,'17'!$CB:$CB)))-IF($D54="","",IF(ISNA(SUMIF('17'!$B:$B,$D54,'17'!$L:$L)),0,SUMIF('17'!$B:$B,$D54,'17'!$L:$L)))))</f>
        <v>0</v>
      </c>
      <c r="W54" s="34">
        <f>IF($D54="","",(IF($C54="","",IF(ISNA(SUMIF('18'!$CA:$CA,$C54,'18'!$CB:$CB)),0,SUMIF('18'!$CA:$CA,$C54,'18'!$CB:$CB)))-IF($D54="","",IF(ISNA(SUMIF('18'!$B:$B,$D54,'18'!$L:$L)),0,SUMIF('18'!$B:$B,$D54,'18'!$L:$L)))))</f>
        <v>0</v>
      </c>
      <c r="X54" s="34">
        <f>IF($D54="","",(IF($C54="","",IF(ISNA(SUMIF('19'!$CA:$CA,$C54,'19'!$CB:$CB)),0,SUMIF('19'!$CA:$CA,$C54,'19'!$CB:$CB)))-IF($D54="","",IF(ISNA(SUMIF('19'!$B:$B,$D54,'19'!$L:$L)),0,SUMIF('19'!$B:$B,$D54,'19'!$L:$L)))))</f>
        <v>0</v>
      </c>
      <c r="Y54" s="34">
        <f>IF($D54="","",(IF($C54="","",IF(ISNA(SUMIF('20'!$CA:$CA,$C54,'20'!$CB:$CB)),0,SUMIF('20'!$CA:$CA,$C54,'20'!$CB:$CB)))-IF($D54="","",IF(ISNA(SUMIF('20'!$B:$B,$D54,'20'!$L:$L)),0,SUMIF('20'!$B:$B,$D54,'20'!$L:$L)))))</f>
        <v>0</v>
      </c>
      <c r="Z54" s="34">
        <f>IF($D54="","",(IF($C54="","",IF(ISNA(SUMIF('21'!$CA:$CA,$C54,'21'!$CB:$CB)),0,SUMIF('21'!$CA:$CA,$C54,'21'!$CB:$CB)))-IF($D54="","",IF(ISNA(SUMIF('21'!$B:$B,$D54,'21'!$L:$L)),0,SUMIF('21'!$B:$B,$D54,'21'!$L:$L)))))</f>
        <v>0</v>
      </c>
      <c r="AA54" s="34">
        <f>IF($D54="","",(IF($C54="","",IF(ISNA(SUMIF('22'!$CA:$CA,$C54,'22'!$CB:$CB)),0,SUMIF('22'!$CA:$CA,$C54,'22'!$CB:$CB)))-IF($D54="","",IF(ISNA(SUMIF('22'!$B:$B,$D54,'22'!$L:$L)),0,SUMIF('22'!$B:$B,$D54,'22'!$L:$L)))))</f>
        <v>0</v>
      </c>
      <c r="AB54" s="34">
        <f>IF($D54="","",(IF($C54="","",IF(ISNA(SUMIF('23'!$CA:$CA,$C54,'23'!$CB:$CB)),0,SUMIF('23'!$CA:$CA,$C54,'23'!$CB:$CB)))-IF($D54="","",IF(ISNA(SUMIF('23'!$B:$B,$D54,'23'!$L:$L)),0,SUMIF('23'!$B:$B,$D54,'23'!$L:$L)))))</f>
        <v>0</v>
      </c>
      <c r="AC54" s="34">
        <f>IF($D54="","",(IF($C54="","",IF(ISNA(SUMIF('24'!$CA:$CA,$C54,'24'!$CB:$CB)),0,SUMIF('24'!$CA:$CA,$C54,'24'!$CB:$CB)))-IF($D54="","",IF(ISNA(SUMIF('24'!$B:$B,$D54,'24'!$L:$L)),0,SUMIF('24'!$B:$B,$D54,'24'!$L:$L)))))</f>
        <v>0</v>
      </c>
      <c r="AD54" s="34">
        <f>IF($D54="","",(IF($C54="","",IF(ISNA(SUMIF('25'!$CA:$CA,$C54,'25'!$CB:$CB)),0,SUMIF('25'!$CA:$CA,$C54,'25'!$CB:$CB)))-IF($D54="","",IF(ISNA(SUMIF('25'!$B:$B,$D54,'25'!$L:$L)),0,SUMIF('25'!$B:$B,$D54,'25'!$L:$L)))))</f>
        <v>0</v>
      </c>
      <c r="AE54" s="34">
        <f>IF($D54="","",(IF($C54="","",IF(ISNA(SUMIF('26'!$CA:$CA,$C54,'26'!$CB:$CB)),0,SUMIF('26'!$CA:$CA,$C54,'26'!$CB:$CB)))-IF($D54="","",IF(ISNA(SUMIF('26'!$B:$B,$D54,'26'!$L:$L)),0,SUMIF('26'!$B:$B,$D54,'26'!$L:$L)))))</f>
        <v>0</v>
      </c>
      <c r="AF54" s="34">
        <f>IF($D54="","",(IF($C54="","",IF(ISNA(SUMIF('27'!$CA:$CA,$C54,'27'!$CB:$CB)),0,SUMIF('27'!$CA:$CA,$C54,'27'!$CB:$CB)))-IF($D54="","",IF(ISNA(SUMIF('27'!$B:$B,$D54,'27'!$L:$L)),0,SUMIF('27'!$B:$B,$D54,'27'!$L:$L)))))</f>
        <v>0</v>
      </c>
      <c r="AG54" s="34">
        <f>IF($D54="","",(IF($C54="","",IF(ISNA(SUMIF('28'!$CA:$CA,$C54,'28'!$CB:$CB)),0,SUMIF('28'!$CA:$CA,$C54,'28'!$CB:$CB)))-IF($D54="","",IF(ISNA(SUMIF('28'!$B:$B,$D54,'28'!$L:$L)),0,SUMIF('28'!$B:$B,$D54,'28'!$L:$L)))))</f>
        <v>0</v>
      </c>
      <c r="AH54" s="34">
        <f>IF($D54="","",(IF($C54="","",IF(ISNA(SUMIF('29'!$CA:$CA,$C54,'29'!$CB:$CB)),0,SUMIF('29'!$CA:$CA,$C54,'29'!$CB:$CB)))-IF($D54="","",IF(ISNA(SUMIF('29'!$B:$B,$D54,'29'!$L:$L)),0,SUMIF('29'!$B:$B,$D54,'29'!$L:$L)))))</f>
        <v>0</v>
      </c>
      <c r="AI54" s="34">
        <f>IF($D54="","",(IF($C54="","",IF(ISNA(SUMIF('30'!$CA:$CA,$C54,'30'!$CB:$CB)),0,SUMIF('30'!$CA:$CA,$C54,'30'!$CB:$CB)))-IF($D54="","",IF(ISNA(SUMIF('30'!$B:$B,$D54,'30'!$L:$L)),0,SUMIF('30'!$B:$B,$D54,'30'!$L:$L)))))</f>
        <v>0</v>
      </c>
      <c r="AJ54" s="34">
        <f>IF($D54="","",(IF($C54="","",IF(ISNA(SUMIF('31'!$CA:$CA,$C54,'31'!$CB:$CB)),0,SUMIF('31'!$CA:$CA,$C54,'31'!$CB:$CB)))-IF($D54="","",IF(ISNA(SUMIF('31'!$B:$B,$D54,'31'!$L:$L)),0,SUMIF('31'!$B:$B,$D54,'31'!$L:$L)))))</f>
        <v>0</v>
      </c>
      <c r="AK54" s="35">
        <f t="shared" si="2"/>
        <v>0</v>
      </c>
      <c r="AL54" s="31">
        <f t="shared" si="3"/>
        <v>150</v>
      </c>
    </row>
    <row r="55" spans="1:38" ht="17.399999999999999">
      <c r="A55" s="19">
        <v>49</v>
      </c>
      <c r="C55" s="39">
        <f>IF(D55="","",VLOOKUP('CUADRO GENERADO'!D55,'BASE DATOS CONDUCTORES'!B:C,2,FALSE))</f>
        <v>6151</v>
      </c>
      <c r="D55" s="28">
        <f>IFERROR(VLOOKUP(A55,'BASE DATOS CONDUCTORES'!$X$4:$AB$403,5,FALSE),"")</f>
        <v>151</v>
      </c>
      <c r="E55" s="34" t="str">
        <f>IF(ISNA(VLOOKUP(D55,SALDOS!C:D,2,FALSE)),"",VLOOKUP(D55,SALDOS!C:D,2,FALSE))</f>
        <v/>
      </c>
      <c r="F55" s="34">
        <f>IF($D55="","",(IF($C55="","",IF(ISNA(SUMIF('1'!$CA:$CA,$C55,'1'!$CB:$CB)),0,SUMIF('1'!$CA:$CA,$C55,'1'!$CB:$CB)))-IF($D55="","",IF(ISNA(SUMIF('1'!$B:$B,$D55,'1'!$L:$L)),0,SUMIF('1'!$B:$B,$D55,'1'!$L:$L)))))</f>
        <v>0</v>
      </c>
      <c r="G55" s="34">
        <f>IF($D55="","",(IF($C55="","",IF(ISNA(SUMIF('2'!$CA:$CA,$C55,'2'!$CB:$CB)),0,SUMIF('2'!$CA:$CA,$C55,'2'!$CB:$CB)))-IF($D55="","",IF(ISNA(SUMIF('2'!$B:$B,$D55,'2'!$L:$L)),0,SUMIF('2'!$B:$B,$D55,'2'!$L:$L)))))</f>
        <v>0</v>
      </c>
      <c r="H55" s="34">
        <f>IF($D55="","",(IF($C55="","",IF(ISNA(SUMIF('3'!$CA:$CA,$C55,'3'!$CB:$CB)),0,SUMIF('3'!$CA:$CA,$C55,'3'!$CB:$CB)))-IF($D55="","",IF(ISNA(SUMIF('3'!$B:$B,$D55,'3'!$L:$L)),0,SUMIF('3'!$B:$B,$D55,'3'!$L:$L)))))</f>
        <v>0</v>
      </c>
      <c r="I55" s="34">
        <f>IF($D55="","",(IF($C55="","",IF(ISNA(SUMIF('4'!$CA:$CA,$C55,'4'!$CB:$CB)),0,SUMIF('4'!$CA:$CA,$C55,'4'!$CB:$CB)))-IF($D55="","",IF(ISNA(SUMIF('4'!$B:$B,$D55,'4'!$L:$L)),0,SUMIF('4'!$B:$B,$D55,'4'!$L:$L)))))</f>
        <v>0</v>
      </c>
      <c r="J55" s="34">
        <f>IF($D55="","",(IF($C55="","",IF(ISNA(SUMIF('5'!$CA:$CA,$C55,'5'!$CB:$CB)),0,SUMIF('5'!$CA:$CA,$C55,'5'!$CB:$CB)))-IF($D55="","",IF(ISNA(SUMIF('5'!$B:$B,$D55,'5'!$L:$L)),0,SUMIF('5'!$B:$B,$D55,'5'!$L:$L)))))</f>
        <v>0</v>
      </c>
      <c r="K55" s="34">
        <f>IF($D55="","",(IF($C55="","",IF(ISNA(SUMIF('6'!$CA:$CA,$C55,'6'!$CB:$CB)),0,SUMIF('6'!$CA:$CA,$C55,'6'!$CB:$CB)))-IF($D55="","",IF(ISNA(SUMIF('6'!$B:$B,$D55,'6'!$L:$L)),0,SUMIF('6'!$B:$B,$D55,'6'!$L:$L)))))</f>
        <v>0</v>
      </c>
      <c r="L55" s="34">
        <f>IF($D55="","",(IF($C55="","",IF(ISNA(SUMIF('7'!$CA:$CA,$C55,'7'!$CB:$CB)),0,SUMIF('7'!$CA:$CA,$C55,'7'!$CB:$CB)))-IF($D55="","",IF(ISNA(SUMIF('7'!$B:$B,$D55,'7'!$L:$L)),0,SUMIF('7'!$B:$B,$D55,'7'!$L:$L)))))</f>
        <v>0</v>
      </c>
      <c r="M55" s="34">
        <f>IF($D55="","",(IF($C55="","",IF(ISNA(SUMIF('8'!$CA:$CA,$C55,'8'!$CB:$CB)),0,SUMIF('8'!$CA:$CA,$C55,'8'!$CB:$CB)))-IF($D55="","",IF(ISNA(SUMIF('8'!$B:$B,$D55,'8'!$L:$L)),0,SUMIF('8'!$B:$B,$D55,'8'!$L:$L)))))</f>
        <v>0</v>
      </c>
      <c r="N55" s="34">
        <f>IF($D55="","",(IF($C55="","",IF(ISNA(SUMIF('9'!$CA:$CA,$C55,'9'!$CB:$CB)),0,SUMIF('9'!$CA:$CA,$C55,'9'!$CB:$CB)))-IF($D55="","",IF(ISNA(SUMIF('9'!$B:$B,$D55,'9'!$L:$L)),0,SUMIF('9'!$B:$B,$D55,'9'!$L:$L)))))</f>
        <v>0</v>
      </c>
      <c r="O55" s="34">
        <f>IF($D55="","",(IF($C55="","",IF(ISNA(SUMIF('10'!$CA:$CA,$C55,'10'!$CB:$CB)),0,SUMIF('10'!$CA:$CA,$C55,'10'!$CB:$CB)))-IF($D55="","",IF(ISNA(SUMIF('10'!$B:$B,$D55,'10'!$L:$L)),0,SUMIF('10'!$B:$B,$D55,'10'!$L:$L)))))</f>
        <v>0</v>
      </c>
      <c r="P55" s="34">
        <f>IF($D55="","",(IF($C55="","",IF(ISNA(SUMIF('11'!$CA:$CA,$C55,'11'!$CB:$CB)),0,SUMIF('11'!$CA:$CA,$C55,'11'!$CB:$CB)))-IF($D55="","",IF(ISNA(SUMIF('11'!$B:$B,$D55,'11'!$L:$L)),0,SUMIF('11'!$B:$B,$D55,'11'!$L:$L)))))</f>
        <v>0</v>
      </c>
      <c r="Q55" s="34">
        <f>IF($D55="","",(IF($C55="","",IF(ISNA(SUMIF('12'!$CA:$CA,$C55,'12'!$CB:$CB)),0,SUMIF('12'!$CA:$CA,$C55,'12'!$CB:$CB)))-IF($D55="","",IF(ISNA(SUMIF('12'!$B:$B,$D55,'12'!$L:$L)),0,SUMIF('12'!$B:$B,$D55,'12'!$L:$L)))))</f>
        <v>0</v>
      </c>
      <c r="R55" s="34">
        <f>IF($D55="","",(IF($C55="","",IF(ISNA(SUMIF('13'!$CA:$CA,$C55,'13'!$CB:$CB)),0,SUMIF('13'!$CA:$CA,$C55,'13'!$CB:$CB)))-IF($D55="","",IF(ISNA(SUMIF('13'!$B:$B,$D55,'13'!$L:$L)),0,SUMIF('13'!$B:$B,$D55,'13'!$L:$L)))))</f>
        <v>0</v>
      </c>
      <c r="S55" s="34">
        <f>IF($D55="","",(IF($C55="","",IF(ISNA(SUMIF('14'!$CA:$CA,$C55,'14'!$CB:$CB)),0,SUMIF('14'!$CA:$CA,$C55,'14'!$CB:$CB)))-IF($D55="","",IF(ISNA(SUMIF('14'!$B:$B,$D55,'14'!$L:$L)),0,SUMIF('14'!$B:$B,$D55,'14'!$L:$L)))))</f>
        <v>0</v>
      </c>
      <c r="T55" s="34">
        <f>IF($D55="","",(IF($C55="","",IF(ISNA(SUMIF('15'!$CA:$CA,$C55,'15'!$CB:$CB)),0,SUMIF('15'!$CA:$CA,$C55,'15'!$CB:$CB)))-IF($D55="","",IF(ISNA(SUMIF('15'!$B:$B,$D55,'15'!$L:$L)),0,SUMIF('15'!$B:$B,$D55,'15'!$L:$L)))))</f>
        <v>0</v>
      </c>
      <c r="U55" s="34">
        <f>IF($D55="","",(IF($C55="","",IF(ISNA(SUMIF('16'!$CA:$CA,$C55,'16'!$CB:$CB)),0,SUMIF('16'!$CA:$CA,$C55,'16'!$CB:$CB)))-IF($D55="","",IF(ISNA(SUMIF('16'!$B:$B,$D55,'16'!$L:$L)),0,SUMIF('16'!$B:$B,$D55,'16'!$L:$L)))))</f>
        <v>0</v>
      </c>
      <c r="V55" s="34">
        <f>IF($D55="","",(IF($C55="","",IF(ISNA(SUMIF('17'!$CA:$CA,$C55,'17'!$CB:$CB)),0,SUMIF('17'!$CA:$CA,$C55,'17'!$CB:$CB)))-IF($D55="","",IF(ISNA(SUMIF('17'!$B:$B,$D55,'17'!$L:$L)),0,SUMIF('17'!$B:$B,$D55,'17'!$L:$L)))))</f>
        <v>0</v>
      </c>
      <c r="W55" s="34">
        <f>IF($D55="","",(IF($C55="","",IF(ISNA(SUMIF('18'!$CA:$CA,$C55,'18'!$CB:$CB)),0,SUMIF('18'!$CA:$CA,$C55,'18'!$CB:$CB)))-IF($D55="","",IF(ISNA(SUMIF('18'!$B:$B,$D55,'18'!$L:$L)),0,SUMIF('18'!$B:$B,$D55,'18'!$L:$L)))))</f>
        <v>0</v>
      </c>
      <c r="X55" s="34">
        <f>IF($D55="","",(IF($C55="","",IF(ISNA(SUMIF('19'!$CA:$CA,$C55,'19'!$CB:$CB)),0,SUMIF('19'!$CA:$CA,$C55,'19'!$CB:$CB)))-IF($D55="","",IF(ISNA(SUMIF('19'!$B:$B,$D55,'19'!$L:$L)),0,SUMIF('19'!$B:$B,$D55,'19'!$L:$L)))))</f>
        <v>0</v>
      </c>
      <c r="Y55" s="34">
        <f>IF($D55="","",(IF($C55="","",IF(ISNA(SUMIF('20'!$CA:$CA,$C55,'20'!$CB:$CB)),0,SUMIF('20'!$CA:$CA,$C55,'20'!$CB:$CB)))-IF($D55="","",IF(ISNA(SUMIF('20'!$B:$B,$D55,'20'!$L:$L)),0,SUMIF('20'!$B:$B,$D55,'20'!$L:$L)))))</f>
        <v>0</v>
      </c>
      <c r="Z55" s="34">
        <f>IF($D55="","",(IF($C55="","",IF(ISNA(SUMIF('21'!$CA:$CA,$C55,'21'!$CB:$CB)),0,SUMIF('21'!$CA:$CA,$C55,'21'!$CB:$CB)))-IF($D55="","",IF(ISNA(SUMIF('21'!$B:$B,$D55,'21'!$L:$L)),0,SUMIF('21'!$B:$B,$D55,'21'!$L:$L)))))</f>
        <v>0</v>
      </c>
      <c r="AA55" s="34">
        <f>IF($D55="","",(IF($C55="","",IF(ISNA(SUMIF('22'!$CA:$CA,$C55,'22'!$CB:$CB)),0,SUMIF('22'!$CA:$CA,$C55,'22'!$CB:$CB)))-IF($D55="","",IF(ISNA(SUMIF('22'!$B:$B,$D55,'22'!$L:$L)),0,SUMIF('22'!$B:$B,$D55,'22'!$L:$L)))))</f>
        <v>0</v>
      </c>
      <c r="AB55" s="34">
        <f>IF($D55="","",(IF($C55="","",IF(ISNA(SUMIF('23'!$CA:$CA,$C55,'23'!$CB:$CB)),0,SUMIF('23'!$CA:$CA,$C55,'23'!$CB:$CB)))-IF($D55="","",IF(ISNA(SUMIF('23'!$B:$B,$D55,'23'!$L:$L)),0,SUMIF('23'!$B:$B,$D55,'23'!$L:$L)))))</f>
        <v>0</v>
      </c>
      <c r="AC55" s="34">
        <f>IF($D55="","",(IF($C55="","",IF(ISNA(SUMIF('24'!$CA:$CA,$C55,'24'!$CB:$CB)),0,SUMIF('24'!$CA:$CA,$C55,'24'!$CB:$CB)))-IF($D55="","",IF(ISNA(SUMIF('24'!$B:$B,$D55,'24'!$L:$L)),0,SUMIF('24'!$B:$B,$D55,'24'!$L:$L)))))</f>
        <v>0</v>
      </c>
      <c r="AD55" s="34">
        <f>IF($D55="","",(IF($C55="","",IF(ISNA(SUMIF('25'!$CA:$CA,$C55,'25'!$CB:$CB)),0,SUMIF('25'!$CA:$CA,$C55,'25'!$CB:$CB)))-IF($D55="","",IF(ISNA(SUMIF('25'!$B:$B,$D55,'25'!$L:$L)),0,SUMIF('25'!$B:$B,$D55,'25'!$L:$L)))))</f>
        <v>0</v>
      </c>
      <c r="AE55" s="34">
        <f>IF($D55="","",(IF($C55="","",IF(ISNA(SUMIF('26'!$CA:$CA,$C55,'26'!$CB:$CB)),0,SUMIF('26'!$CA:$CA,$C55,'26'!$CB:$CB)))-IF($D55="","",IF(ISNA(SUMIF('26'!$B:$B,$D55,'26'!$L:$L)),0,SUMIF('26'!$B:$B,$D55,'26'!$L:$L)))))</f>
        <v>0</v>
      </c>
      <c r="AF55" s="34">
        <f>IF($D55="","",(IF($C55="","",IF(ISNA(SUMIF('27'!$CA:$CA,$C55,'27'!$CB:$CB)),0,SUMIF('27'!$CA:$CA,$C55,'27'!$CB:$CB)))-IF($D55="","",IF(ISNA(SUMIF('27'!$B:$B,$D55,'27'!$L:$L)),0,SUMIF('27'!$B:$B,$D55,'27'!$L:$L)))))</f>
        <v>0</v>
      </c>
      <c r="AG55" s="34">
        <f>IF($D55="","",(IF($C55="","",IF(ISNA(SUMIF('28'!$CA:$CA,$C55,'28'!$CB:$CB)),0,SUMIF('28'!$CA:$CA,$C55,'28'!$CB:$CB)))-IF($D55="","",IF(ISNA(SUMIF('28'!$B:$B,$D55,'28'!$L:$L)),0,SUMIF('28'!$B:$B,$D55,'28'!$L:$L)))))</f>
        <v>0</v>
      </c>
      <c r="AH55" s="34">
        <f>IF($D55="","",(IF($C55="","",IF(ISNA(SUMIF('29'!$CA:$CA,$C55,'29'!$CB:$CB)),0,SUMIF('29'!$CA:$CA,$C55,'29'!$CB:$CB)))-IF($D55="","",IF(ISNA(SUMIF('29'!$B:$B,$D55,'29'!$L:$L)),0,SUMIF('29'!$B:$B,$D55,'29'!$L:$L)))))</f>
        <v>0</v>
      </c>
      <c r="AI55" s="34">
        <f>IF($D55="","",(IF($C55="","",IF(ISNA(SUMIF('30'!$CA:$CA,$C55,'30'!$CB:$CB)),0,SUMIF('30'!$CA:$CA,$C55,'30'!$CB:$CB)))-IF($D55="","",IF(ISNA(SUMIF('30'!$B:$B,$D55,'30'!$L:$L)),0,SUMIF('30'!$B:$B,$D55,'30'!$L:$L)))))</f>
        <v>0</v>
      </c>
      <c r="AJ55" s="34">
        <f>IF($D55="","",(IF($C55="","",IF(ISNA(SUMIF('31'!$CA:$CA,$C55,'31'!$CB:$CB)),0,SUMIF('31'!$CA:$CA,$C55,'31'!$CB:$CB)))-IF($D55="","",IF(ISNA(SUMIF('31'!$B:$B,$D55,'31'!$L:$L)),0,SUMIF('31'!$B:$B,$D55,'31'!$L:$L)))))</f>
        <v>0</v>
      </c>
      <c r="AK55" s="35">
        <f t="shared" si="2"/>
        <v>0</v>
      </c>
      <c r="AL55" s="31">
        <f t="shared" si="3"/>
        <v>151</v>
      </c>
    </row>
    <row r="56" spans="1:38" ht="17.399999999999999">
      <c r="A56" s="19">
        <v>50</v>
      </c>
      <c r="C56" s="39">
        <f>IF(D56="","",VLOOKUP('CUADRO GENERADO'!D56,'BASE DATOS CONDUCTORES'!B:C,2,FALSE))</f>
        <v>6156</v>
      </c>
      <c r="D56" s="28">
        <f>IFERROR(VLOOKUP(A56,'BASE DATOS CONDUCTORES'!$X$4:$AB$403,5,FALSE),"")</f>
        <v>156</v>
      </c>
      <c r="E56" s="34" t="str">
        <f>IF(ISNA(VLOOKUP(D56,SALDOS!C:D,2,FALSE)),"",VLOOKUP(D56,SALDOS!C:D,2,FALSE))</f>
        <v/>
      </c>
      <c r="F56" s="34">
        <f>IF($D56="","",(IF($C56="","",IF(ISNA(SUMIF('1'!$CA:$CA,$C56,'1'!$CB:$CB)),0,SUMIF('1'!$CA:$CA,$C56,'1'!$CB:$CB)))-IF($D56="","",IF(ISNA(SUMIF('1'!$B:$B,$D56,'1'!$L:$L)),0,SUMIF('1'!$B:$B,$D56,'1'!$L:$L)))))</f>
        <v>0</v>
      </c>
      <c r="G56" s="34">
        <f>IF($D56="","",(IF($C56="","",IF(ISNA(SUMIF('2'!$CA:$CA,$C56,'2'!$CB:$CB)),0,SUMIF('2'!$CA:$CA,$C56,'2'!$CB:$CB)))-IF($D56="","",IF(ISNA(SUMIF('2'!$B:$B,$D56,'2'!$L:$L)),0,SUMIF('2'!$B:$B,$D56,'2'!$L:$L)))))</f>
        <v>0</v>
      </c>
      <c r="H56" s="34">
        <f>IF($D56="","",(IF($C56="","",IF(ISNA(SUMIF('3'!$CA:$CA,$C56,'3'!$CB:$CB)),0,SUMIF('3'!$CA:$CA,$C56,'3'!$CB:$CB)))-IF($D56="","",IF(ISNA(SUMIF('3'!$B:$B,$D56,'3'!$L:$L)),0,SUMIF('3'!$B:$B,$D56,'3'!$L:$L)))))</f>
        <v>0</v>
      </c>
      <c r="I56" s="34">
        <f>IF($D56="","",(IF($C56="","",IF(ISNA(SUMIF('4'!$CA:$CA,$C56,'4'!$CB:$CB)),0,SUMIF('4'!$CA:$CA,$C56,'4'!$CB:$CB)))-IF($D56="","",IF(ISNA(SUMIF('4'!$B:$B,$D56,'4'!$L:$L)),0,SUMIF('4'!$B:$B,$D56,'4'!$L:$L)))))</f>
        <v>0</v>
      </c>
      <c r="J56" s="34">
        <f>IF($D56="","",(IF($C56="","",IF(ISNA(SUMIF('5'!$CA:$CA,$C56,'5'!$CB:$CB)),0,SUMIF('5'!$CA:$CA,$C56,'5'!$CB:$CB)))-IF($D56="","",IF(ISNA(SUMIF('5'!$B:$B,$D56,'5'!$L:$L)),0,SUMIF('5'!$B:$B,$D56,'5'!$L:$L)))))</f>
        <v>0</v>
      </c>
      <c r="K56" s="34">
        <f>IF($D56="","",(IF($C56="","",IF(ISNA(SUMIF('6'!$CA:$CA,$C56,'6'!$CB:$CB)),0,SUMIF('6'!$CA:$CA,$C56,'6'!$CB:$CB)))-IF($D56="","",IF(ISNA(SUMIF('6'!$B:$B,$D56,'6'!$L:$L)),0,SUMIF('6'!$B:$B,$D56,'6'!$L:$L)))))</f>
        <v>0</v>
      </c>
      <c r="L56" s="34">
        <f>IF($D56="","",(IF($C56="","",IF(ISNA(SUMIF('7'!$CA:$CA,$C56,'7'!$CB:$CB)),0,SUMIF('7'!$CA:$CA,$C56,'7'!$CB:$CB)))-IF($D56="","",IF(ISNA(SUMIF('7'!$B:$B,$D56,'7'!$L:$L)),0,SUMIF('7'!$B:$B,$D56,'7'!$L:$L)))))</f>
        <v>0</v>
      </c>
      <c r="M56" s="34">
        <f>IF($D56="","",(IF($C56="","",IF(ISNA(SUMIF('8'!$CA:$CA,$C56,'8'!$CB:$CB)),0,SUMIF('8'!$CA:$CA,$C56,'8'!$CB:$CB)))-IF($D56="","",IF(ISNA(SUMIF('8'!$B:$B,$D56,'8'!$L:$L)),0,SUMIF('8'!$B:$B,$D56,'8'!$L:$L)))))</f>
        <v>0</v>
      </c>
      <c r="N56" s="34">
        <f>IF($D56="","",(IF($C56="","",IF(ISNA(SUMIF('9'!$CA:$CA,$C56,'9'!$CB:$CB)),0,SUMIF('9'!$CA:$CA,$C56,'9'!$CB:$CB)))-IF($D56="","",IF(ISNA(SUMIF('9'!$B:$B,$D56,'9'!$L:$L)),0,SUMIF('9'!$B:$B,$D56,'9'!$L:$L)))))</f>
        <v>0</v>
      </c>
      <c r="O56" s="34">
        <f>IF($D56="","",(IF($C56="","",IF(ISNA(SUMIF('10'!$CA:$CA,$C56,'10'!$CB:$CB)),0,SUMIF('10'!$CA:$CA,$C56,'10'!$CB:$CB)))-IF($D56="","",IF(ISNA(SUMIF('10'!$B:$B,$D56,'10'!$L:$L)),0,SUMIF('10'!$B:$B,$D56,'10'!$L:$L)))))</f>
        <v>0</v>
      </c>
      <c r="P56" s="34">
        <f>IF($D56="","",(IF($C56="","",IF(ISNA(SUMIF('11'!$CA:$CA,$C56,'11'!$CB:$CB)),0,SUMIF('11'!$CA:$CA,$C56,'11'!$CB:$CB)))-IF($D56="","",IF(ISNA(SUMIF('11'!$B:$B,$D56,'11'!$L:$L)),0,SUMIF('11'!$B:$B,$D56,'11'!$L:$L)))))</f>
        <v>0</v>
      </c>
      <c r="Q56" s="34">
        <f>IF($D56="","",(IF($C56="","",IF(ISNA(SUMIF('12'!$CA:$CA,$C56,'12'!$CB:$CB)),0,SUMIF('12'!$CA:$CA,$C56,'12'!$CB:$CB)))-IF($D56="","",IF(ISNA(SUMIF('12'!$B:$B,$D56,'12'!$L:$L)),0,SUMIF('12'!$B:$B,$D56,'12'!$L:$L)))))</f>
        <v>0</v>
      </c>
      <c r="R56" s="34">
        <f>IF($D56="","",(IF($C56="","",IF(ISNA(SUMIF('13'!$CA:$CA,$C56,'13'!$CB:$CB)),0,SUMIF('13'!$CA:$CA,$C56,'13'!$CB:$CB)))-IF($D56="","",IF(ISNA(SUMIF('13'!$B:$B,$D56,'13'!$L:$L)),0,SUMIF('13'!$B:$B,$D56,'13'!$L:$L)))))</f>
        <v>0</v>
      </c>
      <c r="S56" s="34">
        <f>IF($D56="","",(IF($C56="","",IF(ISNA(SUMIF('14'!$CA:$CA,$C56,'14'!$CB:$CB)),0,SUMIF('14'!$CA:$CA,$C56,'14'!$CB:$CB)))-IF($D56="","",IF(ISNA(SUMIF('14'!$B:$B,$D56,'14'!$L:$L)),0,SUMIF('14'!$B:$B,$D56,'14'!$L:$L)))))</f>
        <v>0</v>
      </c>
      <c r="T56" s="34">
        <f>IF($D56="","",(IF($C56="","",IF(ISNA(SUMIF('15'!$CA:$CA,$C56,'15'!$CB:$CB)),0,SUMIF('15'!$CA:$CA,$C56,'15'!$CB:$CB)))-IF($D56="","",IF(ISNA(SUMIF('15'!$B:$B,$D56,'15'!$L:$L)),0,SUMIF('15'!$B:$B,$D56,'15'!$L:$L)))))</f>
        <v>0</v>
      </c>
      <c r="U56" s="34">
        <f>IF($D56="","",(IF($C56="","",IF(ISNA(SUMIF('16'!$CA:$CA,$C56,'16'!$CB:$CB)),0,SUMIF('16'!$CA:$CA,$C56,'16'!$CB:$CB)))-IF($D56="","",IF(ISNA(SUMIF('16'!$B:$B,$D56,'16'!$L:$L)),0,SUMIF('16'!$B:$B,$D56,'16'!$L:$L)))))</f>
        <v>0</v>
      </c>
      <c r="V56" s="34">
        <f>IF($D56="","",(IF($C56="","",IF(ISNA(SUMIF('17'!$CA:$CA,$C56,'17'!$CB:$CB)),0,SUMIF('17'!$CA:$CA,$C56,'17'!$CB:$CB)))-IF($D56="","",IF(ISNA(SUMIF('17'!$B:$B,$D56,'17'!$L:$L)),0,SUMIF('17'!$B:$B,$D56,'17'!$L:$L)))))</f>
        <v>0</v>
      </c>
      <c r="W56" s="34">
        <f>IF($D56="","",(IF($C56="","",IF(ISNA(SUMIF('18'!$CA:$CA,$C56,'18'!$CB:$CB)),0,SUMIF('18'!$CA:$CA,$C56,'18'!$CB:$CB)))-IF($D56="","",IF(ISNA(SUMIF('18'!$B:$B,$D56,'18'!$L:$L)),0,SUMIF('18'!$B:$B,$D56,'18'!$L:$L)))))</f>
        <v>0</v>
      </c>
      <c r="X56" s="34">
        <f>IF($D56="","",(IF($C56="","",IF(ISNA(SUMIF('19'!$CA:$CA,$C56,'19'!$CB:$CB)),0,SUMIF('19'!$CA:$CA,$C56,'19'!$CB:$CB)))-IF($D56="","",IF(ISNA(SUMIF('19'!$B:$B,$D56,'19'!$L:$L)),0,SUMIF('19'!$B:$B,$D56,'19'!$L:$L)))))</f>
        <v>0</v>
      </c>
      <c r="Y56" s="34">
        <f>IF($D56="","",(IF($C56="","",IF(ISNA(SUMIF('20'!$CA:$CA,$C56,'20'!$CB:$CB)),0,SUMIF('20'!$CA:$CA,$C56,'20'!$CB:$CB)))-IF($D56="","",IF(ISNA(SUMIF('20'!$B:$B,$D56,'20'!$L:$L)),0,SUMIF('20'!$B:$B,$D56,'20'!$L:$L)))))</f>
        <v>0</v>
      </c>
      <c r="Z56" s="34">
        <f>IF($D56="","",(IF($C56="","",IF(ISNA(SUMIF('21'!$CA:$CA,$C56,'21'!$CB:$CB)),0,SUMIF('21'!$CA:$CA,$C56,'21'!$CB:$CB)))-IF($D56="","",IF(ISNA(SUMIF('21'!$B:$B,$D56,'21'!$L:$L)),0,SUMIF('21'!$B:$B,$D56,'21'!$L:$L)))))</f>
        <v>0</v>
      </c>
      <c r="AA56" s="34">
        <f>IF($D56="","",(IF($C56="","",IF(ISNA(SUMIF('22'!$CA:$CA,$C56,'22'!$CB:$CB)),0,SUMIF('22'!$CA:$CA,$C56,'22'!$CB:$CB)))-IF($D56="","",IF(ISNA(SUMIF('22'!$B:$B,$D56,'22'!$L:$L)),0,SUMIF('22'!$B:$B,$D56,'22'!$L:$L)))))</f>
        <v>0</v>
      </c>
      <c r="AB56" s="34">
        <f>IF($D56="","",(IF($C56="","",IF(ISNA(SUMIF('23'!$CA:$CA,$C56,'23'!$CB:$CB)),0,SUMIF('23'!$CA:$CA,$C56,'23'!$CB:$CB)))-IF($D56="","",IF(ISNA(SUMIF('23'!$B:$B,$D56,'23'!$L:$L)),0,SUMIF('23'!$B:$B,$D56,'23'!$L:$L)))))</f>
        <v>0</v>
      </c>
      <c r="AC56" s="34">
        <f>IF($D56="","",(IF($C56="","",IF(ISNA(SUMIF('24'!$CA:$CA,$C56,'24'!$CB:$CB)),0,SUMIF('24'!$CA:$CA,$C56,'24'!$CB:$CB)))-IF($D56="","",IF(ISNA(SUMIF('24'!$B:$B,$D56,'24'!$L:$L)),0,SUMIF('24'!$B:$B,$D56,'24'!$L:$L)))))</f>
        <v>0</v>
      </c>
      <c r="AD56" s="34">
        <f>IF($D56="","",(IF($C56="","",IF(ISNA(SUMIF('25'!$CA:$CA,$C56,'25'!$CB:$CB)),0,SUMIF('25'!$CA:$CA,$C56,'25'!$CB:$CB)))-IF($D56="","",IF(ISNA(SUMIF('25'!$B:$B,$D56,'25'!$L:$L)),0,SUMIF('25'!$B:$B,$D56,'25'!$L:$L)))))</f>
        <v>0</v>
      </c>
      <c r="AE56" s="34">
        <f>IF($D56="","",(IF($C56="","",IF(ISNA(SUMIF('26'!$CA:$CA,$C56,'26'!$CB:$CB)),0,SUMIF('26'!$CA:$CA,$C56,'26'!$CB:$CB)))-IF($D56="","",IF(ISNA(SUMIF('26'!$B:$B,$D56,'26'!$L:$L)),0,SUMIF('26'!$B:$B,$D56,'26'!$L:$L)))))</f>
        <v>0</v>
      </c>
      <c r="AF56" s="34">
        <f>IF($D56="","",(IF($C56="","",IF(ISNA(SUMIF('27'!$CA:$CA,$C56,'27'!$CB:$CB)),0,SUMIF('27'!$CA:$CA,$C56,'27'!$CB:$CB)))-IF($D56="","",IF(ISNA(SUMIF('27'!$B:$B,$D56,'27'!$L:$L)),0,SUMIF('27'!$B:$B,$D56,'27'!$L:$L)))))</f>
        <v>0</v>
      </c>
      <c r="AG56" s="34">
        <f>IF($D56="","",(IF($C56="","",IF(ISNA(SUMIF('28'!$CA:$CA,$C56,'28'!$CB:$CB)),0,SUMIF('28'!$CA:$CA,$C56,'28'!$CB:$CB)))-IF($D56="","",IF(ISNA(SUMIF('28'!$B:$B,$D56,'28'!$L:$L)),0,SUMIF('28'!$B:$B,$D56,'28'!$L:$L)))))</f>
        <v>0</v>
      </c>
      <c r="AH56" s="34">
        <f>IF($D56="","",(IF($C56="","",IF(ISNA(SUMIF('29'!$CA:$CA,$C56,'29'!$CB:$CB)),0,SUMIF('29'!$CA:$CA,$C56,'29'!$CB:$CB)))-IF($D56="","",IF(ISNA(SUMIF('29'!$B:$B,$D56,'29'!$L:$L)),0,SUMIF('29'!$B:$B,$D56,'29'!$L:$L)))))</f>
        <v>0</v>
      </c>
      <c r="AI56" s="34">
        <f>IF($D56="","",(IF($C56="","",IF(ISNA(SUMIF('30'!$CA:$CA,$C56,'30'!$CB:$CB)),0,SUMIF('30'!$CA:$CA,$C56,'30'!$CB:$CB)))-IF($D56="","",IF(ISNA(SUMIF('30'!$B:$B,$D56,'30'!$L:$L)),0,SUMIF('30'!$B:$B,$D56,'30'!$L:$L)))))</f>
        <v>0</v>
      </c>
      <c r="AJ56" s="34">
        <f>IF($D56="","",(IF($C56="","",IF(ISNA(SUMIF('31'!$CA:$CA,$C56,'31'!$CB:$CB)),0,SUMIF('31'!$CA:$CA,$C56,'31'!$CB:$CB)))-IF($D56="","",IF(ISNA(SUMIF('31'!$B:$B,$D56,'31'!$L:$L)),0,SUMIF('31'!$B:$B,$D56,'31'!$L:$L)))))</f>
        <v>0</v>
      </c>
      <c r="AK56" s="35">
        <f t="shared" si="2"/>
        <v>0</v>
      </c>
      <c r="AL56" s="31">
        <f t="shared" si="3"/>
        <v>156</v>
      </c>
    </row>
    <row r="57" spans="1:38" ht="17.399999999999999">
      <c r="A57" s="19">
        <v>51</v>
      </c>
      <c r="C57" s="39">
        <f>IF(D57="","",VLOOKUP('CUADRO GENERADO'!D57,'BASE DATOS CONDUCTORES'!B:C,2,FALSE))</f>
        <v>8058</v>
      </c>
      <c r="D57" s="28">
        <f>IFERROR(VLOOKUP(A57,'BASE DATOS CONDUCTORES'!$X$4:$AB$403,5,FALSE),"")</f>
        <v>159</v>
      </c>
      <c r="E57" s="34" t="str">
        <f>IF(ISNA(VLOOKUP(D57,SALDOS!C:D,2,FALSE)),"",VLOOKUP(D57,SALDOS!C:D,2,FALSE))</f>
        <v/>
      </c>
      <c r="F57" s="34">
        <f>IF($D57="","",(IF($C57="","",IF(ISNA(SUMIF('1'!$CA:$CA,$C57,'1'!$CB:$CB)),0,SUMIF('1'!$CA:$CA,$C57,'1'!$CB:$CB)))-IF($D57="","",IF(ISNA(SUMIF('1'!$B:$B,$D57,'1'!$L:$L)),0,SUMIF('1'!$B:$B,$D57,'1'!$L:$L)))))</f>
        <v>0</v>
      </c>
      <c r="G57" s="34">
        <f>IF($D57="","",(IF($C57="","",IF(ISNA(SUMIF('2'!$CA:$CA,$C57,'2'!$CB:$CB)),0,SUMIF('2'!$CA:$CA,$C57,'2'!$CB:$CB)))-IF($D57="","",IF(ISNA(SUMIF('2'!$B:$B,$D57,'2'!$L:$L)),0,SUMIF('2'!$B:$B,$D57,'2'!$L:$L)))))</f>
        <v>0</v>
      </c>
      <c r="H57" s="34">
        <f>IF($D57="","",(IF($C57="","",IF(ISNA(SUMIF('3'!$CA:$CA,$C57,'3'!$CB:$CB)),0,SUMIF('3'!$CA:$CA,$C57,'3'!$CB:$CB)))-IF($D57="","",IF(ISNA(SUMIF('3'!$B:$B,$D57,'3'!$L:$L)),0,SUMIF('3'!$B:$B,$D57,'3'!$L:$L)))))</f>
        <v>0</v>
      </c>
      <c r="I57" s="34">
        <f>IF($D57="","",(IF($C57="","",IF(ISNA(SUMIF('4'!$CA:$CA,$C57,'4'!$CB:$CB)),0,SUMIF('4'!$CA:$CA,$C57,'4'!$CB:$CB)))-IF($D57="","",IF(ISNA(SUMIF('4'!$B:$B,$D57,'4'!$L:$L)),0,SUMIF('4'!$B:$B,$D57,'4'!$L:$L)))))</f>
        <v>0</v>
      </c>
      <c r="J57" s="34">
        <f>IF($D57="","",(IF($C57="","",IF(ISNA(SUMIF('5'!$CA:$CA,$C57,'5'!$CB:$CB)),0,SUMIF('5'!$CA:$CA,$C57,'5'!$CB:$CB)))-IF($D57="","",IF(ISNA(SUMIF('5'!$B:$B,$D57,'5'!$L:$L)),0,SUMIF('5'!$B:$B,$D57,'5'!$L:$L)))))</f>
        <v>0</v>
      </c>
      <c r="K57" s="34">
        <f>IF($D57="","",(IF($C57="","",IF(ISNA(SUMIF('6'!$CA:$CA,$C57,'6'!$CB:$CB)),0,SUMIF('6'!$CA:$CA,$C57,'6'!$CB:$CB)))-IF($D57="","",IF(ISNA(SUMIF('6'!$B:$B,$D57,'6'!$L:$L)),0,SUMIF('6'!$B:$B,$D57,'6'!$L:$L)))))</f>
        <v>0</v>
      </c>
      <c r="L57" s="34">
        <f>IF($D57="","",(IF($C57="","",IF(ISNA(SUMIF('7'!$CA:$CA,$C57,'7'!$CB:$CB)),0,SUMIF('7'!$CA:$CA,$C57,'7'!$CB:$CB)))-IF($D57="","",IF(ISNA(SUMIF('7'!$B:$B,$D57,'7'!$L:$L)),0,SUMIF('7'!$B:$B,$D57,'7'!$L:$L)))))</f>
        <v>0</v>
      </c>
      <c r="M57" s="34">
        <f>IF($D57="","",(IF($C57="","",IF(ISNA(SUMIF('8'!$CA:$CA,$C57,'8'!$CB:$CB)),0,SUMIF('8'!$CA:$CA,$C57,'8'!$CB:$CB)))-IF($D57="","",IF(ISNA(SUMIF('8'!$B:$B,$D57,'8'!$L:$L)),0,SUMIF('8'!$B:$B,$D57,'8'!$L:$L)))))</f>
        <v>0</v>
      </c>
      <c r="N57" s="34">
        <f>IF($D57="","",(IF($C57="","",IF(ISNA(SUMIF('9'!$CA:$CA,$C57,'9'!$CB:$CB)),0,SUMIF('9'!$CA:$CA,$C57,'9'!$CB:$CB)))-IF($D57="","",IF(ISNA(SUMIF('9'!$B:$B,$D57,'9'!$L:$L)),0,SUMIF('9'!$B:$B,$D57,'9'!$L:$L)))))</f>
        <v>0</v>
      </c>
      <c r="O57" s="34">
        <f>IF($D57="","",(IF($C57="","",IF(ISNA(SUMIF('10'!$CA:$CA,$C57,'10'!$CB:$CB)),0,SUMIF('10'!$CA:$CA,$C57,'10'!$CB:$CB)))-IF($D57="","",IF(ISNA(SUMIF('10'!$B:$B,$D57,'10'!$L:$L)),0,SUMIF('10'!$B:$B,$D57,'10'!$L:$L)))))</f>
        <v>0</v>
      </c>
      <c r="P57" s="34">
        <f>IF($D57="","",(IF($C57="","",IF(ISNA(SUMIF('11'!$CA:$CA,$C57,'11'!$CB:$CB)),0,SUMIF('11'!$CA:$CA,$C57,'11'!$CB:$CB)))-IF($D57="","",IF(ISNA(SUMIF('11'!$B:$B,$D57,'11'!$L:$L)),0,SUMIF('11'!$B:$B,$D57,'11'!$L:$L)))))</f>
        <v>0</v>
      </c>
      <c r="Q57" s="34">
        <f>IF($D57="","",(IF($C57="","",IF(ISNA(SUMIF('12'!$CA:$CA,$C57,'12'!$CB:$CB)),0,SUMIF('12'!$CA:$CA,$C57,'12'!$CB:$CB)))-IF($D57="","",IF(ISNA(SUMIF('12'!$B:$B,$D57,'12'!$L:$L)),0,SUMIF('12'!$B:$B,$D57,'12'!$L:$L)))))</f>
        <v>0</v>
      </c>
      <c r="R57" s="34">
        <f>IF($D57="","",(IF($C57="","",IF(ISNA(SUMIF('13'!$CA:$CA,$C57,'13'!$CB:$CB)),0,SUMIF('13'!$CA:$CA,$C57,'13'!$CB:$CB)))-IF($D57="","",IF(ISNA(SUMIF('13'!$B:$B,$D57,'13'!$L:$L)),0,SUMIF('13'!$B:$B,$D57,'13'!$L:$L)))))</f>
        <v>0</v>
      </c>
      <c r="S57" s="34">
        <f>IF($D57="","",(IF($C57="","",IF(ISNA(SUMIF('14'!$CA:$CA,$C57,'14'!$CB:$CB)),0,SUMIF('14'!$CA:$CA,$C57,'14'!$CB:$CB)))-IF($D57="","",IF(ISNA(SUMIF('14'!$B:$B,$D57,'14'!$L:$L)),0,SUMIF('14'!$B:$B,$D57,'14'!$L:$L)))))</f>
        <v>0</v>
      </c>
      <c r="T57" s="34">
        <f>IF($D57="","",(IF($C57="","",IF(ISNA(SUMIF('15'!$CA:$CA,$C57,'15'!$CB:$CB)),0,SUMIF('15'!$CA:$CA,$C57,'15'!$CB:$CB)))-IF($D57="","",IF(ISNA(SUMIF('15'!$B:$B,$D57,'15'!$L:$L)),0,SUMIF('15'!$B:$B,$D57,'15'!$L:$L)))))</f>
        <v>0</v>
      </c>
      <c r="U57" s="34">
        <f>IF($D57="","",(IF($C57="","",IF(ISNA(SUMIF('16'!$CA:$CA,$C57,'16'!$CB:$CB)),0,SUMIF('16'!$CA:$CA,$C57,'16'!$CB:$CB)))-IF($D57="","",IF(ISNA(SUMIF('16'!$B:$B,$D57,'16'!$L:$L)),0,SUMIF('16'!$B:$B,$D57,'16'!$L:$L)))))</f>
        <v>0</v>
      </c>
      <c r="V57" s="34">
        <f>IF($D57="","",(IF($C57="","",IF(ISNA(SUMIF('17'!$CA:$CA,$C57,'17'!$CB:$CB)),0,SUMIF('17'!$CA:$CA,$C57,'17'!$CB:$CB)))-IF($D57="","",IF(ISNA(SUMIF('17'!$B:$B,$D57,'17'!$L:$L)),0,SUMIF('17'!$B:$B,$D57,'17'!$L:$L)))))</f>
        <v>0</v>
      </c>
      <c r="W57" s="34">
        <f>IF($D57="","",(IF($C57="","",IF(ISNA(SUMIF('18'!$CA:$CA,$C57,'18'!$CB:$CB)),0,SUMIF('18'!$CA:$CA,$C57,'18'!$CB:$CB)))-IF($D57="","",IF(ISNA(SUMIF('18'!$B:$B,$D57,'18'!$L:$L)),0,SUMIF('18'!$B:$B,$D57,'18'!$L:$L)))))</f>
        <v>0</v>
      </c>
      <c r="X57" s="34">
        <f>IF($D57="","",(IF($C57="","",IF(ISNA(SUMIF('19'!$CA:$CA,$C57,'19'!$CB:$CB)),0,SUMIF('19'!$CA:$CA,$C57,'19'!$CB:$CB)))-IF($D57="","",IF(ISNA(SUMIF('19'!$B:$B,$D57,'19'!$L:$L)),0,SUMIF('19'!$B:$B,$D57,'19'!$L:$L)))))</f>
        <v>0</v>
      </c>
      <c r="Y57" s="34">
        <f>IF($D57="","",(IF($C57="","",IF(ISNA(SUMIF('20'!$CA:$CA,$C57,'20'!$CB:$CB)),0,SUMIF('20'!$CA:$CA,$C57,'20'!$CB:$CB)))-IF($D57="","",IF(ISNA(SUMIF('20'!$B:$B,$D57,'20'!$L:$L)),0,SUMIF('20'!$B:$B,$D57,'20'!$L:$L)))))</f>
        <v>0</v>
      </c>
      <c r="Z57" s="34">
        <f>IF($D57="","",(IF($C57="","",IF(ISNA(SUMIF('21'!$CA:$CA,$C57,'21'!$CB:$CB)),0,SUMIF('21'!$CA:$CA,$C57,'21'!$CB:$CB)))-IF($D57="","",IF(ISNA(SUMIF('21'!$B:$B,$D57,'21'!$L:$L)),0,SUMIF('21'!$B:$B,$D57,'21'!$L:$L)))))</f>
        <v>0</v>
      </c>
      <c r="AA57" s="34">
        <f>IF($D57="","",(IF($C57="","",IF(ISNA(SUMIF('22'!$CA:$CA,$C57,'22'!$CB:$CB)),0,SUMIF('22'!$CA:$CA,$C57,'22'!$CB:$CB)))-IF($D57="","",IF(ISNA(SUMIF('22'!$B:$B,$D57,'22'!$L:$L)),0,SUMIF('22'!$B:$B,$D57,'22'!$L:$L)))))</f>
        <v>0</v>
      </c>
      <c r="AB57" s="34">
        <f>IF($D57="","",(IF($C57="","",IF(ISNA(SUMIF('23'!$CA:$CA,$C57,'23'!$CB:$CB)),0,SUMIF('23'!$CA:$CA,$C57,'23'!$CB:$CB)))-IF($D57="","",IF(ISNA(SUMIF('23'!$B:$B,$D57,'23'!$L:$L)),0,SUMIF('23'!$B:$B,$D57,'23'!$L:$L)))))</f>
        <v>0</v>
      </c>
      <c r="AC57" s="34">
        <f>IF($D57="","",(IF($C57="","",IF(ISNA(SUMIF('24'!$CA:$CA,$C57,'24'!$CB:$CB)),0,SUMIF('24'!$CA:$CA,$C57,'24'!$CB:$CB)))-IF($D57="","",IF(ISNA(SUMIF('24'!$B:$B,$D57,'24'!$L:$L)),0,SUMIF('24'!$B:$B,$D57,'24'!$L:$L)))))</f>
        <v>0</v>
      </c>
      <c r="AD57" s="34">
        <f>IF($D57="","",(IF($C57="","",IF(ISNA(SUMIF('25'!$CA:$CA,$C57,'25'!$CB:$CB)),0,SUMIF('25'!$CA:$CA,$C57,'25'!$CB:$CB)))-IF($D57="","",IF(ISNA(SUMIF('25'!$B:$B,$D57,'25'!$L:$L)),0,SUMIF('25'!$B:$B,$D57,'25'!$L:$L)))))</f>
        <v>0</v>
      </c>
      <c r="AE57" s="34">
        <f>IF($D57="","",(IF($C57="","",IF(ISNA(SUMIF('26'!$CA:$CA,$C57,'26'!$CB:$CB)),0,SUMIF('26'!$CA:$CA,$C57,'26'!$CB:$CB)))-IF($D57="","",IF(ISNA(SUMIF('26'!$B:$B,$D57,'26'!$L:$L)),0,SUMIF('26'!$B:$B,$D57,'26'!$L:$L)))))</f>
        <v>0</v>
      </c>
      <c r="AF57" s="34">
        <f>IF($D57="","",(IF($C57="","",IF(ISNA(SUMIF('27'!$CA:$CA,$C57,'27'!$CB:$CB)),0,SUMIF('27'!$CA:$CA,$C57,'27'!$CB:$CB)))-IF($D57="","",IF(ISNA(SUMIF('27'!$B:$B,$D57,'27'!$L:$L)),0,SUMIF('27'!$B:$B,$D57,'27'!$L:$L)))))</f>
        <v>0</v>
      </c>
      <c r="AG57" s="34">
        <f>IF($D57="","",(IF($C57="","",IF(ISNA(SUMIF('28'!$CA:$CA,$C57,'28'!$CB:$CB)),0,SUMIF('28'!$CA:$CA,$C57,'28'!$CB:$CB)))-IF($D57="","",IF(ISNA(SUMIF('28'!$B:$B,$D57,'28'!$L:$L)),0,SUMIF('28'!$B:$B,$D57,'28'!$L:$L)))))</f>
        <v>0</v>
      </c>
      <c r="AH57" s="34">
        <f>IF($D57="","",(IF($C57="","",IF(ISNA(SUMIF('29'!$CA:$CA,$C57,'29'!$CB:$CB)),0,SUMIF('29'!$CA:$CA,$C57,'29'!$CB:$CB)))-IF($D57="","",IF(ISNA(SUMIF('29'!$B:$B,$D57,'29'!$L:$L)),0,SUMIF('29'!$B:$B,$D57,'29'!$L:$L)))))</f>
        <v>0</v>
      </c>
      <c r="AI57" s="34">
        <f>IF($D57="","",(IF($C57="","",IF(ISNA(SUMIF('30'!$CA:$CA,$C57,'30'!$CB:$CB)),0,SUMIF('30'!$CA:$CA,$C57,'30'!$CB:$CB)))-IF($D57="","",IF(ISNA(SUMIF('30'!$B:$B,$D57,'30'!$L:$L)),0,SUMIF('30'!$B:$B,$D57,'30'!$L:$L)))))</f>
        <v>0</v>
      </c>
      <c r="AJ57" s="34">
        <f>IF($D57="","",(IF($C57="","",IF(ISNA(SUMIF('31'!$CA:$CA,$C57,'31'!$CB:$CB)),0,SUMIF('31'!$CA:$CA,$C57,'31'!$CB:$CB)))-IF($D57="","",IF(ISNA(SUMIF('31'!$B:$B,$D57,'31'!$L:$L)),0,SUMIF('31'!$B:$B,$D57,'31'!$L:$L)))))</f>
        <v>0</v>
      </c>
      <c r="AK57" s="35">
        <f t="shared" si="2"/>
        <v>0</v>
      </c>
      <c r="AL57" s="31">
        <f t="shared" si="3"/>
        <v>159</v>
      </c>
    </row>
    <row r="58" spans="1:38" ht="17.399999999999999">
      <c r="A58" s="19">
        <v>52</v>
      </c>
      <c r="C58" s="39">
        <f>IF(D58="","",VLOOKUP('CUADRO GENERADO'!D58,'BASE DATOS CONDUCTORES'!B:C,2,FALSE))</f>
        <v>6604</v>
      </c>
      <c r="D58" s="28">
        <f>IFERROR(VLOOKUP(A58,'BASE DATOS CONDUCTORES'!$X$4:$AB$403,5,FALSE),"")</f>
        <v>169</v>
      </c>
      <c r="E58" s="34" t="str">
        <f>IF(ISNA(VLOOKUP(D58,SALDOS!C:D,2,FALSE)),"",VLOOKUP(D58,SALDOS!C:D,2,FALSE))</f>
        <v/>
      </c>
      <c r="F58" s="34">
        <f>IF($D58="","",(IF($C58="","",IF(ISNA(SUMIF('1'!$CA:$CA,$C58,'1'!$CB:$CB)),0,SUMIF('1'!$CA:$CA,$C58,'1'!$CB:$CB)))-IF($D58="","",IF(ISNA(SUMIF('1'!$B:$B,$D58,'1'!$L:$L)),0,SUMIF('1'!$B:$B,$D58,'1'!$L:$L)))))</f>
        <v>0</v>
      </c>
      <c r="G58" s="34">
        <f>IF($D58="","",(IF($C58="","",IF(ISNA(SUMIF('2'!$CA:$CA,$C58,'2'!$CB:$CB)),0,SUMIF('2'!$CA:$CA,$C58,'2'!$CB:$CB)))-IF($D58="","",IF(ISNA(SUMIF('2'!$B:$B,$D58,'2'!$L:$L)),0,SUMIF('2'!$B:$B,$D58,'2'!$L:$L)))))</f>
        <v>0</v>
      </c>
      <c r="H58" s="34">
        <f>IF($D58="","",(IF($C58="","",IF(ISNA(SUMIF('3'!$CA:$CA,$C58,'3'!$CB:$CB)),0,SUMIF('3'!$CA:$CA,$C58,'3'!$CB:$CB)))-IF($D58="","",IF(ISNA(SUMIF('3'!$B:$B,$D58,'3'!$L:$L)),0,SUMIF('3'!$B:$B,$D58,'3'!$L:$L)))))</f>
        <v>0</v>
      </c>
      <c r="I58" s="34">
        <f>IF($D58="","",(IF($C58="","",IF(ISNA(SUMIF('4'!$CA:$CA,$C58,'4'!$CB:$CB)),0,SUMIF('4'!$CA:$CA,$C58,'4'!$CB:$CB)))-IF($D58="","",IF(ISNA(SUMIF('4'!$B:$B,$D58,'4'!$L:$L)),0,SUMIF('4'!$B:$B,$D58,'4'!$L:$L)))))</f>
        <v>0</v>
      </c>
      <c r="J58" s="34">
        <f>IF($D58="","",(IF($C58="","",IF(ISNA(SUMIF('5'!$CA:$CA,$C58,'5'!$CB:$CB)),0,SUMIF('5'!$CA:$CA,$C58,'5'!$CB:$CB)))-IF($D58="","",IF(ISNA(SUMIF('5'!$B:$B,$D58,'5'!$L:$L)),0,SUMIF('5'!$B:$B,$D58,'5'!$L:$L)))))</f>
        <v>0</v>
      </c>
      <c r="K58" s="34">
        <f>IF($D58="","",(IF($C58="","",IF(ISNA(SUMIF('6'!$CA:$CA,$C58,'6'!$CB:$CB)),0,SUMIF('6'!$CA:$CA,$C58,'6'!$CB:$CB)))-IF($D58="","",IF(ISNA(SUMIF('6'!$B:$B,$D58,'6'!$L:$L)),0,SUMIF('6'!$B:$B,$D58,'6'!$L:$L)))))</f>
        <v>0</v>
      </c>
      <c r="L58" s="34">
        <f>IF($D58="","",(IF($C58="","",IF(ISNA(SUMIF('7'!$CA:$CA,$C58,'7'!$CB:$CB)),0,SUMIF('7'!$CA:$CA,$C58,'7'!$CB:$CB)))-IF($D58="","",IF(ISNA(SUMIF('7'!$B:$B,$D58,'7'!$L:$L)),0,SUMIF('7'!$B:$B,$D58,'7'!$L:$L)))))</f>
        <v>0</v>
      </c>
      <c r="M58" s="34">
        <f>IF($D58="","",(IF($C58="","",IF(ISNA(SUMIF('8'!$CA:$CA,$C58,'8'!$CB:$CB)),0,SUMIF('8'!$CA:$CA,$C58,'8'!$CB:$CB)))-IF($D58="","",IF(ISNA(SUMIF('8'!$B:$B,$D58,'8'!$L:$L)),0,SUMIF('8'!$B:$B,$D58,'8'!$L:$L)))))</f>
        <v>0</v>
      </c>
      <c r="N58" s="34">
        <f>IF($D58="","",(IF($C58="","",IF(ISNA(SUMIF('9'!$CA:$CA,$C58,'9'!$CB:$CB)),0,SUMIF('9'!$CA:$CA,$C58,'9'!$CB:$CB)))-IF($D58="","",IF(ISNA(SUMIF('9'!$B:$B,$D58,'9'!$L:$L)),0,SUMIF('9'!$B:$B,$D58,'9'!$L:$L)))))</f>
        <v>0</v>
      </c>
      <c r="O58" s="34">
        <f>IF($D58="","",(IF($C58="","",IF(ISNA(SUMIF('10'!$CA:$CA,$C58,'10'!$CB:$CB)),0,SUMIF('10'!$CA:$CA,$C58,'10'!$CB:$CB)))-IF($D58="","",IF(ISNA(SUMIF('10'!$B:$B,$D58,'10'!$L:$L)),0,SUMIF('10'!$B:$B,$D58,'10'!$L:$L)))))</f>
        <v>0</v>
      </c>
      <c r="P58" s="34">
        <f>IF($D58="","",(IF($C58="","",IF(ISNA(SUMIF('11'!$CA:$CA,$C58,'11'!$CB:$CB)),0,SUMIF('11'!$CA:$CA,$C58,'11'!$CB:$CB)))-IF($D58="","",IF(ISNA(SUMIF('11'!$B:$B,$D58,'11'!$L:$L)),0,SUMIF('11'!$B:$B,$D58,'11'!$L:$L)))))</f>
        <v>0</v>
      </c>
      <c r="Q58" s="34">
        <f>IF($D58="","",(IF($C58="","",IF(ISNA(SUMIF('12'!$CA:$CA,$C58,'12'!$CB:$CB)),0,SUMIF('12'!$CA:$CA,$C58,'12'!$CB:$CB)))-IF($D58="","",IF(ISNA(SUMIF('12'!$B:$B,$D58,'12'!$L:$L)),0,SUMIF('12'!$B:$B,$D58,'12'!$L:$L)))))</f>
        <v>0</v>
      </c>
      <c r="R58" s="34">
        <f>IF($D58="","",(IF($C58="","",IF(ISNA(SUMIF('13'!$CA:$CA,$C58,'13'!$CB:$CB)),0,SUMIF('13'!$CA:$CA,$C58,'13'!$CB:$CB)))-IF($D58="","",IF(ISNA(SUMIF('13'!$B:$B,$D58,'13'!$L:$L)),0,SUMIF('13'!$B:$B,$D58,'13'!$L:$L)))))</f>
        <v>0</v>
      </c>
      <c r="S58" s="34">
        <f>IF($D58="","",(IF($C58="","",IF(ISNA(SUMIF('14'!$CA:$CA,$C58,'14'!$CB:$CB)),0,SUMIF('14'!$CA:$CA,$C58,'14'!$CB:$CB)))-IF($D58="","",IF(ISNA(SUMIF('14'!$B:$B,$D58,'14'!$L:$L)),0,SUMIF('14'!$B:$B,$D58,'14'!$L:$L)))))</f>
        <v>0</v>
      </c>
      <c r="T58" s="34">
        <f>IF($D58="","",(IF($C58="","",IF(ISNA(SUMIF('15'!$CA:$CA,$C58,'15'!$CB:$CB)),0,SUMIF('15'!$CA:$CA,$C58,'15'!$CB:$CB)))-IF($D58="","",IF(ISNA(SUMIF('15'!$B:$B,$D58,'15'!$L:$L)),0,SUMIF('15'!$B:$B,$D58,'15'!$L:$L)))))</f>
        <v>0</v>
      </c>
      <c r="U58" s="34">
        <f>IF($D58="","",(IF($C58="","",IF(ISNA(SUMIF('16'!$CA:$CA,$C58,'16'!$CB:$CB)),0,SUMIF('16'!$CA:$CA,$C58,'16'!$CB:$CB)))-IF($D58="","",IF(ISNA(SUMIF('16'!$B:$B,$D58,'16'!$L:$L)),0,SUMIF('16'!$B:$B,$D58,'16'!$L:$L)))))</f>
        <v>0</v>
      </c>
      <c r="V58" s="34">
        <f>IF($D58="","",(IF($C58="","",IF(ISNA(SUMIF('17'!$CA:$CA,$C58,'17'!$CB:$CB)),0,SUMIF('17'!$CA:$CA,$C58,'17'!$CB:$CB)))-IF($D58="","",IF(ISNA(SUMIF('17'!$B:$B,$D58,'17'!$L:$L)),0,SUMIF('17'!$B:$B,$D58,'17'!$L:$L)))))</f>
        <v>0</v>
      </c>
      <c r="W58" s="34">
        <f>IF($D58="","",(IF($C58="","",IF(ISNA(SUMIF('18'!$CA:$CA,$C58,'18'!$CB:$CB)),0,SUMIF('18'!$CA:$CA,$C58,'18'!$CB:$CB)))-IF($D58="","",IF(ISNA(SUMIF('18'!$B:$B,$D58,'18'!$L:$L)),0,SUMIF('18'!$B:$B,$D58,'18'!$L:$L)))))</f>
        <v>0</v>
      </c>
      <c r="X58" s="34">
        <f>IF($D58="","",(IF($C58="","",IF(ISNA(SUMIF('19'!$CA:$CA,$C58,'19'!$CB:$CB)),0,SUMIF('19'!$CA:$CA,$C58,'19'!$CB:$CB)))-IF($D58="","",IF(ISNA(SUMIF('19'!$B:$B,$D58,'19'!$L:$L)),0,SUMIF('19'!$B:$B,$D58,'19'!$L:$L)))))</f>
        <v>0</v>
      </c>
      <c r="Y58" s="34">
        <f>IF($D58="","",(IF($C58="","",IF(ISNA(SUMIF('20'!$CA:$CA,$C58,'20'!$CB:$CB)),0,SUMIF('20'!$CA:$CA,$C58,'20'!$CB:$CB)))-IF($D58="","",IF(ISNA(SUMIF('20'!$B:$B,$D58,'20'!$L:$L)),0,SUMIF('20'!$B:$B,$D58,'20'!$L:$L)))))</f>
        <v>0</v>
      </c>
      <c r="Z58" s="34">
        <f>IF($D58="","",(IF($C58="","",IF(ISNA(SUMIF('21'!$CA:$CA,$C58,'21'!$CB:$CB)),0,SUMIF('21'!$CA:$CA,$C58,'21'!$CB:$CB)))-IF($D58="","",IF(ISNA(SUMIF('21'!$B:$B,$D58,'21'!$L:$L)),0,SUMIF('21'!$B:$B,$D58,'21'!$L:$L)))))</f>
        <v>0</v>
      </c>
      <c r="AA58" s="34">
        <f>IF($D58="","",(IF($C58="","",IF(ISNA(SUMIF('22'!$CA:$CA,$C58,'22'!$CB:$CB)),0,SUMIF('22'!$CA:$CA,$C58,'22'!$CB:$CB)))-IF($D58="","",IF(ISNA(SUMIF('22'!$B:$B,$D58,'22'!$L:$L)),0,SUMIF('22'!$B:$B,$D58,'22'!$L:$L)))))</f>
        <v>0</v>
      </c>
      <c r="AB58" s="34">
        <f>IF($D58="","",(IF($C58="","",IF(ISNA(SUMIF('23'!$CA:$CA,$C58,'23'!$CB:$CB)),0,SUMIF('23'!$CA:$CA,$C58,'23'!$CB:$CB)))-IF($D58="","",IF(ISNA(SUMIF('23'!$B:$B,$D58,'23'!$L:$L)),0,SUMIF('23'!$B:$B,$D58,'23'!$L:$L)))))</f>
        <v>0</v>
      </c>
      <c r="AC58" s="34">
        <f>IF($D58="","",(IF($C58="","",IF(ISNA(SUMIF('24'!$CA:$CA,$C58,'24'!$CB:$CB)),0,SUMIF('24'!$CA:$CA,$C58,'24'!$CB:$CB)))-IF($D58="","",IF(ISNA(SUMIF('24'!$B:$B,$D58,'24'!$L:$L)),0,SUMIF('24'!$B:$B,$D58,'24'!$L:$L)))))</f>
        <v>0</v>
      </c>
      <c r="AD58" s="34">
        <f>IF($D58="","",(IF($C58="","",IF(ISNA(SUMIF('25'!$CA:$CA,$C58,'25'!$CB:$CB)),0,SUMIF('25'!$CA:$CA,$C58,'25'!$CB:$CB)))-IF($D58="","",IF(ISNA(SUMIF('25'!$B:$B,$D58,'25'!$L:$L)),0,SUMIF('25'!$B:$B,$D58,'25'!$L:$L)))))</f>
        <v>0</v>
      </c>
      <c r="AE58" s="34">
        <f>IF($D58="","",(IF($C58="","",IF(ISNA(SUMIF('26'!$CA:$CA,$C58,'26'!$CB:$CB)),0,SUMIF('26'!$CA:$CA,$C58,'26'!$CB:$CB)))-IF($D58="","",IF(ISNA(SUMIF('26'!$B:$B,$D58,'26'!$L:$L)),0,SUMIF('26'!$B:$B,$D58,'26'!$L:$L)))))</f>
        <v>0</v>
      </c>
      <c r="AF58" s="34">
        <f>IF($D58="","",(IF($C58="","",IF(ISNA(SUMIF('27'!$CA:$CA,$C58,'27'!$CB:$CB)),0,SUMIF('27'!$CA:$CA,$C58,'27'!$CB:$CB)))-IF($D58="","",IF(ISNA(SUMIF('27'!$B:$B,$D58,'27'!$L:$L)),0,SUMIF('27'!$B:$B,$D58,'27'!$L:$L)))))</f>
        <v>0</v>
      </c>
      <c r="AG58" s="34">
        <f>IF($D58="","",(IF($C58="","",IF(ISNA(SUMIF('28'!$CA:$CA,$C58,'28'!$CB:$CB)),0,SUMIF('28'!$CA:$CA,$C58,'28'!$CB:$CB)))-IF($D58="","",IF(ISNA(SUMIF('28'!$B:$B,$D58,'28'!$L:$L)),0,SUMIF('28'!$B:$B,$D58,'28'!$L:$L)))))</f>
        <v>0</v>
      </c>
      <c r="AH58" s="34">
        <f>IF($D58="","",(IF($C58="","",IF(ISNA(SUMIF('29'!$CA:$CA,$C58,'29'!$CB:$CB)),0,SUMIF('29'!$CA:$CA,$C58,'29'!$CB:$CB)))-IF($D58="","",IF(ISNA(SUMIF('29'!$B:$B,$D58,'29'!$L:$L)),0,SUMIF('29'!$B:$B,$D58,'29'!$L:$L)))))</f>
        <v>0</v>
      </c>
      <c r="AI58" s="34">
        <f>IF($D58="","",(IF($C58="","",IF(ISNA(SUMIF('30'!$CA:$CA,$C58,'30'!$CB:$CB)),0,SUMIF('30'!$CA:$CA,$C58,'30'!$CB:$CB)))-IF($D58="","",IF(ISNA(SUMIF('30'!$B:$B,$D58,'30'!$L:$L)),0,SUMIF('30'!$B:$B,$D58,'30'!$L:$L)))))</f>
        <v>0</v>
      </c>
      <c r="AJ58" s="34">
        <f>IF($D58="","",(IF($C58="","",IF(ISNA(SUMIF('31'!$CA:$CA,$C58,'31'!$CB:$CB)),0,SUMIF('31'!$CA:$CA,$C58,'31'!$CB:$CB)))-IF($D58="","",IF(ISNA(SUMIF('31'!$B:$B,$D58,'31'!$L:$L)),0,SUMIF('31'!$B:$B,$D58,'31'!$L:$L)))))</f>
        <v>0</v>
      </c>
      <c r="AK58" s="35">
        <f t="shared" si="2"/>
        <v>0</v>
      </c>
      <c r="AL58" s="31">
        <f t="shared" si="3"/>
        <v>169</v>
      </c>
    </row>
    <row r="59" spans="1:38" ht="17.399999999999999">
      <c r="A59" s="19">
        <v>53</v>
      </c>
      <c r="C59" s="39">
        <f>IF(D59="","",VLOOKUP('CUADRO GENERADO'!D59,'BASE DATOS CONDUCTORES'!B:C,2,FALSE))</f>
        <v>2490</v>
      </c>
      <c r="D59" s="28">
        <f>IFERROR(VLOOKUP(A59,'BASE DATOS CONDUCTORES'!$X$4:$AB$403,5,FALSE),"")</f>
        <v>171</v>
      </c>
      <c r="E59" s="34" t="str">
        <f>IF(ISNA(VLOOKUP(D59,SALDOS!C:D,2,FALSE)),"",VLOOKUP(D59,SALDOS!C:D,2,FALSE))</f>
        <v/>
      </c>
      <c r="F59" s="34">
        <f>IF($D59="","",(IF($C59="","",IF(ISNA(SUMIF('1'!$CA:$CA,$C59,'1'!$CB:$CB)),0,SUMIF('1'!$CA:$CA,$C59,'1'!$CB:$CB)))-IF($D59="","",IF(ISNA(SUMIF('1'!$B:$B,$D59,'1'!$L:$L)),0,SUMIF('1'!$B:$B,$D59,'1'!$L:$L)))))</f>
        <v>0</v>
      </c>
      <c r="G59" s="34">
        <f>IF($D59="","",(IF($C59="","",IF(ISNA(SUMIF('2'!$CA:$CA,$C59,'2'!$CB:$CB)),0,SUMIF('2'!$CA:$CA,$C59,'2'!$CB:$CB)))-IF($D59="","",IF(ISNA(SUMIF('2'!$B:$B,$D59,'2'!$L:$L)),0,SUMIF('2'!$B:$B,$D59,'2'!$L:$L)))))</f>
        <v>0</v>
      </c>
      <c r="H59" s="34">
        <f>IF($D59="","",(IF($C59="","",IF(ISNA(SUMIF('3'!$CA:$CA,$C59,'3'!$CB:$CB)),0,SUMIF('3'!$CA:$CA,$C59,'3'!$CB:$CB)))-IF($D59="","",IF(ISNA(SUMIF('3'!$B:$B,$D59,'3'!$L:$L)),0,SUMIF('3'!$B:$B,$D59,'3'!$L:$L)))))</f>
        <v>0</v>
      </c>
      <c r="I59" s="34">
        <f>IF($D59="","",(IF($C59="","",IF(ISNA(SUMIF('4'!$CA:$CA,$C59,'4'!$CB:$CB)),0,SUMIF('4'!$CA:$CA,$C59,'4'!$CB:$CB)))-IF($D59="","",IF(ISNA(SUMIF('4'!$B:$B,$D59,'4'!$L:$L)),0,SUMIF('4'!$B:$B,$D59,'4'!$L:$L)))))</f>
        <v>0</v>
      </c>
      <c r="J59" s="34">
        <f>IF($D59="","",(IF($C59="","",IF(ISNA(SUMIF('5'!$CA:$CA,$C59,'5'!$CB:$CB)),0,SUMIF('5'!$CA:$CA,$C59,'5'!$CB:$CB)))-IF($D59="","",IF(ISNA(SUMIF('5'!$B:$B,$D59,'5'!$L:$L)),0,SUMIF('5'!$B:$B,$D59,'5'!$L:$L)))))</f>
        <v>0</v>
      </c>
      <c r="K59" s="34">
        <f>IF($D59="","",(IF($C59="","",IF(ISNA(SUMIF('6'!$CA:$CA,$C59,'6'!$CB:$CB)),0,SUMIF('6'!$CA:$CA,$C59,'6'!$CB:$CB)))-IF($D59="","",IF(ISNA(SUMIF('6'!$B:$B,$D59,'6'!$L:$L)),0,SUMIF('6'!$B:$B,$D59,'6'!$L:$L)))))</f>
        <v>0</v>
      </c>
      <c r="L59" s="34">
        <f>IF($D59="","",(IF($C59="","",IF(ISNA(SUMIF('7'!$CA:$CA,$C59,'7'!$CB:$CB)),0,SUMIF('7'!$CA:$CA,$C59,'7'!$CB:$CB)))-IF($D59="","",IF(ISNA(SUMIF('7'!$B:$B,$D59,'7'!$L:$L)),0,SUMIF('7'!$B:$B,$D59,'7'!$L:$L)))))</f>
        <v>0</v>
      </c>
      <c r="M59" s="34">
        <f>IF($D59="","",(IF($C59="","",IF(ISNA(SUMIF('8'!$CA:$CA,$C59,'8'!$CB:$CB)),0,SUMIF('8'!$CA:$CA,$C59,'8'!$CB:$CB)))-IF($D59="","",IF(ISNA(SUMIF('8'!$B:$B,$D59,'8'!$L:$L)),0,SUMIF('8'!$B:$B,$D59,'8'!$L:$L)))))</f>
        <v>0</v>
      </c>
      <c r="N59" s="34">
        <f>IF($D59="","",(IF($C59="","",IF(ISNA(SUMIF('9'!$CA:$CA,$C59,'9'!$CB:$CB)),0,SUMIF('9'!$CA:$CA,$C59,'9'!$CB:$CB)))-IF($D59="","",IF(ISNA(SUMIF('9'!$B:$B,$D59,'9'!$L:$L)),0,SUMIF('9'!$B:$B,$D59,'9'!$L:$L)))))</f>
        <v>0</v>
      </c>
      <c r="O59" s="34">
        <f>IF($D59="","",(IF($C59="","",IF(ISNA(SUMIF('10'!$CA:$CA,$C59,'10'!$CB:$CB)),0,SUMIF('10'!$CA:$CA,$C59,'10'!$CB:$CB)))-IF($D59="","",IF(ISNA(SUMIF('10'!$B:$B,$D59,'10'!$L:$L)),0,SUMIF('10'!$B:$B,$D59,'10'!$L:$L)))))</f>
        <v>0</v>
      </c>
      <c r="P59" s="34">
        <f>IF($D59="","",(IF($C59="","",IF(ISNA(SUMIF('11'!$CA:$CA,$C59,'11'!$CB:$CB)),0,SUMIF('11'!$CA:$CA,$C59,'11'!$CB:$CB)))-IF($D59="","",IF(ISNA(SUMIF('11'!$B:$B,$D59,'11'!$L:$L)),0,SUMIF('11'!$B:$B,$D59,'11'!$L:$L)))))</f>
        <v>0</v>
      </c>
      <c r="Q59" s="34">
        <f>IF($D59="","",(IF($C59="","",IF(ISNA(SUMIF('12'!$CA:$CA,$C59,'12'!$CB:$CB)),0,SUMIF('12'!$CA:$CA,$C59,'12'!$CB:$CB)))-IF($D59="","",IF(ISNA(SUMIF('12'!$B:$B,$D59,'12'!$L:$L)),0,SUMIF('12'!$B:$B,$D59,'12'!$L:$L)))))</f>
        <v>0</v>
      </c>
      <c r="R59" s="34">
        <f>IF($D59="","",(IF($C59="","",IF(ISNA(SUMIF('13'!$CA:$CA,$C59,'13'!$CB:$CB)),0,SUMIF('13'!$CA:$CA,$C59,'13'!$CB:$CB)))-IF($D59="","",IF(ISNA(SUMIF('13'!$B:$B,$D59,'13'!$L:$L)),0,SUMIF('13'!$B:$B,$D59,'13'!$L:$L)))))</f>
        <v>0</v>
      </c>
      <c r="S59" s="34">
        <f>IF($D59="","",(IF($C59="","",IF(ISNA(SUMIF('14'!$CA:$CA,$C59,'14'!$CB:$CB)),0,SUMIF('14'!$CA:$CA,$C59,'14'!$CB:$CB)))-IF($D59="","",IF(ISNA(SUMIF('14'!$B:$B,$D59,'14'!$L:$L)),0,SUMIF('14'!$B:$B,$D59,'14'!$L:$L)))))</f>
        <v>0</v>
      </c>
      <c r="T59" s="34">
        <f>IF($D59="","",(IF($C59="","",IF(ISNA(SUMIF('15'!$CA:$CA,$C59,'15'!$CB:$CB)),0,SUMIF('15'!$CA:$CA,$C59,'15'!$CB:$CB)))-IF($D59="","",IF(ISNA(SUMIF('15'!$B:$B,$D59,'15'!$L:$L)),0,SUMIF('15'!$B:$B,$D59,'15'!$L:$L)))))</f>
        <v>0</v>
      </c>
      <c r="U59" s="34">
        <f>IF($D59="","",(IF($C59="","",IF(ISNA(SUMIF('16'!$CA:$CA,$C59,'16'!$CB:$CB)),0,SUMIF('16'!$CA:$CA,$C59,'16'!$CB:$CB)))-IF($D59="","",IF(ISNA(SUMIF('16'!$B:$B,$D59,'16'!$L:$L)),0,SUMIF('16'!$B:$B,$D59,'16'!$L:$L)))))</f>
        <v>0</v>
      </c>
      <c r="V59" s="34">
        <f>IF($D59="","",(IF($C59="","",IF(ISNA(SUMIF('17'!$CA:$CA,$C59,'17'!$CB:$CB)),0,SUMIF('17'!$CA:$CA,$C59,'17'!$CB:$CB)))-IF($D59="","",IF(ISNA(SUMIF('17'!$B:$B,$D59,'17'!$L:$L)),0,SUMIF('17'!$B:$B,$D59,'17'!$L:$L)))))</f>
        <v>0</v>
      </c>
      <c r="W59" s="34">
        <f>IF($D59="","",(IF($C59="","",IF(ISNA(SUMIF('18'!$CA:$CA,$C59,'18'!$CB:$CB)),0,SUMIF('18'!$CA:$CA,$C59,'18'!$CB:$CB)))-IF($D59="","",IF(ISNA(SUMIF('18'!$B:$B,$D59,'18'!$L:$L)),0,SUMIF('18'!$B:$B,$D59,'18'!$L:$L)))))</f>
        <v>0</v>
      </c>
      <c r="X59" s="34">
        <f>IF($D59="","",(IF($C59="","",IF(ISNA(SUMIF('19'!$CA:$CA,$C59,'19'!$CB:$CB)),0,SUMIF('19'!$CA:$CA,$C59,'19'!$CB:$CB)))-IF($D59="","",IF(ISNA(SUMIF('19'!$B:$B,$D59,'19'!$L:$L)),0,SUMIF('19'!$B:$B,$D59,'19'!$L:$L)))))</f>
        <v>0</v>
      </c>
      <c r="Y59" s="34">
        <f>IF($D59="","",(IF($C59="","",IF(ISNA(SUMIF('20'!$CA:$CA,$C59,'20'!$CB:$CB)),0,SUMIF('20'!$CA:$CA,$C59,'20'!$CB:$CB)))-IF($D59="","",IF(ISNA(SUMIF('20'!$B:$B,$D59,'20'!$L:$L)),0,SUMIF('20'!$B:$B,$D59,'20'!$L:$L)))))</f>
        <v>0</v>
      </c>
      <c r="Z59" s="34">
        <f>IF($D59="","",(IF($C59="","",IF(ISNA(SUMIF('21'!$CA:$CA,$C59,'21'!$CB:$CB)),0,SUMIF('21'!$CA:$CA,$C59,'21'!$CB:$CB)))-IF($D59="","",IF(ISNA(SUMIF('21'!$B:$B,$D59,'21'!$L:$L)),0,SUMIF('21'!$B:$B,$D59,'21'!$L:$L)))))</f>
        <v>0</v>
      </c>
      <c r="AA59" s="34">
        <f>IF($D59="","",(IF($C59="","",IF(ISNA(SUMIF('22'!$CA:$CA,$C59,'22'!$CB:$CB)),0,SUMIF('22'!$CA:$CA,$C59,'22'!$CB:$CB)))-IF($D59="","",IF(ISNA(SUMIF('22'!$B:$B,$D59,'22'!$L:$L)),0,SUMIF('22'!$B:$B,$D59,'22'!$L:$L)))))</f>
        <v>0</v>
      </c>
      <c r="AB59" s="34">
        <f>IF($D59="","",(IF($C59="","",IF(ISNA(SUMIF('23'!$CA:$CA,$C59,'23'!$CB:$CB)),0,SUMIF('23'!$CA:$CA,$C59,'23'!$CB:$CB)))-IF($D59="","",IF(ISNA(SUMIF('23'!$B:$B,$D59,'23'!$L:$L)),0,SUMIF('23'!$B:$B,$D59,'23'!$L:$L)))))</f>
        <v>0</v>
      </c>
      <c r="AC59" s="34">
        <f>IF($D59="","",(IF($C59="","",IF(ISNA(SUMIF('24'!$CA:$CA,$C59,'24'!$CB:$CB)),0,SUMIF('24'!$CA:$CA,$C59,'24'!$CB:$CB)))-IF($D59="","",IF(ISNA(SUMIF('24'!$B:$B,$D59,'24'!$L:$L)),0,SUMIF('24'!$B:$B,$D59,'24'!$L:$L)))))</f>
        <v>0</v>
      </c>
      <c r="AD59" s="34">
        <f>IF($D59="","",(IF($C59="","",IF(ISNA(SUMIF('25'!$CA:$CA,$C59,'25'!$CB:$CB)),0,SUMIF('25'!$CA:$CA,$C59,'25'!$CB:$CB)))-IF($D59="","",IF(ISNA(SUMIF('25'!$B:$B,$D59,'25'!$L:$L)),0,SUMIF('25'!$B:$B,$D59,'25'!$L:$L)))))</f>
        <v>0</v>
      </c>
      <c r="AE59" s="34">
        <f>IF($D59="","",(IF($C59="","",IF(ISNA(SUMIF('26'!$CA:$CA,$C59,'26'!$CB:$CB)),0,SUMIF('26'!$CA:$CA,$C59,'26'!$CB:$CB)))-IF($D59="","",IF(ISNA(SUMIF('26'!$B:$B,$D59,'26'!$L:$L)),0,SUMIF('26'!$B:$B,$D59,'26'!$L:$L)))))</f>
        <v>0</v>
      </c>
      <c r="AF59" s="34">
        <f>IF($D59="","",(IF($C59="","",IF(ISNA(SUMIF('27'!$CA:$CA,$C59,'27'!$CB:$CB)),0,SUMIF('27'!$CA:$CA,$C59,'27'!$CB:$CB)))-IF($D59="","",IF(ISNA(SUMIF('27'!$B:$B,$D59,'27'!$L:$L)),0,SUMIF('27'!$B:$B,$D59,'27'!$L:$L)))))</f>
        <v>0</v>
      </c>
      <c r="AG59" s="34">
        <f>IF($D59="","",(IF($C59="","",IF(ISNA(SUMIF('28'!$CA:$CA,$C59,'28'!$CB:$CB)),0,SUMIF('28'!$CA:$CA,$C59,'28'!$CB:$CB)))-IF($D59="","",IF(ISNA(SUMIF('28'!$B:$B,$D59,'28'!$L:$L)),0,SUMIF('28'!$B:$B,$D59,'28'!$L:$L)))))</f>
        <v>0</v>
      </c>
      <c r="AH59" s="34">
        <f>IF($D59="","",(IF($C59="","",IF(ISNA(SUMIF('29'!$CA:$CA,$C59,'29'!$CB:$CB)),0,SUMIF('29'!$CA:$CA,$C59,'29'!$CB:$CB)))-IF($D59="","",IF(ISNA(SUMIF('29'!$B:$B,$D59,'29'!$L:$L)),0,SUMIF('29'!$B:$B,$D59,'29'!$L:$L)))))</f>
        <v>0</v>
      </c>
      <c r="AI59" s="34">
        <f>IF($D59="","",(IF($C59="","",IF(ISNA(SUMIF('30'!$CA:$CA,$C59,'30'!$CB:$CB)),0,SUMIF('30'!$CA:$CA,$C59,'30'!$CB:$CB)))-IF($D59="","",IF(ISNA(SUMIF('30'!$B:$B,$D59,'30'!$L:$L)),0,SUMIF('30'!$B:$B,$D59,'30'!$L:$L)))))</f>
        <v>0</v>
      </c>
      <c r="AJ59" s="34">
        <f>IF($D59="","",(IF($C59="","",IF(ISNA(SUMIF('31'!$CA:$CA,$C59,'31'!$CB:$CB)),0,SUMIF('31'!$CA:$CA,$C59,'31'!$CB:$CB)))-IF($D59="","",IF(ISNA(SUMIF('31'!$B:$B,$D59,'31'!$L:$L)),0,SUMIF('31'!$B:$B,$D59,'31'!$L:$L)))))</f>
        <v>0</v>
      </c>
      <c r="AK59" s="35">
        <f t="shared" si="2"/>
        <v>0</v>
      </c>
      <c r="AL59" s="31">
        <f t="shared" si="3"/>
        <v>171</v>
      </c>
    </row>
    <row r="60" spans="1:38" ht="17.399999999999999">
      <c r="A60" s="19">
        <v>54</v>
      </c>
      <c r="C60" s="39">
        <f>IF(D60="","",VLOOKUP('CUADRO GENERADO'!D60,'BASE DATOS CONDUCTORES'!B:C,2,FALSE))</f>
        <v>3544</v>
      </c>
      <c r="D60" s="28">
        <f>IFERROR(VLOOKUP(A60,'BASE DATOS CONDUCTORES'!$X$4:$AB$403,5,FALSE),"")</f>
        <v>173</v>
      </c>
      <c r="E60" s="34" t="str">
        <f>IF(ISNA(VLOOKUP(D60,SALDOS!C:D,2,FALSE)),"",VLOOKUP(D60,SALDOS!C:D,2,FALSE))</f>
        <v/>
      </c>
      <c r="F60" s="34">
        <f>IF($D60="","",(IF($C60="","",IF(ISNA(SUMIF('1'!$CA:$CA,$C60,'1'!$CB:$CB)),0,SUMIF('1'!$CA:$CA,$C60,'1'!$CB:$CB)))-IF($D60="","",IF(ISNA(SUMIF('1'!$B:$B,$D60,'1'!$L:$L)),0,SUMIF('1'!$B:$B,$D60,'1'!$L:$L)))))</f>
        <v>0</v>
      </c>
      <c r="G60" s="34">
        <f>IF($D60="","",(IF($C60="","",IF(ISNA(SUMIF('2'!$CA:$CA,$C60,'2'!$CB:$CB)),0,SUMIF('2'!$CA:$CA,$C60,'2'!$CB:$CB)))-IF($D60="","",IF(ISNA(SUMIF('2'!$B:$B,$D60,'2'!$L:$L)),0,SUMIF('2'!$B:$B,$D60,'2'!$L:$L)))))</f>
        <v>0</v>
      </c>
      <c r="H60" s="34">
        <f>IF($D60="","",(IF($C60="","",IF(ISNA(SUMIF('3'!$CA:$CA,$C60,'3'!$CB:$CB)),0,SUMIF('3'!$CA:$CA,$C60,'3'!$CB:$CB)))-IF($D60="","",IF(ISNA(SUMIF('3'!$B:$B,$D60,'3'!$L:$L)),0,SUMIF('3'!$B:$B,$D60,'3'!$L:$L)))))</f>
        <v>0</v>
      </c>
      <c r="I60" s="34">
        <f>IF($D60="","",(IF($C60="","",IF(ISNA(SUMIF('4'!$CA:$CA,$C60,'4'!$CB:$CB)),0,SUMIF('4'!$CA:$CA,$C60,'4'!$CB:$CB)))-IF($D60="","",IF(ISNA(SUMIF('4'!$B:$B,$D60,'4'!$L:$L)),0,SUMIF('4'!$B:$B,$D60,'4'!$L:$L)))))</f>
        <v>0</v>
      </c>
      <c r="J60" s="34">
        <f>IF($D60="","",(IF($C60="","",IF(ISNA(SUMIF('5'!$CA:$CA,$C60,'5'!$CB:$CB)),0,SUMIF('5'!$CA:$CA,$C60,'5'!$CB:$CB)))-IF($D60="","",IF(ISNA(SUMIF('5'!$B:$B,$D60,'5'!$L:$L)),0,SUMIF('5'!$B:$B,$D60,'5'!$L:$L)))))</f>
        <v>0</v>
      </c>
      <c r="K60" s="34">
        <f>IF($D60="","",(IF($C60="","",IF(ISNA(SUMIF('6'!$CA:$CA,$C60,'6'!$CB:$CB)),0,SUMIF('6'!$CA:$CA,$C60,'6'!$CB:$CB)))-IF($D60="","",IF(ISNA(SUMIF('6'!$B:$B,$D60,'6'!$L:$L)),0,SUMIF('6'!$B:$B,$D60,'6'!$L:$L)))))</f>
        <v>0</v>
      </c>
      <c r="L60" s="34">
        <f>IF($D60="","",(IF($C60="","",IF(ISNA(SUMIF('7'!$CA:$CA,$C60,'7'!$CB:$CB)),0,SUMIF('7'!$CA:$CA,$C60,'7'!$CB:$CB)))-IF($D60="","",IF(ISNA(SUMIF('7'!$B:$B,$D60,'7'!$L:$L)),0,SUMIF('7'!$B:$B,$D60,'7'!$L:$L)))))</f>
        <v>0</v>
      </c>
      <c r="M60" s="34">
        <f>IF($D60="","",(IF($C60="","",IF(ISNA(SUMIF('8'!$CA:$CA,$C60,'8'!$CB:$CB)),0,SUMIF('8'!$CA:$CA,$C60,'8'!$CB:$CB)))-IF($D60="","",IF(ISNA(SUMIF('8'!$B:$B,$D60,'8'!$L:$L)),0,SUMIF('8'!$B:$B,$D60,'8'!$L:$L)))))</f>
        <v>0</v>
      </c>
      <c r="N60" s="34">
        <f>IF($D60="","",(IF($C60="","",IF(ISNA(SUMIF('9'!$CA:$CA,$C60,'9'!$CB:$CB)),0,SUMIF('9'!$CA:$CA,$C60,'9'!$CB:$CB)))-IF($D60="","",IF(ISNA(SUMIF('9'!$B:$B,$D60,'9'!$L:$L)),0,SUMIF('9'!$B:$B,$D60,'9'!$L:$L)))))</f>
        <v>0</v>
      </c>
      <c r="O60" s="34">
        <f>IF($D60="","",(IF($C60="","",IF(ISNA(SUMIF('10'!$CA:$CA,$C60,'10'!$CB:$CB)),0,SUMIF('10'!$CA:$CA,$C60,'10'!$CB:$CB)))-IF($D60="","",IF(ISNA(SUMIF('10'!$B:$B,$D60,'10'!$L:$L)),0,SUMIF('10'!$B:$B,$D60,'10'!$L:$L)))))</f>
        <v>0</v>
      </c>
      <c r="P60" s="34">
        <f>IF($D60="","",(IF($C60="","",IF(ISNA(SUMIF('11'!$CA:$CA,$C60,'11'!$CB:$CB)),0,SUMIF('11'!$CA:$CA,$C60,'11'!$CB:$CB)))-IF($D60="","",IF(ISNA(SUMIF('11'!$B:$B,$D60,'11'!$L:$L)),0,SUMIF('11'!$B:$B,$D60,'11'!$L:$L)))))</f>
        <v>0</v>
      </c>
      <c r="Q60" s="34">
        <f>IF($D60="","",(IF($C60="","",IF(ISNA(SUMIF('12'!$CA:$CA,$C60,'12'!$CB:$CB)),0,SUMIF('12'!$CA:$CA,$C60,'12'!$CB:$CB)))-IF($D60="","",IF(ISNA(SUMIF('12'!$B:$B,$D60,'12'!$L:$L)),0,SUMIF('12'!$B:$B,$D60,'12'!$L:$L)))))</f>
        <v>0</v>
      </c>
      <c r="R60" s="34">
        <f>IF($D60="","",(IF($C60="","",IF(ISNA(SUMIF('13'!$CA:$CA,$C60,'13'!$CB:$CB)),0,SUMIF('13'!$CA:$CA,$C60,'13'!$CB:$CB)))-IF($D60="","",IF(ISNA(SUMIF('13'!$B:$B,$D60,'13'!$L:$L)),0,SUMIF('13'!$B:$B,$D60,'13'!$L:$L)))))</f>
        <v>0</v>
      </c>
      <c r="S60" s="34">
        <f>IF($D60="","",(IF($C60="","",IF(ISNA(SUMIF('14'!$CA:$CA,$C60,'14'!$CB:$CB)),0,SUMIF('14'!$CA:$CA,$C60,'14'!$CB:$CB)))-IF($D60="","",IF(ISNA(SUMIF('14'!$B:$B,$D60,'14'!$L:$L)),0,SUMIF('14'!$B:$B,$D60,'14'!$L:$L)))))</f>
        <v>0</v>
      </c>
      <c r="T60" s="34">
        <f>IF($D60="","",(IF($C60="","",IF(ISNA(SUMIF('15'!$CA:$CA,$C60,'15'!$CB:$CB)),0,SUMIF('15'!$CA:$CA,$C60,'15'!$CB:$CB)))-IF($D60="","",IF(ISNA(SUMIF('15'!$B:$B,$D60,'15'!$L:$L)),0,SUMIF('15'!$B:$B,$D60,'15'!$L:$L)))))</f>
        <v>0</v>
      </c>
      <c r="U60" s="34">
        <f>IF($D60="","",(IF($C60="","",IF(ISNA(SUMIF('16'!$CA:$CA,$C60,'16'!$CB:$CB)),0,SUMIF('16'!$CA:$CA,$C60,'16'!$CB:$CB)))-IF($D60="","",IF(ISNA(SUMIF('16'!$B:$B,$D60,'16'!$L:$L)),0,SUMIF('16'!$B:$B,$D60,'16'!$L:$L)))))</f>
        <v>0</v>
      </c>
      <c r="V60" s="34">
        <f>IF($D60="","",(IF($C60="","",IF(ISNA(SUMIF('17'!$CA:$CA,$C60,'17'!$CB:$CB)),0,SUMIF('17'!$CA:$CA,$C60,'17'!$CB:$CB)))-IF($D60="","",IF(ISNA(SUMIF('17'!$B:$B,$D60,'17'!$L:$L)),0,SUMIF('17'!$B:$B,$D60,'17'!$L:$L)))))</f>
        <v>0</v>
      </c>
      <c r="W60" s="34">
        <f>IF($D60="","",(IF($C60="","",IF(ISNA(SUMIF('18'!$CA:$CA,$C60,'18'!$CB:$CB)),0,SUMIF('18'!$CA:$CA,$C60,'18'!$CB:$CB)))-IF($D60="","",IF(ISNA(SUMIF('18'!$B:$B,$D60,'18'!$L:$L)),0,SUMIF('18'!$B:$B,$D60,'18'!$L:$L)))))</f>
        <v>0</v>
      </c>
      <c r="X60" s="34">
        <f>IF($D60="","",(IF($C60="","",IF(ISNA(SUMIF('19'!$CA:$CA,$C60,'19'!$CB:$CB)),0,SUMIF('19'!$CA:$CA,$C60,'19'!$CB:$CB)))-IF($D60="","",IF(ISNA(SUMIF('19'!$B:$B,$D60,'19'!$L:$L)),0,SUMIF('19'!$B:$B,$D60,'19'!$L:$L)))))</f>
        <v>0</v>
      </c>
      <c r="Y60" s="34">
        <f>IF($D60="","",(IF($C60="","",IF(ISNA(SUMIF('20'!$CA:$CA,$C60,'20'!$CB:$CB)),0,SUMIF('20'!$CA:$CA,$C60,'20'!$CB:$CB)))-IF($D60="","",IF(ISNA(SUMIF('20'!$B:$B,$D60,'20'!$L:$L)),0,SUMIF('20'!$B:$B,$D60,'20'!$L:$L)))))</f>
        <v>0</v>
      </c>
      <c r="Z60" s="34">
        <f>IF($D60="","",(IF($C60="","",IF(ISNA(SUMIF('21'!$CA:$CA,$C60,'21'!$CB:$CB)),0,SUMIF('21'!$CA:$CA,$C60,'21'!$CB:$CB)))-IF($D60="","",IF(ISNA(SUMIF('21'!$B:$B,$D60,'21'!$L:$L)),0,SUMIF('21'!$B:$B,$D60,'21'!$L:$L)))))</f>
        <v>0</v>
      </c>
      <c r="AA60" s="34">
        <f>IF($D60="","",(IF($C60="","",IF(ISNA(SUMIF('22'!$CA:$CA,$C60,'22'!$CB:$CB)),0,SUMIF('22'!$CA:$CA,$C60,'22'!$CB:$CB)))-IF($D60="","",IF(ISNA(SUMIF('22'!$B:$B,$D60,'22'!$L:$L)),0,SUMIF('22'!$B:$B,$D60,'22'!$L:$L)))))</f>
        <v>0</v>
      </c>
      <c r="AB60" s="34">
        <f>IF($D60="","",(IF($C60="","",IF(ISNA(SUMIF('23'!$CA:$CA,$C60,'23'!$CB:$CB)),0,SUMIF('23'!$CA:$CA,$C60,'23'!$CB:$CB)))-IF($D60="","",IF(ISNA(SUMIF('23'!$B:$B,$D60,'23'!$L:$L)),0,SUMIF('23'!$B:$B,$D60,'23'!$L:$L)))))</f>
        <v>0</v>
      </c>
      <c r="AC60" s="34">
        <f>IF($D60="","",(IF($C60="","",IF(ISNA(SUMIF('24'!$CA:$CA,$C60,'24'!$CB:$CB)),0,SUMIF('24'!$CA:$CA,$C60,'24'!$CB:$CB)))-IF($D60="","",IF(ISNA(SUMIF('24'!$B:$B,$D60,'24'!$L:$L)),0,SUMIF('24'!$B:$B,$D60,'24'!$L:$L)))))</f>
        <v>0</v>
      </c>
      <c r="AD60" s="34">
        <f>IF($D60="","",(IF($C60="","",IF(ISNA(SUMIF('25'!$CA:$CA,$C60,'25'!$CB:$CB)),0,SUMIF('25'!$CA:$CA,$C60,'25'!$CB:$CB)))-IF($D60="","",IF(ISNA(SUMIF('25'!$B:$B,$D60,'25'!$L:$L)),0,SUMIF('25'!$B:$B,$D60,'25'!$L:$L)))))</f>
        <v>0</v>
      </c>
      <c r="AE60" s="34">
        <f>IF($D60="","",(IF($C60="","",IF(ISNA(SUMIF('26'!$CA:$CA,$C60,'26'!$CB:$CB)),0,SUMIF('26'!$CA:$CA,$C60,'26'!$CB:$CB)))-IF($D60="","",IF(ISNA(SUMIF('26'!$B:$B,$D60,'26'!$L:$L)),0,SUMIF('26'!$B:$B,$D60,'26'!$L:$L)))))</f>
        <v>0</v>
      </c>
      <c r="AF60" s="34">
        <f>IF($D60="","",(IF($C60="","",IF(ISNA(SUMIF('27'!$CA:$CA,$C60,'27'!$CB:$CB)),0,SUMIF('27'!$CA:$CA,$C60,'27'!$CB:$CB)))-IF($D60="","",IF(ISNA(SUMIF('27'!$B:$B,$D60,'27'!$L:$L)),0,SUMIF('27'!$B:$B,$D60,'27'!$L:$L)))))</f>
        <v>0</v>
      </c>
      <c r="AG60" s="34">
        <f>IF($D60="","",(IF($C60="","",IF(ISNA(SUMIF('28'!$CA:$CA,$C60,'28'!$CB:$CB)),0,SUMIF('28'!$CA:$CA,$C60,'28'!$CB:$CB)))-IF($D60="","",IF(ISNA(SUMIF('28'!$B:$B,$D60,'28'!$L:$L)),0,SUMIF('28'!$B:$B,$D60,'28'!$L:$L)))))</f>
        <v>0</v>
      </c>
      <c r="AH60" s="34">
        <f>IF($D60="","",(IF($C60="","",IF(ISNA(SUMIF('29'!$CA:$CA,$C60,'29'!$CB:$CB)),0,SUMIF('29'!$CA:$CA,$C60,'29'!$CB:$CB)))-IF($D60="","",IF(ISNA(SUMIF('29'!$B:$B,$D60,'29'!$L:$L)),0,SUMIF('29'!$B:$B,$D60,'29'!$L:$L)))))</f>
        <v>0</v>
      </c>
      <c r="AI60" s="34">
        <f>IF($D60="","",(IF($C60="","",IF(ISNA(SUMIF('30'!$CA:$CA,$C60,'30'!$CB:$CB)),0,SUMIF('30'!$CA:$CA,$C60,'30'!$CB:$CB)))-IF($D60="","",IF(ISNA(SUMIF('30'!$B:$B,$D60,'30'!$L:$L)),0,SUMIF('30'!$B:$B,$D60,'30'!$L:$L)))))</f>
        <v>0</v>
      </c>
      <c r="AJ60" s="34">
        <f>IF($D60="","",(IF($C60="","",IF(ISNA(SUMIF('31'!$CA:$CA,$C60,'31'!$CB:$CB)),0,SUMIF('31'!$CA:$CA,$C60,'31'!$CB:$CB)))-IF($D60="","",IF(ISNA(SUMIF('31'!$B:$B,$D60,'31'!$L:$L)),0,SUMIF('31'!$B:$B,$D60,'31'!$L:$L)))))</f>
        <v>0</v>
      </c>
      <c r="AK60" s="35">
        <f t="shared" si="2"/>
        <v>0</v>
      </c>
      <c r="AL60" s="31">
        <f t="shared" si="3"/>
        <v>173</v>
      </c>
    </row>
    <row r="61" spans="1:38" ht="17.399999999999999">
      <c r="A61" s="19">
        <v>55</v>
      </c>
      <c r="C61" s="39">
        <f>IF(D61="","",VLOOKUP('CUADRO GENERADO'!D61,'BASE DATOS CONDUCTORES'!B:C,2,FALSE))</f>
        <v>6208</v>
      </c>
      <c r="D61" s="28">
        <f>IFERROR(VLOOKUP(A61,'BASE DATOS CONDUCTORES'!$X$4:$AB$403,5,FALSE),"")</f>
        <v>175</v>
      </c>
      <c r="E61" s="34" t="str">
        <f>IF(ISNA(VLOOKUP(D61,SALDOS!C:D,2,FALSE)),"",VLOOKUP(D61,SALDOS!C:D,2,FALSE))</f>
        <v/>
      </c>
      <c r="F61" s="34">
        <f>IF($D61="","",(IF($C61="","",IF(ISNA(SUMIF('1'!$CA:$CA,$C61,'1'!$CB:$CB)),0,SUMIF('1'!$CA:$CA,$C61,'1'!$CB:$CB)))-IF($D61="","",IF(ISNA(SUMIF('1'!$B:$B,$D61,'1'!$L:$L)),0,SUMIF('1'!$B:$B,$D61,'1'!$L:$L)))))</f>
        <v>0</v>
      </c>
      <c r="G61" s="34">
        <f>IF($D61="","",(IF($C61="","",IF(ISNA(SUMIF('2'!$CA:$CA,$C61,'2'!$CB:$CB)),0,SUMIF('2'!$CA:$CA,$C61,'2'!$CB:$CB)))-IF($D61="","",IF(ISNA(SUMIF('2'!$B:$B,$D61,'2'!$L:$L)),0,SUMIF('2'!$B:$B,$D61,'2'!$L:$L)))))</f>
        <v>0</v>
      </c>
      <c r="H61" s="34">
        <f>IF($D61="","",(IF($C61="","",IF(ISNA(SUMIF('3'!$CA:$CA,$C61,'3'!$CB:$CB)),0,SUMIF('3'!$CA:$CA,$C61,'3'!$CB:$CB)))-IF($D61="","",IF(ISNA(SUMIF('3'!$B:$B,$D61,'3'!$L:$L)),0,SUMIF('3'!$B:$B,$D61,'3'!$L:$L)))))</f>
        <v>0</v>
      </c>
      <c r="I61" s="34">
        <f>IF($D61="","",(IF($C61="","",IF(ISNA(SUMIF('4'!$CA:$CA,$C61,'4'!$CB:$CB)),0,SUMIF('4'!$CA:$CA,$C61,'4'!$CB:$CB)))-IF($D61="","",IF(ISNA(SUMIF('4'!$B:$B,$D61,'4'!$L:$L)),0,SUMIF('4'!$B:$B,$D61,'4'!$L:$L)))))</f>
        <v>0</v>
      </c>
      <c r="J61" s="34">
        <f>IF($D61="","",(IF($C61="","",IF(ISNA(SUMIF('5'!$CA:$CA,$C61,'5'!$CB:$CB)),0,SUMIF('5'!$CA:$CA,$C61,'5'!$CB:$CB)))-IF($D61="","",IF(ISNA(SUMIF('5'!$B:$B,$D61,'5'!$L:$L)),0,SUMIF('5'!$B:$B,$D61,'5'!$L:$L)))))</f>
        <v>0</v>
      </c>
      <c r="K61" s="34">
        <f>IF($D61="","",(IF($C61="","",IF(ISNA(SUMIF('6'!$CA:$CA,$C61,'6'!$CB:$CB)),0,SUMIF('6'!$CA:$CA,$C61,'6'!$CB:$CB)))-IF($D61="","",IF(ISNA(SUMIF('6'!$B:$B,$D61,'6'!$L:$L)),0,SUMIF('6'!$B:$B,$D61,'6'!$L:$L)))))</f>
        <v>0</v>
      </c>
      <c r="L61" s="34">
        <f>IF($D61="","",(IF($C61="","",IF(ISNA(SUMIF('7'!$CA:$CA,$C61,'7'!$CB:$CB)),0,SUMIF('7'!$CA:$CA,$C61,'7'!$CB:$CB)))-IF($D61="","",IF(ISNA(SUMIF('7'!$B:$B,$D61,'7'!$L:$L)),0,SUMIF('7'!$B:$B,$D61,'7'!$L:$L)))))</f>
        <v>0</v>
      </c>
      <c r="M61" s="34">
        <f>IF($D61="","",(IF($C61="","",IF(ISNA(SUMIF('8'!$CA:$CA,$C61,'8'!$CB:$CB)),0,SUMIF('8'!$CA:$CA,$C61,'8'!$CB:$CB)))-IF($D61="","",IF(ISNA(SUMIF('8'!$B:$B,$D61,'8'!$L:$L)),0,SUMIF('8'!$B:$B,$D61,'8'!$L:$L)))))</f>
        <v>0</v>
      </c>
      <c r="N61" s="34">
        <f>IF($D61="","",(IF($C61="","",IF(ISNA(SUMIF('9'!$CA:$CA,$C61,'9'!$CB:$CB)),0,SUMIF('9'!$CA:$CA,$C61,'9'!$CB:$CB)))-IF($D61="","",IF(ISNA(SUMIF('9'!$B:$B,$D61,'9'!$L:$L)),0,SUMIF('9'!$B:$B,$D61,'9'!$L:$L)))))</f>
        <v>0</v>
      </c>
      <c r="O61" s="34">
        <f>IF($D61="","",(IF($C61="","",IF(ISNA(SUMIF('10'!$CA:$CA,$C61,'10'!$CB:$CB)),0,SUMIF('10'!$CA:$CA,$C61,'10'!$CB:$CB)))-IF($D61="","",IF(ISNA(SUMIF('10'!$B:$B,$D61,'10'!$L:$L)),0,SUMIF('10'!$B:$B,$D61,'10'!$L:$L)))))</f>
        <v>0</v>
      </c>
      <c r="P61" s="34">
        <f>IF($D61="","",(IF($C61="","",IF(ISNA(SUMIF('11'!$CA:$CA,$C61,'11'!$CB:$CB)),0,SUMIF('11'!$CA:$CA,$C61,'11'!$CB:$CB)))-IF($D61="","",IF(ISNA(SUMIF('11'!$B:$B,$D61,'11'!$L:$L)),0,SUMIF('11'!$B:$B,$D61,'11'!$L:$L)))))</f>
        <v>0</v>
      </c>
      <c r="Q61" s="34">
        <f>IF($D61="","",(IF($C61="","",IF(ISNA(SUMIF('12'!$CA:$CA,$C61,'12'!$CB:$CB)),0,SUMIF('12'!$CA:$CA,$C61,'12'!$CB:$CB)))-IF($D61="","",IF(ISNA(SUMIF('12'!$B:$B,$D61,'12'!$L:$L)),0,SUMIF('12'!$B:$B,$D61,'12'!$L:$L)))))</f>
        <v>0</v>
      </c>
      <c r="R61" s="34">
        <f>IF($D61="","",(IF($C61="","",IF(ISNA(SUMIF('13'!$CA:$CA,$C61,'13'!$CB:$CB)),0,SUMIF('13'!$CA:$CA,$C61,'13'!$CB:$CB)))-IF($D61="","",IF(ISNA(SUMIF('13'!$B:$B,$D61,'13'!$L:$L)),0,SUMIF('13'!$B:$B,$D61,'13'!$L:$L)))))</f>
        <v>0</v>
      </c>
      <c r="S61" s="34">
        <f>IF($D61="","",(IF($C61="","",IF(ISNA(SUMIF('14'!$CA:$CA,$C61,'14'!$CB:$CB)),0,SUMIF('14'!$CA:$CA,$C61,'14'!$CB:$CB)))-IF($D61="","",IF(ISNA(SUMIF('14'!$B:$B,$D61,'14'!$L:$L)),0,SUMIF('14'!$B:$B,$D61,'14'!$L:$L)))))</f>
        <v>0</v>
      </c>
      <c r="T61" s="34">
        <f>IF($D61="","",(IF($C61="","",IF(ISNA(SUMIF('15'!$CA:$CA,$C61,'15'!$CB:$CB)),0,SUMIF('15'!$CA:$CA,$C61,'15'!$CB:$CB)))-IF($D61="","",IF(ISNA(SUMIF('15'!$B:$B,$D61,'15'!$L:$L)),0,SUMIF('15'!$B:$B,$D61,'15'!$L:$L)))))</f>
        <v>0</v>
      </c>
      <c r="U61" s="34">
        <f>IF($D61="","",(IF($C61="","",IF(ISNA(SUMIF('16'!$CA:$CA,$C61,'16'!$CB:$CB)),0,SUMIF('16'!$CA:$CA,$C61,'16'!$CB:$CB)))-IF($D61="","",IF(ISNA(SUMIF('16'!$B:$B,$D61,'16'!$L:$L)),0,SUMIF('16'!$B:$B,$D61,'16'!$L:$L)))))</f>
        <v>0</v>
      </c>
      <c r="V61" s="34">
        <f>IF($D61="","",(IF($C61="","",IF(ISNA(SUMIF('17'!$CA:$CA,$C61,'17'!$CB:$CB)),0,SUMIF('17'!$CA:$CA,$C61,'17'!$CB:$CB)))-IF($D61="","",IF(ISNA(SUMIF('17'!$B:$B,$D61,'17'!$L:$L)),0,SUMIF('17'!$B:$B,$D61,'17'!$L:$L)))))</f>
        <v>0</v>
      </c>
      <c r="W61" s="34">
        <f>IF($D61="","",(IF($C61="","",IF(ISNA(SUMIF('18'!$CA:$CA,$C61,'18'!$CB:$CB)),0,SUMIF('18'!$CA:$CA,$C61,'18'!$CB:$CB)))-IF($D61="","",IF(ISNA(SUMIF('18'!$B:$B,$D61,'18'!$L:$L)),0,SUMIF('18'!$B:$B,$D61,'18'!$L:$L)))))</f>
        <v>0</v>
      </c>
      <c r="X61" s="34">
        <f>IF($D61="","",(IF($C61="","",IF(ISNA(SUMIF('19'!$CA:$CA,$C61,'19'!$CB:$CB)),0,SUMIF('19'!$CA:$CA,$C61,'19'!$CB:$CB)))-IF($D61="","",IF(ISNA(SUMIF('19'!$B:$B,$D61,'19'!$L:$L)),0,SUMIF('19'!$B:$B,$D61,'19'!$L:$L)))))</f>
        <v>0</v>
      </c>
      <c r="Y61" s="34">
        <f>IF($D61="","",(IF($C61="","",IF(ISNA(SUMIF('20'!$CA:$CA,$C61,'20'!$CB:$CB)),0,SUMIF('20'!$CA:$CA,$C61,'20'!$CB:$CB)))-IF($D61="","",IF(ISNA(SUMIF('20'!$B:$B,$D61,'20'!$L:$L)),0,SUMIF('20'!$B:$B,$D61,'20'!$L:$L)))))</f>
        <v>0</v>
      </c>
      <c r="Z61" s="34">
        <f>IF($D61="","",(IF($C61="","",IF(ISNA(SUMIF('21'!$CA:$CA,$C61,'21'!$CB:$CB)),0,SUMIF('21'!$CA:$CA,$C61,'21'!$CB:$CB)))-IF($D61="","",IF(ISNA(SUMIF('21'!$B:$B,$D61,'21'!$L:$L)),0,SUMIF('21'!$B:$B,$D61,'21'!$L:$L)))))</f>
        <v>0</v>
      </c>
      <c r="AA61" s="34">
        <f>IF($D61="","",(IF($C61="","",IF(ISNA(SUMIF('22'!$CA:$CA,$C61,'22'!$CB:$CB)),0,SUMIF('22'!$CA:$CA,$C61,'22'!$CB:$CB)))-IF($D61="","",IF(ISNA(SUMIF('22'!$B:$B,$D61,'22'!$L:$L)),0,SUMIF('22'!$B:$B,$D61,'22'!$L:$L)))))</f>
        <v>0</v>
      </c>
      <c r="AB61" s="34">
        <f>IF($D61="","",(IF($C61="","",IF(ISNA(SUMIF('23'!$CA:$CA,$C61,'23'!$CB:$CB)),0,SUMIF('23'!$CA:$CA,$C61,'23'!$CB:$CB)))-IF($D61="","",IF(ISNA(SUMIF('23'!$B:$B,$D61,'23'!$L:$L)),0,SUMIF('23'!$B:$B,$D61,'23'!$L:$L)))))</f>
        <v>0</v>
      </c>
      <c r="AC61" s="34">
        <f>IF($D61="","",(IF($C61="","",IF(ISNA(SUMIF('24'!$CA:$CA,$C61,'24'!$CB:$CB)),0,SUMIF('24'!$CA:$CA,$C61,'24'!$CB:$CB)))-IF($D61="","",IF(ISNA(SUMIF('24'!$B:$B,$D61,'24'!$L:$L)),0,SUMIF('24'!$B:$B,$D61,'24'!$L:$L)))))</f>
        <v>0</v>
      </c>
      <c r="AD61" s="34">
        <f>IF($D61="","",(IF($C61="","",IF(ISNA(SUMIF('25'!$CA:$CA,$C61,'25'!$CB:$CB)),0,SUMIF('25'!$CA:$CA,$C61,'25'!$CB:$CB)))-IF($D61="","",IF(ISNA(SUMIF('25'!$B:$B,$D61,'25'!$L:$L)),0,SUMIF('25'!$B:$B,$D61,'25'!$L:$L)))))</f>
        <v>0</v>
      </c>
      <c r="AE61" s="34">
        <f>IF($D61="","",(IF($C61="","",IF(ISNA(SUMIF('26'!$CA:$CA,$C61,'26'!$CB:$CB)),0,SUMIF('26'!$CA:$CA,$C61,'26'!$CB:$CB)))-IF($D61="","",IF(ISNA(SUMIF('26'!$B:$B,$D61,'26'!$L:$L)),0,SUMIF('26'!$B:$B,$D61,'26'!$L:$L)))))</f>
        <v>0</v>
      </c>
      <c r="AF61" s="34">
        <f>IF($D61="","",(IF($C61="","",IF(ISNA(SUMIF('27'!$CA:$CA,$C61,'27'!$CB:$CB)),0,SUMIF('27'!$CA:$CA,$C61,'27'!$CB:$CB)))-IF($D61="","",IF(ISNA(SUMIF('27'!$B:$B,$D61,'27'!$L:$L)),0,SUMIF('27'!$B:$B,$D61,'27'!$L:$L)))))</f>
        <v>0</v>
      </c>
      <c r="AG61" s="34">
        <f>IF($D61="","",(IF($C61="","",IF(ISNA(SUMIF('28'!$CA:$CA,$C61,'28'!$CB:$CB)),0,SUMIF('28'!$CA:$CA,$C61,'28'!$CB:$CB)))-IF($D61="","",IF(ISNA(SUMIF('28'!$B:$B,$D61,'28'!$L:$L)),0,SUMIF('28'!$B:$B,$D61,'28'!$L:$L)))))</f>
        <v>0</v>
      </c>
      <c r="AH61" s="34">
        <f>IF($D61="","",(IF($C61="","",IF(ISNA(SUMIF('29'!$CA:$CA,$C61,'29'!$CB:$CB)),0,SUMIF('29'!$CA:$CA,$C61,'29'!$CB:$CB)))-IF($D61="","",IF(ISNA(SUMIF('29'!$B:$B,$D61,'29'!$L:$L)),0,SUMIF('29'!$B:$B,$D61,'29'!$L:$L)))))</f>
        <v>0</v>
      </c>
      <c r="AI61" s="34">
        <f>IF($D61="","",(IF($C61="","",IF(ISNA(SUMIF('30'!$CA:$CA,$C61,'30'!$CB:$CB)),0,SUMIF('30'!$CA:$CA,$C61,'30'!$CB:$CB)))-IF($D61="","",IF(ISNA(SUMIF('30'!$B:$B,$D61,'30'!$L:$L)),0,SUMIF('30'!$B:$B,$D61,'30'!$L:$L)))))</f>
        <v>0</v>
      </c>
      <c r="AJ61" s="34">
        <f>IF($D61="","",(IF($C61="","",IF(ISNA(SUMIF('31'!$CA:$CA,$C61,'31'!$CB:$CB)),0,SUMIF('31'!$CA:$CA,$C61,'31'!$CB:$CB)))-IF($D61="","",IF(ISNA(SUMIF('31'!$B:$B,$D61,'31'!$L:$L)),0,SUMIF('31'!$B:$B,$D61,'31'!$L:$L)))))</f>
        <v>0</v>
      </c>
      <c r="AK61" s="35">
        <f t="shared" si="2"/>
        <v>0</v>
      </c>
      <c r="AL61" s="31">
        <f t="shared" si="3"/>
        <v>175</v>
      </c>
    </row>
    <row r="62" spans="1:38" ht="17.399999999999999">
      <c r="A62" s="19">
        <v>56</v>
      </c>
      <c r="C62" s="39">
        <f>IF(D62="","",VLOOKUP('CUADRO GENERADO'!D62,'BASE DATOS CONDUCTORES'!B:C,2,FALSE))</f>
        <v>6396</v>
      </c>
      <c r="D62" s="28">
        <f>IFERROR(VLOOKUP(A62,'BASE DATOS CONDUCTORES'!$X$4:$AB$403,5,FALSE),"")</f>
        <v>176</v>
      </c>
      <c r="E62" s="34" t="str">
        <f>IF(ISNA(VLOOKUP(D62,SALDOS!C:D,2,FALSE)),"",VLOOKUP(D62,SALDOS!C:D,2,FALSE))</f>
        <v/>
      </c>
      <c r="F62" s="34">
        <f>IF($D62="","",(IF($C62="","",IF(ISNA(SUMIF('1'!$CA:$CA,$C62,'1'!$CB:$CB)),0,SUMIF('1'!$CA:$CA,$C62,'1'!$CB:$CB)))-IF($D62="","",IF(ISNA(SUMIF('1'!$B:$B,$D62,'1'!$L:$L)),0,SUMIF('1'!$B:$B,$D62,'1'!$L:$L)))))</f>
        <v>0</v>
      </c>
      <c r="G62" s="34">
        <f>IF($D62="","",(IF($C62="","",IF(ISNA(SUMIF('2'!$CA:$CA,$C62,'2'!$CB:$CB)),0,SUMIF('2'!$CA:$CA,$C62,'2'!$CB:$CB)))-IF($D62="","",IF(ISNA(SUMIF('2'!$B:$B,$D62,'2'!$L:$L)),0,SUMIF('2'!$B:$B,$D62,'2'!$L:$L)))))</f>
        <v>0</v>
      </c>
      <c r="H62" s="34">
        <f>IF($D62="","",(IF($C62="","",IF(ISNA(SUMIF('3'!$CA:$CA,$C62,'3'!$CB:$CB)),0,SUMIF('3'!$CA:$CA,$C62,'3'!$CB:$CB)))-IF($D62="","",IF(ISNA(SUMIF('3'!$B:$B,$D62,'3'!$L:$L)),0,SUMIF('3'!$B:$B,$D62,'3'!$L:$L)))))</f>
        <v>0</v>
      </c>
      <c r="I62" s="34">
        <f>IF($D62="","",(IF($C62="","",IF(ISNA(SUMIF('4'!$CA:$CA,$C62,'4'!$CB:$CB)),0,SUMIF('4'!$CA:$CA,$C62,'4'!$CB:$CB)))-IF($D62="","",IF(ISNA(SUMIF('4'!$B:$B,$D62,'4'!$L:$L)),0,SUMIF('4'!$B:$B,$D62,'4'!$L:$L)))))</f>
        <v>0</v>
      </c>
      <c r="J62" s="34">
        <f>IF($D62="","",(IF($C62="","",IF(ISNA(SUMIF('5'!$CA:$CA,$C62,'5'!$CB:$CB)),0,SUMIF('5'!$CA:$CA,$C62,'5'!$CB:$CB)))-IF($D62="","",IF(ISNA(SUMIF('5'!$B:$B,$D62,'5'!$L:$L)),0,SUMIF('5'!$B:$B,$D62,'5'!$L:$L)))))</f>
        <v>0</v>
      </c>
      <c r="K62" s="34">
        <f>IF($D62="","",(IF($C62="","",IF(ISNA(SUMIF('6'!$CA:$CA,$C62,'6'!$CB:$CB)),0,SUMIF('6'!$CA:$CA,$C62,'6'!$CB:$CB)))-IF($D62="","",IF(ISNA(SUMIF('6'!$B:$B,$D62,'6'!$L:$L)),0,SUMIF('6'!$B:$B,$D62,'6'!$L:$L)))))</f>
        <v>0</v>
      </c>
      <c r="L62" s="34">
        <f>IF($D62="","",(IF($C62="","",IF(ISNA(SUMIF('7'!$CA:$CA,$C62,'7'!$CB:$CB)),0,SUMIF('7'!$CA:$CA,$C62,'7'!$CB:$CB)))-IF($D62="","",IF(ISNA(SUMIF('7'!$B:$B,$D62,'7'!$L:$L)),0,SUMIF('7'!$B:$B,$D62,'7'!$L:$L)))))</f>
        <v>0</v>
      </c>
      <c r="M62" s="34">
        <f>IF($D62="","",(IF($C62="","",IF(ISNA(SUMIF('8'!$CA:$CA,$C62,'8'!$CB:$CB)),0,SUMIF('8'!$CA:$CA,$C62,'8'!$CB:$CB)))-IF($D62="","",IF(ISNA(SUMIF('8'!$B:$B,$D62,'8'!$L:$L)),0,SUMIF('8'!$B:$B,$D62,'8'!$L:$L)))))</f>
        <v>0</v>
      </c>
      <c r="N62" s="34">
        <f>IF($D62="","",(IF($C62="","",IF(ISNA(SUMIF('9'!$CA:$CA,$C62,'9'!$CB:$CB)),0,SUMIF('9'!$CA:$CA,$C62,'9'!$CB:$CB)))-IF($D62="","",IF(ISNA(SUMIF('9'!$B:$B,$D62,'9'!$L:$L)),0,SUMIF('9'!$B:$B,$D62,'9'!$L:$L)))))</f>
        <v>0</v>
      </c>
      <c r="O62" s="34">
        <f>IF($D62="","",(IF($C62="","",IF(ISNA(SUMIF('10'!$CA:$CA,$C62,'10'!$CB:$CB)),0,SUMIF('10'!$CA:$CA,$C62,'10'!$CB:$CB)))-IF($D62="","",IF(ISNA(SUMIF('10'!$B:$B,$D62,'10'!$L:$L)),0,SUMIF('10'!$B:$B,$D62,'10'!$L:$L)))))</f>
        <v>0</v>
      </c>
      <c r="P62" s="34">
        <f>IF($D62="","",(IF($C62="","",IF(ISNA(SUMIF('11'!$CA:$CA,$C62,'11'!$CB:$CB)),0,SUMIF('11'!$CA:$CA,$C62,'11'!$CB:$CB)))-IF($D62="","",IF(ISNA(SUMIF('11'!$B:$B,$D62,'11'!$L:$L)),0,SUMIF('11'!$B:$B,$D62,'11'!$L:$L)))))</f>
        <v>0</v>
      </c>
      <c r="Q62" s="34">
        <f>IF($D62="","",(IF($C62="","",IF(ISNA(SUMIF('12'!$CA:$CA,$C62,'12'!$CB:$CB)),0,SUMIF('12'!$CA:$CA,$C62,'12'!$CB:$CB)))-IF($D62="","",IF(ISNA(SUMIF('12'!$B:$B,$D62,'12'!$L:$L)),0,SUMIF('12'!$B:$B,$D62,'12'!$L:$L)))))</f>
        <v>0</v>
      </c>
      <c r="R62" s="34">
        <f>IF($D62="","",(IF($C62="","",IF(ISNA(SUMIF('13'!$CA:$CA,$C62,'13'!$CB:$CB)),0,SUMIF('13'!$CA:$CA,$C62,'13'!$CB:$CB)))-IF($D62="","",IF(ISNA(SUMIF('13'!$B:$B,$D62,'13'!$L:$L)),0,SUMIF('13'!$B:$B,$D62,'13'!$L:$L)))))</f>
        <v>0</v>
      </c>
      <c r="S62" s="34">
        <f>IF($D62="","",(IF($C62="","",IF(ISNA(SUMIF('14'!$CA:$CA,$C62,'14'!$CB:$CB)),0,SUMIF('14'!$CA:$CA,$C62,'14'!$CB:$CB)))-IF($D62="","",IF(ISNA(SUMIF('14'!$B:$B,$D62,'14'!$L:$L)),0,SUMIF('14'!$B:$B,$D62,'14'!$L:$L)))))</f>
        <v>0</v>
      </c>
      <c r="T62" s="34">
        <f>IF($D62="","",(IF($C62="","",IF(ISNA(SUMIF('15'!$CA:$CA,$C62,'15'!$CB:$CB)),0,SUMIF('15'!$CA:$CA,$C62,'15'!$CB:$CB)))-IF($D62="","",IF(ISNA(SUMIF('15'!$B:$B,$D62,'15'!$L:$L)),0,SUMIF('15'!$B:$B,$D62,'15'!$L:$L)))))</f>
        <v>0</v>
      </c>
      <c r="U62" s="34">
        <f>IF($D62="","",(IF($C62="","",IF(ISNA(SUMIF('16'!$CA:$CA,$C62,'16'!$CB:$CB)),0,SUMIF('16'!$CA:$CA,$C62,'16'!$CB:$CB)))-IF($D62="","",IF(ISNA(SUMIF('16'!$B:$B,$D62,'16'!$L:$L)),0,SUMIF('16'!$B:$B,$D62,'16'!$L:$L)))))</f>
        <v>0</v>
      </c>
      <c r="V62" s="34">
        <f>IF($D62="","",(IF($C62="","",IF(ISNA(SUMIF('17'!$CA:$CA,$C62,'17'!$CB:$CB)),0,SUMIF('17'!$CA:$CA,$C62,'17'!$CB:$CB)))-IF($D62="","",IF(ISNA(SUMIF('17'!$B:$B,$D62,'17'!$L:$L)),0,SUMIF('17'!$B:$B,$D62,'17'!$L:$L)))))</f>
        <v>0</v>
      </c>
      <c r="W62" s="34">
        <f>IF($D62="","",(IF($C62="","",IF(ISNA(SUMIF('18'!$CA:$CA,$C62,'18'!$CB:$CB)),0,SUMIF('18'!$CA:$CA,$C62,'18'!$CB:$CB)))-IF($D62="","",IF(ISNA(SUMIF('18'!$B:$B,$D62,'18'!$L:$L)),0,SUMIF('18'!$B:$B,$D62,'18'!$L:$L)))))</f>
        <v>0</v>
      </c>
      <c r="X62" s="34">
        <f>IF($D62="","",(IF($C62="","",IF(ISNA(SUMIF('19'!$CA:$CA,$C62,'19'!$CB:$CB)),0,SUMIF('19'!$CA:$CA,$C62,'19'!$CB:$CB)))-IF($D62="","",IF(ISNA(SUMIF('19'!$B:$B,$D62,'19'!$L:$L)),0,SUMIF('19'!$B:$B,$D62,'19'!$L:$L)))))</f>
        <v>0</v>
      </c>
      <c r="Y62" s="34">
        <f>IF($D62="","",(IF($C62="","",IF(ISNA(SUMIF('20'!$CA:$CA,$C62,'20'!$CB:$CB)),0,SUMIF('20'!$CA:$CA,$C62,'20'!$CB:$CB)))-IF($D62="","",IF(ISNA(SUMIF('20'!$B:$B,$D62,'20'!$L:$L)),0,SUMIF('20'!$B:$B,$D62,'20'!$L:$L)))))</f>
        <v>0</v>
      </c>
      <c r="Z62" s="34">
        <f>IF($D62="","",(IF($C62="","",IF(ISNA(SUMIF('21'!$CA:$CA,$C62,'21'!$CB:$CB)),0,SUMIF('21'!$CA:$CA,$C62,'21'!$CB:$CB)))-IF($D62="","",IF(ISNA(SUMIF('21'!$B:$B,$D62,'21'!$L:$L)),0,SUMIF('21'!$B:$B,$D62,'21'!$L:$L)))))</f>
        <v>0</v>
      </c>
      <c r="AA62" s="34">
        <f>IF($D62="","",(IF($C62="","",IF(ISNA(SUMIF('22'!$CA:$CA,$C62,'22'!$CB:$CB)),0,SUMIF('22'!$CA:$CA,$C62,'22'!$CB:$CB)))-IF($D62="","",IF(ISNA(SUMIF('22'!$B:$B,$D62,'22'!$L:$L)),0,SUMIF('22'!$B:$B,$D62,'22'!$L:$L)))))</f>
        <v>0</v>
      </c>
      <c r="AB62" s="34">
        <f>IF($D62="","",(IF($C62="","",IF(ISNA(SUMIF('23'!$CA:$CA,$C62,'23'!$CB:$CB)),0,SUMIF('23'!$CA:$CA,$C62,'23'!$CB:$CB)))-IF($D62="","",IF(ISNA(SUMIF('23'!$B:$B,$D62,'23'!$L:$L)),0,SUMIF('23'!$B:$B,$D62,'23'!$L:$L)))))</f>
        <v>0</v>
      </c>
      <c r="AC62" s="34">
        <f>IF($D62="","",(IF($C62="","",IF(ISNA(SUMIF('24'!$CA:$CA,$C62,'24'!$CB:$CB)),0,SUMIF('24'!$CA:$CA,$C62,'24'!$CB:$CB)))-IF($D62="","",IF(ISNA(SUMIF('24'!$B:$B,$D62,'24'!$L:$L)),0,SUMIF('24'!$B:$B,$D62,'24'!$L:$L)))))</f>
        <v>0</v>
      </c>
      <c r="AD62" s="34">
        <f>IF($D62="","",(IF($C62="","",IF(ISNA(SUMIF('25'!$CA:$CA,$C62,'25'!$CB:$CB)),0,SUMIF('25'!$CA:$CA,$C62,'25'!$CB:$CB)))-IF($D62="","",IF(ISNA(SUMIF('25'!$B:$B,$D62,'25'!$L:$L)),0,SUMIF('25'!$B:$B,$D62,'25'!$L:$L)))))</f>
        <v>0</v>
      </c>
      <c r="AE62" s="34">
        <f>IF($D62="","",(IF($C62="","",IF(ISNA(SUMIF('26'!$CA:$CA,$C62,'26'!$CB:$CB)),0,SUMIF('26'!$CA:$CA,$C62,'26'!$CB:$CB)))-IF($D62="","",IF(ISNA(SUMIF('26'!$B:$B,$D62,'26'!$L:$L)),0,SUMIF('26'!$B:$B,$D62,'26'!$L:$L)))))</f>
        <v>0</v>
      </c>
      <c r="AF62" s="34">
        <f>IF($D62="","",(IF($C62="","",IF(ISNA(SUMIF('27'!$CA:$CA,$C62,'27'!$CB:$CB)),0,SUMIF('27'!$CA:$CA,$C62,'27'!$CB:$CB)))-IF($D62="","",IF(ISNA(SUMIF('27'!$B:$B,$D62,'27'!$L:$L)),0,SUMIF('27'!$B:$B,$D62,'27'!$L:$L)))))</f>
        <v>0</v>
      </c>
      <c r="AG62" s="34">
        <f>IF($D62="","",(IF($C62="","",IF(ISNA(SUMIF('28'!$CA:$CA,$C62,'28'!$CB:$CB)),0,SUMIF('28'!$CA:$CA,$C62,'28'!$CB:$CB)))-IF($D62="","",IF(ISNA(SUMIF('28'!$B:$B,$D62,'28'!$L:$L)),0,SUMIF('28'!$B:$B,$D62,'28'!$L:$L)))))</f>
        <v>0</v>
      </c>
      <c r="AH62" s="34">
        <f>IF($D62="","",(IF($C62="","",IF(ISNA(SUMIF('29'!$CA:$CA,$C62,'29'!$CB:$CB)),0,SUMIF('29'!$CA:$CA,$C62,'29'!$CB:$CB)))-IF($D62="","",IF(ISNA(SUMIF('29'!$B:$B,$D62,'29'!$L:$L)),0,SUMIF('29'!$B:$B,$D62,'29'!$L:$L)))))</f>
        <v>0</v>
      </c>
      <c r="AI62" s="34">
        <f>IF($D62="","",(IF($C62="","",IF(ISNA(SUMIF('30'!$CA:$CA,$C62,'30'!$CB:$CB)),0,SUMIF('30'!$CA:$CA,$C62,'30'!$CB:$CB)))-IF($D62="","",IF(ISNA(SUMIF('30'!$B:$B,$D62,'30'!$L:$L)),0,SUMIF('30'!$B:$B,$D62,'30'!$L:$L)))))</f>
        <v>0</v>
      </c>
      <c r="AJ62" s="34">
        <f>IF($D62="","",(IF($C62="","",IF(ISNA(SUMIF('31'!$CA:$CA,$C62,'31'!$CB:$CB)),0,SUMIF('31'!$CA:$CA,$C62,'31'!$CB:$CB)))-IF($D62="","",IF(ISNA(SUMIF('31'!$B:$B,$D62,'31'!$L:$L)),0,SUMIF('31'!$B:$B,$D62,'31'!$L:$L)))))</f>
        <v>0</v>
      </c>
      <c r="AK62" s="35">
        <f t="shared" si="2"/>
        <v>0</v>
      </c>
      <c r="AL62" s="31">
        <f t="shared" si="3"/>
        <v>176</v>
      </c>
    </row>
    <row r="63" spans="1:38" ht="17.399999999999999">
      <c r="A63" s="19">
        <v>57</v>
      </c>
      <c r="C63" s="39">
        <f>IF(D63="","",VLOOKUP('CUADRO GENERADO'!D63,'BASE DATOS CONDUCTORES'!B:C,2,FALSE))</f>
        <v>1701</v>
      </c>
      <c r="D63" s="28">
        <f>IFERROR(VLOOKUP(A63,'BASE DATOS CONDUCTORES'!$X$4:$AB$403,5,FALSE),"")</f>
        <v>177</v>
      </c>
      <c r="E63" s="34" t="str">
        <f>IF(ISNA(VLOOKUP(D63,SALDOS!C:D,2,FALSE)),"",VLOOKUP(D63,SALDOS!C:D,2,FALSE))</f>
        <v/>
      </c>
      <c r="F63" s="34">
        <f>IF($D63="","",(IF($C63="","",IF(ISNA(SUMIF('1'!$CA:$CA,$C63,'1'!$CB:$CB)),0,SUMIF('1'!$CA:$CA,$C63,'1'!$CB:$CB)))-IF($D63="","",IF(ISNA(SUMIF('1'!$B:$B,$D63,'1'!$L:$L)),0,SUMIF('1'!$B:$B,$D63,'1'!$L:$L)))))</f>
        <v>0</v>
      </c>
      <c r="G63" s="34">
        <f>IF($D63="","",(IF($C63="","",IF(ISNA(SUMIF('2'!$CA:$CA,$C63,'2'!$CB:$CB)),0,SUMIF('2'!$CA:$CA,$C63,'2'!$CB:$CB)))-IF($D63="","",IF(ISNA(SUMIF('2'!$B:$B,$D63,'2'!$L:$L)),0,SUMIF('2'!$B:$B,$D63,'2'!$L:$L)))))</f>
        <v>0</v>
      </c>
      <c r="H63" s="34">
        <f>IF($D63="","",(IF($C63="","",IF(ISNA(SUMIF('3'!$CA:$CA,$C63,'3'!$CB:$CB)),0,SUMIF('3'!$CA:$CA,$C63,'3'!$CB:$CB)))-IF($D63="","",IF(ISNA(SUMIF('3'!$B:$B,$D63,'3'!$L:$L)),0,SUMIF('3'!$B:$B,$D63,'3'!$L:$L)))))</f>
        <v>0</v>
      </c>
      <c r="I63" s="34">
        <f>IF($D63="","",(IF($C63="","",IF(ISNA(SUMIF('4'!$CA:$CA,$C63,'4'!$CB:$CB)),0,SUMIF('4'!$CA:$CA,$C63,'4'!$CB:$CB)))-IF($D63="","",IF(ISNA(SUMIF('4'!$B:$B,$D63,'4'!$L:$L)),0,SUMIF('4'!$B:$B,$D63,'4'!$L:$L)))))</f>
        <v>0</v>
      </c>
      <c r="J63" s="34">
        <f>IF($D63="","",(IF($C63="","",IF(ISNA(SUMIF('5'!$CA:$CA,$C63,'5'!$CB:$CB)),0,SUMIF('5'!$CA:$CA,$C63,'5'!$CB:$CB)))-IF($D63="","",IF(ISNA(SUMIF('5'!$B:$B,$D63,'5'!$L:$L)),0,SUMIF('5'!$B:$B,$D63,'5'!$L:$L)))))</f>
        <v>0</v>
      </c>
      <c r="K63" s="34">
        <f>IF($D63="","",(IF($C63="","",IF(ISNA(SUMIF('6'!$CA:$CA,$C63,'6'!$CB:$CB)),0,SUMIF('6'!$CA:$CA,$C63,'6'!$CB:$CB)))-IF($D63="","",IF(ISNA(SUMIF('6'!$B:$B,$D63,'6'!$L:$L)),0,SUMIF('6'!$B:$B,$D63,'6'!$L:$L)))))</f>
        <v>0</v>
      </c>
      <c r="L63" s="34">
        <f>IF($D63="","",(IF($C63="","",IF(ISNA(SUMIF('7'!$CA:$CA,$C63,'7'!$CB:$CB)),0,SUMIF('7'!$CA:$CA,$C63,'7'!$CB:$CB)))-IF($D63="","",IF(ISNA(SUMIF('7'!$B:$B,$D63,'7'!$L:$L)),0,SUMIF('7'!$B:$B,$D63,'7'!$L:$L)))))</f>
        <v>0</v>
      </c>
      <c r="M63" s="34">
        <f>IF($D63="","",(IF($C63="","",IF(ISNA(SUMIF('8'!$CA:$CA,$C63,'8'!$CB:$CB)),0,SUMIF('8'!$CA:$CA,$C63,'8'!$CB:$CB)))-IF($D63="","",IF(ISNA(SUMIF('8'!$B:$B,$D63,'8'!$L:$L)),0,SUMIF('8'!$B:$B,$D63,'8'!$L:$L)))))</f>
        <v>0</v>
      </c>
      <c r="N63" s="34">
        <f>IF($D63="","",(IF($C63="","",IF(ISNA(SUMIF('9'!$CA:$CA,$C63,'9'!$CB:$CB)),0,SUMIF('9'!$CA:$CA,$C63,'9'!$CB:$CB)))-IF($D63="","",IF(ISNA(SUMIF('9'!$B:$B,$D63,'9'!$L:$L)),0,SUMIF('9'!$B:$B,$D63,'9'!$L:$L)))))</f>
        <v>0</v>
      </c>
      <c r="O63" s="34">
        <f>IF($D63="","",(IF($C63="","",IF(ISNA(SUMIF('10'!$CA:$CA,$C63,'10'!$CB:$CB)),0,SUMIF('10'!$CA:$CA,$C63,'10'!$CB:$CB)))-IF($D63="","",IF(ISNA(SUMIF('10'!$B:$B,$D63,'10'!$L:$L)),0,SUMIF('10'!$B:$B,$D63,'10'!$L:$L)))))</f>
        <v>0</v>
      </c>
      <c r="P63" s="34">
        <f>IF($D63="","",(IF($C63="","",IF(ISNA(SUMIF('11'!$CA:$CA,$C63,'11'!$CB:$CB)),0,SUMIF('11'!$CA:$CA,$C63,'11'!$CB:$CB)))-IF($D63="","",IF(ISNA(SUMIF('11'!$B:$B,$D63,'11'!$L:$L)),0,SUMIF('11'!$B:$B,$D63,'11'!$L:$L)))))</f>
        <v>0</v>
      </c>
      <c r="Q63" s="34">
        <f>IF($D63="","",(IF($C63="","",IF(ISNA(SUMIF('12'!$CA:$CA,$C63,'12'!$CB:$CB)),0,SUMIF('12'!$CA:$CA,$C63,'12'!$CB:$CB)))-IF($D63="","",IF(ISNA(SUMIF('12'!$B:$B,$D63,'12'!$L:$L)),0,SUMIF('12'!$B:$B,$D63,'12'!$L:$L)))))</f>
        <v>0</v>
      </c>
      <c r="R63" s="34">
        <f>IF($D63="","",(IF($C63="","",IF(ISNA(SUMIF('13'!$CA:$CA,$C63,'13'!$CB:$CB)),0,SUMIF('13'!$CA:$CA,$C63,'13'!$CB:$CB)))-IF($D63="","",IF(ISNA(SUMIF('13'!$B:$B,$D63,'13'!$L:$L)),0,SUMIF('13'!$B:$B,$D63,'13'!$L:$L)))))</f>
        <v>0</v>
      </c>
      <c r="S63" s="34">
        <f>IF($D63="","",(IF($C63="","",IF(ISNA(SUMIF('14'!$CA:$CA,$C63,'14'!$CB:$CB)),0,SUMIF('14'!$CA:$CA,$C63,'14'!$CB:$CB)))-IF($D63="","",IF(ISNA(SUMIF('14'!$B:$B,$D63,'14'!$L:$L)),0,SUMIF('14'!$B:$B,$D63,'14'!$L:$L)))))</f>
        <v>0</v>
      </c>
      <c r="T63" s="34">
        <f>IF($D63="","",(IF($C63="","",IF(ISNA(SUMIF('15'!$CA:$CA,$C63,'15'!$CB:$CB)),0,SUMIF('15'!$CA:$CA,$C63,'15'!$CB:$CB)))-IF($D63="","",IF(ISNA(SUMIF('15'!$B:$B,$D63,'15'!$L:$L)),0,SUMIF('15'!$B:$B,$D63,'15'!$L:$L)))))</f>
        <v>0</v>
      </c>
      <c r="U63" s="34">
        <f>IF($D63="","",(IF($C63="","",IF(ISNA(SUMIF('16'!$CA:$CA,$C63,'16'!$CB:$CB)),0,SUMIF('16'!$CA:$CA,$C63,'16'!$CB:$CB)))-IF($D63="","",IF(ISNA(SUMIF('16'!$B:$B,$D63,'16'!$L:$L)),0,SUMIF('16'!$B:$B,$D63,'16'!$L:$L)))))</f>
        <v>0</v>
      </c>
      <c r="V63" s="34">
        <f>IF($D63="","",(IF($C63="","",IF(ISNA(SUMIF('17'!$CA:$CA,$C63,'17'!$CB:$CB)),0,SUMIF('17'!$CA:$CA,$C63,'17'!$CB:$CB)))-IF($D63="","",IF(ISNA(SUMIF('17'!$B:$B,$D63,'17'!$L:$L)),0,SUMIF('17'!$B:$B,$D63,'17'!$L:$L)))))</f>
        <v>0</v>
      </c>
      <c r="W63" s="34">
        <f>IF($D63="","",(IF($C63="","",IF(ISNA(SUMIF('18'!$CA:$CA,$C63,'18'!$CB:$CB)),0,SUMIF('18'!$CA:$CA,$C63,'18'!$CB:$CB)))-IF($D63="","",IF(ISNA(SUMIF('18'!$B:$B,$D63,'18'!$L:$L)),0,SUMIF('18'!$B:$B,$D63,'18'!$L:$L)))))</f>
        <v>0</v>
      </c>
      <c r="X63" s="34">
        <f>IF($D63="","",(IF($C63="","",IF(ISNA(SUMIF('19'!$CA:$CA,$C63,'19'!$CB:$CB)),0,SUMIF('19'!$CA:$CA,$C63,'19'!$CB:$CB)))-IF($D63="","",IF(ISNA(SUMIF('19'!$B:$B,$D63,'19'!$L:$L)),0,SUMIF('19'!$B:$B,$D63,'19'!$L:$L)))))</f>
        <v>0</v>
      </c>
      <c r="Y63" s="34">
        <f>IF($D63="","",(IF($C63="","",IF(ISNA(SUMIF('20'!$CA:$CA,$C63,'20'!$CB:$CB)),0,SUMIF('20'!$CA:$CA,$C63,'20'!$CB:$CB)))-IF($D63="","",IF(ISNA(SUMIF('20'!$B:$B,$D63,'20'!$L:$L)),0,SUMIF('20'!$B:$B,$D63,'20'!$L:$L)))))</f>
        <v>0</v>
      </c>
      <c r="Z63" s="34">
        <f>IF($D63="","",(IF($C63="","",IF(ISNA(SUMIF('21'!$CA:$CA,$C63,'21'!$CB:$CB)),0,SUMIF('21'!$CA:$CA,$C63,'21'!$CB:$CB)))-IF($D63="","",IF(ISNA(SUMIF('21'!$B:$B,$D63,'21'!$L:$L)),0,SUMIF('21'!$B:$B,$D63,'21'!$L:$L)))))</f>
        <v>0</v>
      </c>
      <c r="AA63" s="34">
        <f>IF($D63="","",(IF($C63="","",IF(ISNA(SUMIF('22'!$CA:$CA,$C63,'22'!$CB:$CB)),0,SUMIF('22'!$CA:$CA,$C63,'22'!$CB:$CB)))-IF($D63="","",IF(ISNA(SUMIF('22'!$B:$B,$D63,'22'!$L:$L)),0,SUMIF('22'!$B:$B,$D63,'22'!$L:$L)))))</f>
        <v>0</v>
      </c>
      <c r="AB63" s="34">
        <f>IF($D63="","",(IF($C63="","",IF(ISNA(SUMIF('23'!$CA:$CA,$C63,'23'!$CB:$CB)),0,SUMIF('23'!$CA:$CA,$C63,'23'!$CB:$CB)))-IF($D63="","",IF(ISNA(SUMIF('23'!$B:$B,$D63,'23'!$L:$L)),0,SUMIF('23'!$B:$B,$D63,'23'!$L:$L)))))</f>
        <v>0</v>
      </c>
      <c r="AC63" s="34">
        <f>IF($D63="","",(IF($C63="","",IF(ISNA(SUMIF('24'!$CA:$CA,$C63,'24'!$CB:$CB)),0,SUMIF('24'!$CA:$CA,$C63,'24'!$CB:$CB)))-IF($D63="","",IF(ISNA(SUMIF('24'!$B:$B,$D63,'24'!$L:$L)),0,SUMIF('24'!$B:$B,$D63,'24'!$L:$L)))))</f>
        <v>0</v>
      </c>
      <c r="AD63" s="34">
        <f>IF($D63="","",(IF($C63="","",IF(ISNA(SUMIF('25'!$CA:$CA,$C63,'25'!$CB:$CB)),0,SUMIF('25'!$CA:$CA,$C63,'25'!$CB:$CB)))-IF($D63="","",IF(ISNA(SUMIF('25'!$B:$B,$D63,'25'!$L:$L)),0,SUMIF('25'!$B:$B,$D63,'25'!$L:$L)))))</f>
        <v>0</v>
      </c>
      <c r="AE63" s="34">
        <f>IF($D63="","",(IF($C63="","",IF(ISNA(SUMIF('26'!$CA:$CA,$C63,'26'!$CB:$CB)),0,SUMIF('26'!$CA:$CA,$C63,'26'!$CB:$CB)))-IF($D63="","",IF(ISNA(SUMIF('26'!$B:$B,$D63,'26'!$L:$L)),0,SUMIF('26'!$B:$B,$D63,'26'!$L:$L)))))</f>
        <v>0</v>
      </c>
      <c r="AF63" s="34">
        <f>IF($D63="","",(IF($C63="","",IF(ISNA(SUMIF('27'!$CA:$CA,$C63,'27'!$CB:$CB)),0,SUMIF('27'!$CA:$CA,$C63,'27'!$CB:$CB)))-IF($D63="","",IF(ISNA(SUMIF('27'!$B:$B,$D63,'27'!$L:$L)),0,SUMIF('27'!$B:$B,$D63,'27'!$L:$L)))))</f>
        <v>0</v>
      </c>
      <c r="AG63" s="34">
        <f>IF($D63="","",(IF($C63="","",IF(ISNA(SUMIF('28'!$CA:$CA,$C63,'28'!$CB:$CB)),0,SUMIF('28'!$CA:$CA,$C63,'28'!$CB:$CB)))-IF($D63="","",IF(ISNA(SUMIF('28'!$B:$B,$D63,'28'!$L:$L)),0,SUMIF('28'!$B:$B,$D63,'28'!$L:$L)))))</f>
        <v>0</v>
      </c>
      <c r="AH63" s="34">
        <f>IF($D63="","",(IF($C63="","",IF(ISNA(SUMIF('29'!$CA:$CA,$C63,'29'!$CB:$CB)),0,SUMIF('29'!$CA:$CA,$C63,'29'!$CB:$CB)))-IF($D63="","",IF(ISNA(SUMIF('29'!$B:$B,$D63,'29'!$L:$L)),0,SUMIF('29'!$B:$B,$D63,'29'!$L:$L)))))</f>
        <v>0</v>
      </c>
      <c r="AI63" s="34">
        <f>IF($D63="","",(IF($C63="","",IF(ISNA(SUMIF('30'!$CA:$CA,$C63,'30'!$CB:$CB)),0,SUMIF('30'!$CA:$CA,$C63,'30'!$CB:$CB)))-IF($D63="","",IF(ISNA(SUMIF('30'!$B:$B,$D63,'30'!$L:$L)),0,SUMIF('30'!$B:$B,$D63,'30'!$L:$L)))))</f>
        <v>0</v>
      </c>
      <c r="AJ63" s="34">
        <f>IF($D63="","",(IF($C63="","",IF(ISNA(SUMIF('31'!$CA:$CA,$C63,'31'!$CB:$CB)),0,SUMIF('31'!$CA:$CA,$C63,'31'!$CB:$CB)))-IF($D63="","",IF(ISNA(SUMIF('31'!$B:$B,$D63,'31'!$L:$L)),0,SUMIF('31'!$B:$B,$D63,'31'!$L:$L)))))</f>
        <v>0</v>
      </c>
      <c r="AK63" s="35">
        <f t="shared" si="2"/>
        <v>0</v>
      </c>
      <c r="AL63" s="31">
        <f t="shared" si="3"/>
        <v>177</v>
      </c>
    </row>
    <row r="64" spans="1:38" ht="17.399999999999999">
      <c r="A64" s="19">
        <v>58</v>
      </c>
      <c r="C64" s="39">
        <f>IF(D64="","",VLOOKUP('CUADRO GENERADO'!D64,'BASE DATOS CONDUCTORES'!B:C,2,FALSE))</f>
        <v>6535</v>
      </c>
      <c r="D64" s="28">
        <f>IFERROR(VLOOKUP(A64,'BASE DATOS CONDUCTORES'!$X$4:$AB$403,5,FALSE),"")</f>
        <v>178</v>
      </c>
      <c r="E64" s="34" t="str">
        <f>IF(ISNA(VLOOKUP(D64,SALDOS!C:D,2,FALSE)),"",VLOOKUP(D64,SALDOS!C:D,2,FALSE))</f>
        <v/>
      </c>
      <c r="F64" s="34">
        <f>IF($D64="","",(IF($C64="","",IF(ISNA(SUMIF('1'!$CA:$CA,$C64,'1'!$CB:$CB)),0,SUMIF('1'!$CA:$CA,$C64,'1'!$CB:$CB)))-IF($D64="","",IF(ISNA(SUMIF('1'!$B:$B,$D64,'1'!$L:$L)),0,SUMIF('1'!$B:$B,$D64,'1'!$L:$L)))))</f>
        <v>0</v>
      </c>
      <c r="G64" s="34">
        <f>IF($D64="","",(IF($C64="","",IF(ISNA(SUMIF('2'!$CA:$CA,$C64,'2'!$CB:$CB)),0,SUMIF('2'!$CA:$CA,$C64,'2'!$CB:$CB)))-IF($D64="","",IF(ISNA(SUMIF('2'!$B:$B,$D64,'2'!$L:$L)),0,SUMIF('2'!$B:$B,$D64,'2'!$L:$L)))))</f>
        <v>0</v>
      </c>
      <c r="H64" s="34">
        <f>IF($D64="","",(IF($C64="","",IF(ISNA(SUMIF('3'!$CA:$CA,$C64,'3'!$CB:$CB)),0,SUMIF('3'!$CA:$CA,$C64,'3'!$CB:$CB)))-IF($D64="","",IF(ISNA(SUMIF('3'!$B:$B,$D64,'3'!$L:$L)),0,SUMIF('3'!$B:$B,$D64,'3'!$L:$L)))))</f>
        <v>0</v>
      </c>
      <c r="I64" s="34">
        <f>IF($D64="","",(IF($C64="","",IF(ISNA(SUMIF('4'!$CA:$CA,$C64,'4'!$CB:$CB)),0,SUMIF('4'!$CA:$CA,$C64,'4'!$CB:$CB)))-IF($D64="","",IF(ISNA(SUMIF('4'!$B:$B,$D64,'4'!$L:$L)),0,SUMIF('4'!$B:$B,$D64,'4'!$L:$L)))))</f>
        <v>0</v>
      </c>
      <c r="J64" s="34">
        <f>IF($D64="","",(IF($C64="","",IF(ISNA(SUMIF('5'!$CA:$CA,$C64,'5'!$CB:$CB)),0,SUMIF('5'!$CA:$CA,$C64,'5'!$CB:$CB)))-IF($D64="","",IF(ISNA(SUMIF('5'!$B:$B,$D64,'5'!$L:$L)),0,SUMIF('5'!$B:$B,$D64,'5'!$L:$L)))))</f>
        <v>0</v>
      </c>
      <c r="K64" s="34">
        <f>IF($D64="","",(IF($C64="","",IF(ISNA(SUMIF('6'!$CA:$CA,$C64,'6'!$CB:$CB)),0,SUMIF('6'!$CA:$CA,$C64,'6'!$CB:$CB)))-IF($D64="","",IF(ISNA(SUMIF('6'!$B:$B,$D64,'6'!$L:$L)),0,SUMIF('6'!$B:$B,$D64,'6'!$L:$L)))))</f>
        <v>0</v>
      </c>
      <c r="L64" s="34">
        <f>IF($D64="","",(IF($C64="","",IF(ISNA(SUMIF('7'!$CA:$CA,$C64,'7'!$CB:$CB)),0,SUMIF('7'!$CA:$CA,$C64,'7'!$CB:$CB)))-IF($D64="","",IF(ISNA(SUMIF('7'!$B:$B,$D64,'7'!$L:$L)),0,SUMIF('7'!$B:$B,$D64,'7'!$L:$L)))))</f>
        <v>0</v>
      </c>
      <c r="M64" s="34">
        <f>IF($D64="","",(IF($C64="","",IF(ISNA(SUMIF('8'!$CA:$CA,$C64,'8'!$CB:$CB)),0,SUMIF('8'!$CA:$CA,$C64,'8'!$CB:$CB)))-IF($D64="","",IF(ISNA(SUMIF('8'!$B:$B,$D64,'8'!$L:$L)),0,SUMIF('8'!$B:$B,$D64,'8'!$L:$L)))))</f>
        <v>0</v>
      </c>
      <c r="N64" s="34">
        <f>IF($D64="","",(IF($C64="","",IF(ISNA(SUMIF('9'!$CA:$CA,$C64,'9'!$CB:$CB)),0,SUMIF('9'!$CA:$CA,$C64,'9'!$CB:$CB)))-IF($D64="","",IF(ISNA(SUMIF('9'!$B:$B,$D64,'9'!$L:$L)),0,SUMIF('9'!$B:$B,$D64,'9'!$L:$L)))))</f>
        <v>0</v>
      </c>
      <c r="O64" s="34">
        <f>IF($D64="","",(IF($C64="","",IF(ISNA(SUMIF('10'!$CA:$CA,$C64,'10'!$CB:$CB)),0,SUMIF('10'!$CA:$CA,$C64,'10'!$CB:$CB)))-IF($D64="","",IF(ISNA(SUMIF('10'!$B:$B,$D64,'10'!$L:$L)),0,SUMIF('10'!$B:$B,$D64,'10'!$L:$L)))))</f>
        <v>0</v>
      </c>
      <c r="P64" s="34">
        <f>IF($D64="","",(IF($C64="","",IF(ISNA(SUMIF('11'!$CA:$CA,$C64,'11'!$CB:$CB)),0,SUMIF('11'!$CA:$CA,$C64,'11'!$CB:$CB)))-IF($D64="","",IF(ISNA(SUMIF('11'!$B:$B,$D64,'11'!$L:$L)),0,SUMIF('11'!$B:$B,$D64,'11'!$L:$L)))))</f>
        <v>0</v>
      </c>
      <c r="Q64" s="34">
        <f>IF($D64="","",(IF($C64="","",IF(ISNA(SUMIF('12'!$CA:$CA,$C64,'12'!$CB:$CB)),0,SUMIF('12'!$CA:$CA,$C64,'12'!$CB:$CB)))-IF($D64="","",IF(ISNA(SUMIF('12'!$B:$B,$D64,'12'!$L:$L)),0,SUMIF('12'!$B:$B,$D64,'12'!$L:$L)))))</f>
        <v>0</v>
      </c>
      <c r="R64" s="34">
        <f>IF($D64="","",(IF($C64="","",IF(ISNA(SUMIF('13'!$CA:$CA,$C64,'13'!$CB:$CB)),0,SUMIF('13'!$CA:$CA,$C64,'13'!$CB:$CB)))-IF($D64="","",IF(ISNA(SUMIF('13'!$B:$B,$D64,'13'!$L:$L)),0,SUMIF('13'!$B:$B,$D64,'13'!$L:$L)))))</f>
        <v>0</v>
      </c>
      <c r="S64" s="34">
        <f>IF($D64="","",(IF($C64="","",IF(ISNA(SUMIF('14'!$CA:$CA,$C64,'14'!$CB:$CB)),0,SUMIF('14'!$CA:$CA,$C64,'14'!$CB:$CB)))-IF($D64="","",IF(ISNA(SUMIF('14'!$B:$B,$D64,'14'!$L:$L)),0,SUMIF('14'!$B:$B,$D64,'14'!$L:$L)))))</f>
        <v>0</v>
      </c>
      <c r="T64" s="34">
        <f>IF($D64="","",(IF($C64="","",IF(ISNA(SUMIF('15'!$CA:$CA,$C64,'15'!$CB:$CB)),0,SUMIF('15'!$CA:$CA,$C64,'15'!$CB:$CB)))-IF($D64="","",IF(ISNA(SUMIF('15'!$B:$B,$D64,'15'!$L:$L)),0,SUMIF('15'!$B:$B,$D64,'15'!$L:$L)))))</f>
        <v>0</v>
      </c>
      <c r="U64" s="34">
        <f>IF($D64="","",(IF($C64="","",IF(ISNA(SUMIF('16'!$CA:$CA,$C64,'16'!$CB:$CB)),0,SUMIF('16'!$CA:$CA,$C64,'16'!$CB:$CB)))-IF($D64="","",IF(ISNA(SUMIF('16'!$B:$B,$D64,'16'!$L:$L)),0,SUMIF('16'!$B:$B,$D64,'16'!$L:$L)))))</f>
        <v>0</v>
      </c>
      <c r="V64" s="34">
        <f>IF($D64="","",(IF($C64="","",IF(ISNA(SUMIF('17'!$CA:$CA,$C64,'17'!$CB:$CB)),0,SUMIF('17'!$CA:$CA,$C64,'17'!$CB:$CB)))-IF($D64="","",IF(ISNA(SUMIF('17'!$B:$B,$D64,'17'!$L:$L)),0,SUMIF('17'!$B:$B,$D64,'17'!$L:$L)))))</f>
        <v>0</v>
      </c>
      <c r="W64" s="34">
        <f>IF($D64="","",(IF($C64="","",IF(ISNA(SUMIF('18'!$CA:$CA,$C64,'18'!$CB:$CB)),0,SUMIF('18'!$CA:$CA,$C64,'18'!$CB:$CB)))-IF($D64="","",IF(ISNA(SUMIF('18'!$B:$B,$D64,'18'!$L:$L)),0,SUMIF('18'!$B:$B,$D64,'18'!$L:$L)))))</f>
        <v>0</v>
      </c>
      <c r="X64" s="34">
        <f>IF($D64="","",(IF($C64="","",IF(ISNA(SUMIF('19'!$CA:$CA,$C64,'19'!$CB:$CB)),0,SUMIF('19'!$CA:$CA,$C64,'19'!$CB:$CB)))-IF($D64="","",IF(ISNA(SUMIF('19'!$B:$B,$D64,'19'!$L:$L)),0,SUMIF('19'!$B:$B,$D64,'19'!$L:$L)))))</f>
        <v>0</v>
      </c>
      <c r="Y64" s="34">
        <f>IF($D64="","",(IF($C64="","",IF(ISNA(SUMIF('20'!$CA:$CA,$C64,'20'!$CB:$CB)),0,SUMIF('20'!$CA:$CA,$C64,'20'!$CB:$CB)))-IF($D64="","",IF(ISNA(SUMIF('20'!$B:$B,$D64,'20'!$L:$L)),0,SUMIF('20'!$B:$B,$D64,'20'!$L:$L)))))</f>
        <v>0</v>
      </c>
      <c r="Z64" s="34">
        <f>IF($D64="","",(IF($C64="","",IF(ISNA(SUMIF('21'!$CA:$CA,$C64,'21'!$CB:$CB)),0,SUMIF('21'!$CA:$CA,$C64,'21'!$CB:$CB)))-IF($D64="","",IF(ISNA(SUMIF('21'!$B:$B,$D64,'21'!$L:$L)),0,SUMIF('21'!$B:$B,$D64,'21'!$L:$L)))))</f>
        <v>0</v>
      </c>
      <c r="AA64" s="34">
        <f>IF($D64="","",(IF($C64="","",IF(ISNA(SUMIF('22'!$CA:$CA,$C64,'22'!$CB:$CB)),0,SUMIF('22'!$CA:$CA,$C64,'22'!$CB:$CB)))-IF($D64="","",IF(ISNA(SUMIF('22'!$B:$B,$D64,'22'!$L:$L)),0,SUMIF('22'!$B:$B,$D64,'22'!$L:$L)))))</f>
        <v>0</v>
      </c>
      <c r="AB64" s="34">
        <f>IF($D64="","",(IF($C64="","",IF(ISNA(SUMIF('23'!$CA:$CA,$C64,'23'!$CB:$CB)),0,SUMIF('23'!$CA:$CA,$C64,'23'!$CB:$CB)))-IF($D64="","",IF(ISNA(SUMIF('23'!$B:$B,$D64,'23'!$L:$L)),0,SUMIF('23'!$B:$B,$D64,'23'!$L:$L)))))</f>
        <v>0</v>
      </c>
      <c r="AC64" s="34">
        <f>IF($D64="","",(IF($C64="","",IF(ISNA(SUMIF('24'!$CA:$CA,$C64,'24'!$CB:$CB)),0,SUMIF('24'!$CA:$CA,$C64,'24'!$CB:$CB)))-IF($D64="","",IF(ISNA(SUMIF('24'!$B:$B,$D64,'24'!$L:$L)),0,SUMIF('24'!$B:$B,$D64,'24'!$L:$L)))))</f>
        <v>0</v>
      </c>
      <c r="AD64" s="34">
        <f>IF($D64="","",(IF($C64="","",IF(ISNA(SUMIF('25'!$CA:$CA,$C64,'25'!$CB:$CB)),0,SUMIF('25'!$CA:$CA,$C64,'25'!$CB:$CB)))-IF($D64="","",IF(ISNA(SUMIF('25'!$B:$B,$D64,'25'!$L:$L)),0,SUMIF('25'!$B:$B,$D64,'25'!$L:$L)))))</f>
        <v>0</v>
      </c>
      <c r="AE64" s="34">
        <f>IF($D64="","",(IF($C64="","",IF(ISNA(SUMIF('26'!$CA:$CA,$C64,'26'!$CB:$CB)),0,SUMIF('26'!$CA:$CA,$C64,'26'!$CB:$CB)))-IF($D64="","",IF(ISNA(SUMIF('26'!$B:$B,$D64,'26'!$L:$L)),0,SUMIF('26'!$B:$B,$D64,'26'!$L:$L)))))</f>
        <v>0</v>
      </c>
      <c r="AF64" s="34">
        <f>IF($D64="","",(IF($C64="","",IF(ISNA(SUMIF('27'!$CA:$CA,$C64,'27'!$CB:$CB)),0,SUMIF('27'!$CA:$CA,$C64,'27'!$CB:$CB)))-IF($D64="","",IF(ISNA(SUMIF('27'!$B:$B,$D64,'27'!$L:$L)),0,SUMIF('27'!$B:$B,$D64,'27'!$L:$L)))))</f>
        <v>0</v>
      </c>
      <c r="AG64" s="34">
        <f>IF($D64="","",(IF($C64="","",IF(ISNA(SUMIF('28'!$CA:$CA,$C64,'28'!$CB:$CB)),0,SUMIF('28'!$CA:$CA,$C64,'28'!$CB:$CB)))-IF($D64="","",IF(ISNA(SUMIF('28'!$B:$B,$D64,'28'!$L:$L)),0,SUMIF('28'!$B:$B,$D64,'28'!$L:$L)))))</f>
        <v>0</v>
      </c>
      <c r="AH64" s="34">
        <f>IF($D64="","",(IF($C64="","",IF(ISNA(SUMIF('29'!$CA:$CA,$C64,'29'!$CB:$CB)),0,SUMIF('29'!$CA:$CA,$C64,'29'!$CB:$CB)))-IF($D64="","",IF(ISNA(SUMIF('29'!$B:$B,$D64,'29'!$L:$L)),0,SUMIF('29'!$B:$B,$D64,'29'!$L:$L)))))</f>
        <v>0</v>
      </c>
      <c r="AI64" s="34">
        <f>IF($D64="","",(IF($C64="","",IF(ISNA(SUMIF('30'!$CA:$CA,$C64,'30'!$CB:$CB)),0,SUMIF('30'!$CA:$CA,$C64,'30'!$CB:$CB)))-IF($D64="","",IF(ISNA(SUMIF('30'!$B:$B,$D64,'30'!$L:$L)),0,SUMIF('30'!$B:$B,$D64,'30'!$L:$L)))))</f>
        <v>0</v>
      </c>
      <c r="AJ64" s="34">
        <f>IF($D64="","",(IF($C64="","",IF(ISNA(SUMIF('31'!$CA:$CA,$C64,'31'!$CB:$CB)),0,SUMIF('31'!$CA:$CA,$C64,'31'!$CB:$CB)))-IF($D64="","",IF(ISNA(SUMIF('31'!$B:$B,$D64,'31'!$L:$L)),0,SUMIF('31'!$B:$B,$D64,'31'!$L:$L)))))</f>
        <v>0</v>
      </c>
      <c r="AK64" s="35">
        <f t="shared" si="2"/>
        <v>0</v>
      </c>
      <c r="AL64" s="31">
        <f t="shared" si="3"/>
        <v>178</v>
      </c>
    </row>
    <row r="65" spans="1:38" ht="17.399999999999999">
      <c r="A65" s="19">
        <v>59</v>
      </c>
      <c r="C65" s="39">
        <f>IF(D65="","",VLOOKUP('CUADRO GENERADO'!D65,'BASE DATOS CONDUCTORES'!B:C,2,FALSE))</f>
        <v>6517</v>
      </c>
      <c r="D65" s="28">
        <f>IFERROR(VLOOKUP(A65,'BASE DATOS CONDUCTORES'!$X$4:$AB$403,5,FALSE),"")</f>
        <v>179</v>
      </c>
      <c r="E65" s="34" t="str">
        <f>IF(ISNA(VLOOKUP(D65,SALDOS!C:D,2,FALSE)),"",VLOOKUP(D65,SALDOS!C:D,2,FALSE))</f>
        <v/>
      </c>
      <c r="F65" s="34">
        <f>IF($D65="","",(IF($C65="","",IF(ISNA(SUMIF('1'!$CA:$CA,$C65,'1'!$CB:$CB)),0,SUMIF('1'!$CA:$CA,$C65,'1'!$CB:$CB)))-IF($D65="","",IF(ISNA(SUMIF('1'!$B:$B,$D65,'1'!$L:$L)),0,SUMIF('1'!$B:$B,$D65,'1'!$L:$L)))))</f>
        <v>0</v>
      </c>
      <c r="G65" s="34">
        <f>IF($D65="","",(IF($C65="","",IF(ISNA(SUMIF('2'!$CA:$CA,$C65,'2'!$CB:$CB)),0,SUMIF('2'!$CA:$CA,$C65,'2'!$CB:$CB)))-IF($D65="","",IF(ISNA(SUMIF('2'!$B:$B,$D65,'2'!$L:$L)),0,SUMIF('2'!$B:$B,$D65,'2'!$L:$L)))))</f>
        <v>0</v>
      </c>
      <c r="H65" s="34">
        <f>IF($D65="","",(IF($C65="","",IF(ISNA(SUMIF('3'!$CA:$CA,$C65,'3'!$CB:$CB)),0,SUMIF('3'!$CA:$CA,$C65,'3'!$CB:$CB)))-IF($D65="","",IF(ISNA(SUMIF('3'!$B:$B,$D65,'3'!$L:$L)),0,SUMIF('3'!$B:$B,$D65,'3'!$L:$L)))))</f>
        <v>0</v>
      </c>
      <c r="I65" s="34">
        <f>IF($D65="","",(IF($C65="","",IF(ISNA(SUMIF('4'!$CA:$CA,$C65,'4'!$CB:$CB)),0,SUMIF('4'!$CA:$CA,$C65,'4'!$CB:$CB)))-IF($D65="","",IF(ISNA(SUMIF('4'!$B:$B,$D65,'4'!$L:$L)),0,SUMIF('4'!$B:$B,$D65,'4'!$L:$L)))))</f>
        <v>0</v>
      </c>
      <c r="J65" s="34">
        <f>IF($D65="","",(IF($C65="","",IF(ISNA(SUMIF('5'!$CA:$CA,$C65,'5'!$CB:$CB)),0,SUMIF('5'!$CA:$CA,$C65,'5'!$CB:$CB)))-IF($D65="","",IF(ISNA(SUMIF('5'!$B:$B,$D65,'5'!$L:$L)),0,SUMIF('5'!$B:$B,$D65,'5'!$L:$L)))))</f>
        <v>0</v>
      </c>
      <c r="K65" s="34">
        <f>IF($D65="","",(IF($C65="","",IF(ISNA(SUMIF('6'!$CA:$CA,$C65,'6'!$CB:$CB)),0,SUMIF('6'!$CA:$CA,$C65,'6'!$CB:$CB)))-IF($D65="","",IF(ISNA(SUMIF('6'!$B:$B,$D65,'6'!$L:$L)),0,SUMIF('6'!$B:$B,$D65,'6'!$L:$L)))))</f>
        <v>0</v>
      </c>
      <c r="L65" s="34">
        <f>IF($D65="","",(IF($C65="","",IF(ISNA(SUMIF('7'!$CA:$CA,$C65,'7'!$CB:$CB)),0,SUMIF('7'!$CA:$CA,$C65,'7'!$CB:$CB)))-IF($D65="","",IF(ISNA(SUMIF('7'!$B:$B,$D65,'7'!$L:$L)),0,SUMIF('7'!$B:$B,$D65,'7'!$L:$L)))))</f>
        <v>0</v>
      </c>
      <c r="M65" s="34">
        <f>IF($D65="","",(IF($C65="","",IF(ISNA(SUMIF('8'!$CA:$CA,$C65,'8'!$CB:$CB)),0,SUMIF('8'!$CA:$CA,$C65,'8'!$CB:$CB)))-IF($D65="","",IF(ISNA(SUMIF('8'!$B:$B,$D65,'8'!$L:$L)),0,SUMIF('8'!$B:$B,$D65,'8'!$L:$L)))))</f>
        <v>0</v>
      </c>
      <c r="N65" s="34">
        <f>IF($D65="","",(IF($C65="","",IF(ISNA(SUMIF('9'!$CA:$CA,$C65,'9'!$CB:$CB)),0,SUMIF('9'!$CA:$CA,$C65,'9'!$CB:$CB)))-IF($D65="","",IF(ISNA(SUMIF('9'!$B:$B,$D65,'9'!$L:$L)),0,SUMIF('9'!$B:$B,$D65,'9'!$L:$L)))))</f>
        <v>0</v>
      </c>
      <c r="O65" s="34">
        <f>IF($D65="","",(IF($C65="","",IF(ISNA(SUMIF('10'!$CA:$CA,$C65,'10'!$CB:$CB)),0,SUMIF('10'!$CA:$CA,$C65,'10'!$CB:$CB)))-IF($D65="","",IF(ISNA(SUMIF('10'!$B:$B,$D65,'10'!$L:$L)),0,SUMIF('10'!$B:$B,$D65,'10'!$L:$L)))))</f>
        <v>0</v>
      </c>
      <c r="P65" s="34">
        <f>IF($D65="","",(IF($C65="","",IF(ISNA(SUMIF('11'!$CA:$CA,$C65,'11'!$CB:$CB)),0,SUMIF('11'!$CA:$CA,$C65,'11'!$CB:$CB)))-IF($D65="","",IF(ISNA(SUMIF('11'!$B:$B,$D65,'11'!$L:$L)),0,SUMIF('11'!$B:$B,$D65,'11'!$L:$L)))))</f>
        <v>0</v>
      </c>
      <c r="Q65" s="34">
        <f>IF($D65="","",(IF($C65="","",IF(ISNA(SUMIF('12'!$CA:$CA,$C65,'12'!$CB:$CB)),0,SUMIF('12'!$CA:$CA,$C65,'12'!$CB:$CB)))-IF($D65="","",IF(ISNA(SUMIF('12'!$B:$B,$D65,'12'!$L:$L)),0,SUMIF('12'!$B:$B,$D65,'12'!$L:$L)))))</f>
        <v>0</v>
      </c>
      <c r="R65" s="34">
        <f>IF($D65="","",(IF($C65="","",IF(ISNA(SUMIF('13'!$CA:$CA,$C65,'13'!$CB:$CB)),0,SUMIF('13'!$CA:$CA,$C65,'13'!$CB:$CB)))-IF($D65="","",IF(ISNA(SUMIF('13'!$B:$B,$D65,'13'!$L:$L)),0,SUMIF('13'!$B:$B,$D65,'13'!$L:$L)))))</f>
        <v>0</v>
      </c>
      <c r="S65" s="34">
        <f>IF($D65="","",(IF($C65="","",IF(ISNA(SUMIF('14'!$CA:$CA,$C65,'14'!$CB:$CB)),0,SUMIF('14'!$CA:$CA,$C65,'14'!$CB:$CB)))-IF($D65="","",IF(ISNA(SUMIF('14'!$B:$B,$D65,'14'!$L:$L)),0,SUMIF('14'!$B:$B,$D65,'14'!$L:$L)))))</f>
        <v>0</v>
      </c>
      <c r="T65" s="34">
        <f>IF($D65="","",(IF($C65="","",IF(ISNA(SUMIF('15'!$CA:$CA,$C65,'15'!$CB:$CB)),0,SUMIF('15'!$CA:$CA,$C65,'15'!$CB:$CB)))-IF($D65="","",IF(ISNA(SUMIF('15'!$B:$B,$D65,'15'!$L:$L)),0,SUMIF('15'!$B:$B,$D65,'15'!$L:$L)))))</f>
        <v>0</v>
      </c>
      <c r="U65" s="34">
        <f>IF($D65="","",(IF($C65="","",IF(ISNA(SUMIF('16'!$CA:$CA,$C65,'16'!$CB:$CB)),0,SUMIF('16'!$CA:$CA,$C65,'16'!$CB:$CB)))-IF($D65="","",IF(ISNA(SUMIF('16'!$B:$B,$D65,'16'!$L:$L)),0,SUMIF('16'!$B:$B,$D65,'16'!$L:$L)))))</f>
        <v>0</v>
      </c>
      <c r="V65" s="34">
        <f>IF($D65="","",(IF($C65="","",IF(ISNA(SUMIF('17'!$CA:$CA,$C65,'17'!$CB:$CB)),0,SUMIF('17'!$CA:$CA,$C65,'17'!$CB:$CB)))-IF($D65="","",IF(ISNA(SUMIF('17'!$B:$B,$D65,'17'!$L:$L)),0,SUMIF('17'!$B:$B,$D65,'17'!$L:$L)))))</f>
        <v>0</v>
      </c>
      <c r="W65" s="34">
        <f>IF($D65="","",(IF($C65="","",IF(ISNA(SUMIF('18'!$CA:$CA,$C65,'18'!$CB:$CB)),0,SUMIF('18'!$CA:$CA,$C65,'18'!$CB:$CB)))-IF($D65="","",IF(ISNA(SUMIF('18'!$B:$B,$D65,'18'!$L:$L)),0,SUMIF('18'!$B:$B,$D65,'18'!$L:$L)))))</f>
        <v>0</v>
      </c>
      <c r="X65" s="34">
        <f>IF($D65="","",(IF($C65="","",IF(ISNA(SUMIF('19'!$CA:$CA,$C65,'19'!$CB:$CB)),0,SUMIF('19'!$CA:$CA,$C65,'19'!$CB:$CB)))-IF($D65="","",IF(ISNA(SUMIF('19'!$B:$B,$D65,'19'!$L:$L)),0,SUMIF('19'!$B:$B,$D65,'19'!$L:$L)))))</f>
        <v>0</v>
      </c>
      <c r="Y65" s="34">
        <f>IF($D65="","",(IF($C65="","",IF(ISNA(SUMIF('20'!$CA:$CA,$C65,'20'!$CB:$CB)),0,SUMIF('20'!$CA:$CA,$C65,'20'!$CB:$CB)))-IF($D65="","",IF(ISNA(SUMIF('20'!$B:$B,$D65,'20'!$L:$L)),0,SUMIF('20'!$B:$B,$D65,'20'!$L:$L)))))</f>
        <v>0</v>
      </c>
      <c r="Z65" s="34">
        <f>IF($D65="","",(IF($C65="","",IF(ISNA(SUMIF('21'!$CA:$CA,$C65,'21'!$CB:$CB)),0,SUMIF('21'!$CA:$CA,$C65,'21'!$CB:$CB)))-IF($D65="","",IF(ISNA(SUMIF('21'!$B:$B,$D65,'21'!$L:$L)),0,SUMIF('21'!$B:$B,$D65,'21'!$L:$L)))))</f>
        <v>0</v>
      </c>
      <c r="AA65" s="34">
        <f>IF($D65="","",(IF($C65="","",IF(ISNA(SUMIF('22'!$CA:$CA,$C65,'22'!$CB:$CB)),0,SUMIF('22'!$CA:$CA,$C65,'22'!$CB:$CB)))-IF($D65="","",IF(ISNA(SUMIF('22'!$B:$B,$D65,'22'!$L:$L)),0,SUMIF('22'!$B:$B,$D65,'22'!$L:$L)))))</f>
        <v>0</v>
      </c>
      <c r="AB65" s="34">
        <f>IF($D65="","",(IF($C65="","",IF(ISNA(SUMIF('23'!$CA:$CA,$C65,'23'!$CB:$CB)),0,SUMIF('23'!$CA:$CA,$C65,'23'!$CB:$CB)))-IF($D65="","",IF(ISNA(SUMIF('23'!$B:$B,$D65,'23'!$L:$L)),0,SUMIF('23'!$B:$B,$D65,'23'!$L:$L)))))</f>
        <v>0</v>
      </c>
      <c r="AC65" s="34">
        <f>IF($D65="","",(IF($C65="","",IF(ISNA(SUMIF('24'!$CA:$CA,$C65,'24'!$CB:$CB)),0,SUMIF('24'!$CA:$CA,$C65,'24'!$CB:$CB)))-IF($D65="","",IF(ISNA(SUMIF('24'!$B:$B,$D65,'24'!$L:$L)),0,SUMIF('24'!$B:$B,$D65,'24'!$L:$L)))))</f>
        <v>0</v>
      </c>
      <c r="AD65" s="34">
        <f>IF($D65="","",(IF($C65="","",IF(ISNA(SUMIF('25'!$CA:$CA,$C65,'25'!$CB:$CB)),0,SUMIF('25'!$CA:$CA,$C65,'25'!$CB:$CB)))-IF($D65="","",IF(ISNA(SUMIF('25'!$B:$B,$D65,'25'!$L:$L)),0,SUMIF('25'!$B:$B,$D65,'25'!$L:$L)))))</f>
        <v>0</v>
      </c>
      <c r="AE65" s="34">
        <f>IF($D65="","",(IF($C65="","",IF(ISNA(SUMIF('26'!$CA:$CA,$C65,'26'!$CB:$CB)),0,SUMIF('26'!$CA:$CA,$C65,'26'!$CB:$CB)))-IF($D65="","",IF(ISNA(SUMIF('26'!$B:$B,$D65,'26'!$L:$L)),0,SUMIF('26'!$B:$B,$D65,'26'!$L:$L)))))</f>
        <v>0</v>
      </c>
      <c r="AF65" s="34">
        <f>IF($D65="","",(IF($C65="","",IF(ISNA(SUMIF('27'!$CA:$CA,$C65,'27'!$CB:$CB)),0,SUMIF('27'!$CA:$CA,$C65,'27'!$CB:$CB)))-IF($D65="","",IF(ISNA(SUMIF('27'!$B:$B,$D65,'27'!$L:$L)),0,SUMIF('27'!$B:$B,$D65,'27'!$L:$L)))))</f>
        <v>0</v>
      </c>
      <c r="AG65" s="34">
        <f>IF($D65="","",(IF($C65="","",IF(ISNA(SUMIF('28'!$CA:$CA,$C65,'28'!$CB:$CB)),0,SUMIF('28'!$CA:$CA,$C65,'28'!$CB:$CB)))-IF($D65="","",IF(ISNA(SUMIF('28'!$B:$B,$D65,'28'!$L:$L)),0,SUMIF('28'!$B:$B,$D65,'28'!$L:$L)))))</f>
        <v>0</v>
      </c>
      <c r="AH65" s="34">
        <f>IF($D65="","",(IF($C65="","",IF(ISNA(SUMIF('29'!$CA:$CA,$C65,'29'!$CB:$CB)),0,SUMIF('29'!$CA:$CA,$C65,'29'!$CB:$CB)))-IF($D65="","",IF(ISNA(SUMIF('29'!$B:$B,$D65,'29'!$L:$L)),0,SUMIF('29'!$B:$B,$D65,'29'!$L:$L)))))</f>
        <v>0</v>
      </c>
      <c r="AI65" s="34">
        <f>IF($D65="","",(IF($C65="","",IF(ISNA(SUMIF('30'!$CA:$CA,$C65,'30'!$CB:$CB)),0,SUMIF('30'!$CA:$CA,$C65,'30'!$CB:$CB)))-IF($D65="","",IF(ISNA(SUMIF('30'!$B:$B,$D65,'30'!$L:$L)),0,SUMIF('30'!$B:$B,$D65,'30'!$L:$L)))))</f>
        <v>0</v>
      </c>
      <c r="AJ65" s="34">
        <f>IF($D65="","",(IF($C65="","",IF(ISNA(SUMIF('31'!$CA:$CA,$C65,'31'!$CB:$CB)),0,SUMIF('31'!$CA:$CA,$C65,'31'!$CB:$CB)))-IF($D65="","",IF(ISNA(SUMIF('31'!$B:$B,$D65,'31'!$L:$L)),0,SUMIF('31'!$B:$B,$D65,'31'!$L:$L)))))</f>
        <v>0</v>
      </c>
      <c r="AK65" s="35">
        <f t="shared" si="2"/>
        <v>0</v>
      </c>
      <c r="AL65" s="31">
        <f t="shared" si="3"/>
        <v>179</v>
      </c>
    </row>
    <row r="66" spans="1:38" ht="17.399999999999999">
      <c r="A66" s="19">
        <v>60</v>
      </c>
      <c r="C66" s="39">
        <f>IF(D66="","",VLOOKUP('CUADRO GENERADO'!D66,'BASE DATOS CONDUCTORES'!B:C,2,FALSE))</f>
        <v>6011</v>
      </c>
      <c r="D66" s="28">
        <f>IFERROR(VLOOKUP(A66,'BASE DATOS CONDUCTORES'!$X$4:$AB$403,5,FALSE),"")</f>
        <v>181</v>
      </c>
      <c r="E66" s="34" t="str">
        <f>IF(ISNA(VLOOKUP(D66,SALDOS!C:D,2,FALSE)),"",VLOOKUP(D66,SALDOS!C:D,2,FALSE))</f>
        <v/>
      </c>
      <c r="F66" s="34">
        <f>IF($D66="","",(IF($C66="","",IF(ISNA(SUMIF('1'!$CA:$CA,$C66,'1'!$CB:$CB)),0,SUMIF('1'!$CA:$CA,$C66,'1'!$CB:$CB)))-IF($D66="","",IF(ISNA(SUMIF('1'!$B:$B,$D66,'1'!$L:$L)),0,SUMIF('1'!$B:$B,$D66,'1'!$L:$L)))))</f>
        <v>0</v>
      </c>
      <c r="G66" s="34">
        <f>IF($D66="","",(IF($C66="","",IF(ISNA(SUMIF('2'!$CA:$CA,$C66,'2'!$CB:$CB)),0,SUMIF('2'!$CA:$CA,$C66,'2'!$CB:$CB)))-IF($D66="","",IF(ISNA(SUMIF('2'!$B:$B,$D66,'2'!$L:$L)),0,SUMIF('2'!$B:$B,$D66,'2'!$L:$L)))))</f>
        <v>0</v>
      </c>
      <c r="H66" s="34">
        <f>IF($D66="","",(IF($C66="","",IF(ISNA(SUMIF('3'!$CA:$CA,$C66,'3'!$CB:$CB)),0,SUMIF('3'!$CA:$CA,$C66,'3'!$CB:$CB)))-IF($D66="","",IF(ISNA(SUMIF('3'!$B:$B,$D66,'3'!$L:$L)),0,SUMIF('3'!$B:$B,$D66,'3'!$L:$L)))))</f>
        <v>0</v>
      </c>
      <c r="I66" s="34">
        <f>IF($D66="","",(IF($C66="","",IF(ISNA(SUMIF('4'!$CA:$CA,$C66,'4'!$CB:$CB)),0,SUMIF('4'!$CA:$CA,$C66,'4'!$CB:$CB)))-IF($D66="","",IF(ISNA(SUMIF('4'!$B:$B,$D66,'4'!$L:$L)),0,SUMIF('4'!$B:$B,$D66,'4'!$L:$L)))))</f>
        <v>0</v>
      </c>
      <c r="J66" s="34">
        <f>IF($D66="","",(IF($C66="","",IF(ISNA(SUMIF('5'!$CA:$CA,$C66,'5'!$CB:$CB)),0,SUMIF('5'!$CA:$CA,$C66,'5'!$CB:$CB)))-IF($D66="","",IF(ISNA(SUMIF('5'!$B:$B,$D66,'5'!$L:$L)),0,SUMIF('5'!$B:$B,$D66,'5'!$L:$L)))))</f>
        <v>0</v>
      </c>
      <c r="K66" s="34">
        <f>IF($D66="","",(IF($C66="","",IF(ISNA(SUMIF('6'!$CA:$CA,$C66,'6'!$CB:$CB)),0,SUMIF('6'!$CA:$CA,$C66,'6'!$CB:$CB)))-IF($D66="","",IF(ISNA(SUMIF('6'!$B:$B,$D66,'6'!$L:$L)),0,SUMIF('6'!$B:$B,$D66,'6'!$L:$L)))))</f>
        <v>0</v>
      </c>
      <c r="L66" s="34">
        <f>IF($D66="","",(IF($C66="","",IF(ISNA(SUMIF('7'!$CA:$CA,$C66,'7'!$CB:$CB)),0,SUMIF('7'!$CA:$CA,$C66,'7'!$CB:$CB)))-IF($D66="","",IF(ISNA(SUMIF('7'!$B:$B,$D66,'7'!$L:$L)),0,SUMIF('7'!$B:$B,$D66,'7'!$L:$L)))))</f>
        <v>0</v>
      </c>
      <c r="M66" s="34">
        <f>IF($D66="","",(IF($C66="","",IF(ISNA(SUMIF('8'!$CA:$CA,$C66,'8'!$CB:$CB)),0,SUMIF('8'!$CA:$CA,$C66,'8'!$CB:$CB)))-IF($D66="","",IF(ISNA(SUMIF('8'!$B:$B,$D66,'8'!$L:$L)),0,SUMIF('8'!$B:$B,$D66,'8'!$L:$L)))))</f>
        <v>0</v>
      </c>
      <c r="N66" s="34">
        <f>IF($D66="","",(IF($C66="","",IF(ISNA(SUMIF('9'!$CA:$CA,$C66,'9'!$CB:$CB)),0,SUMIF('9'!$CA:$CA,$C66,'9'!$CB:$CB)))-IF($D66="","",IF(ISNA(SUMIF('9'!$B:$B,$D66,'9'!$L:$L)),0,SUMIF('9'!$B:$B,$D66,'9'!$L:$L)))))</f>
        <v>0</v>
      </c>
      <c r="O66" s="34">
        <f>IF($D66="","",(IF($C66="","",IF(ISNA(SUMIF('10'!$CA:$CA,$C66,'10'!$CB:$CB)),0,SUMIF('10'!$CA:$CA,$C66,'10'!$CB:$CB)))-IF($D66="","",IF(ISNA(SUMIF('10'!$B:$B,$D66,'10'!$L:$L)),0,SUMIF('10'!$B:$B,$D66,'10'!$L:$L)))))</f>
        <v>0</v>
      </c>
      <c r="P66" s="34">
        <f>IF($D66="","",(IF($C66="","",IF(ISNA(SUMIF('11'!$CA:$CA,$C66,'11'!$CB:$CB)),0,SUMIF('11'!$CA:$CA,$C66,'11'!$CB:$CB)))-IF($D66="","",IF(ISNA(SUMIF('11'!$B:$B,$D66,'11'!$L:$L)),0,SUMIF('11'!$B:$B,$D66,'11'!$L:$L)))))</f>
        <v>0</v>
      </c>
      <c r="Q66" s="34">
        <f>IF($D66="","",(IF($C66="","",IF(ISNA(SUMIF('12'!$CA:$CA,$C66,'12'!$CB:$CB)),0,SUMIF('12'!$CA:$CA,$C66,'12'!$CB:$CB)))-IF($D66="","",IF(ISNA(SUMIF('12'!$B:$B,$D66,'12'!$L:$L)),0,SUMIF('12'!$B:$B,$D66,'12'!$L:$L)))))</f>
        <v>0</v>
      </c>
      <c r="R66" s="34">
        <f>IF($D66="","",(IF($C66="","",IF(ISNA(SUMIF('13'!$CA:$CA,$C66,'13'!$CB:$CB)),0,SUMIF('13'!$CA:$CA,$C66,'13'!$CB:$CB)))-IF($D66="","",IF(ISNA(SUMIF('13'!$B:$B,$D66,'13'!$L:$L)),0,SUMIF('13'!$B:$B,$D66,'13'!$L:$L)))))</f>
        <v>0</v>
      </c>
      <c r="S66" s="34">
        <f>IF($D66="","",(IF($C66="","",IF(ISNA(SUMIF('14'!$CA:$CA,$C66,'14'!$CB:$CB)),0,SUMIF('14'!$CA:$CA,$C66,'14'!$CB:$CB)))-IF($D66="","",IF(ISNA(SUMIF('14'!$B:$B,$D66,'14'!$L:$L)),0,SUMIF('14'!$B:$B,$D66,'14'!$L:$L)))))</f>
        <v>0</v>
      </c>
      <c r="T66" s="34">
        <f>IF($D66="","",(IF($C66="","",IF(ISNA(SUMIF('15'!$CA:$CA,$C66,'15'!$CB:$CB)),0,SUMIF('15'!$CA:$CA,$C66,'15'!$CB:$CB)))-IF($D66="","",IF(ISNA(SUMIF('15'!$B:$B,$D66,'15'!$L:$L)),0,SUMIF('15'!$B:$B,$D66,'15'!$L:$L)))))</f>
        <v>0</v>
      </c>
      <c r="U66" s="34">
        <f>IF($D66="","",(IF($C66="","",IF(ISNA(SUMIF('16'!$CA:$CA,$C66,'16'!$CB:$CB)),0,SUMIF('16'!$CA:$CA,$C66,'16'!$CB:$CB)))-IF($D66="","",IF(ISNA(SUMIF('16'!$B:$B,$D66,'16'!$L:$L)),0,SUMIF('16'!$B:$B,$D66,'16'!$L:$L)))))</f>
        <v>0</v>
      </c>
      <c r="V66" s="34">
        <f>IF($D66="","",(IF($C66="","",IF(ISNA(SUMIF('17'!$CA:$CA,$C66,'17'!$CB:$CB)),0,SUMIF('17'!$CA:$CA,$C66,'17'!$CB:$CB)))-IF($D66="","",IF(ISNA(SUMIF('17'!$B:$B,$D66,'17'!$L:$L)),0,SUMIF('17'!$B:$B,$D66,'17'!$L:$L)))))</f>
        <v>0</v>
      </c>
      <c r="W66" s="34">
        <f>IF($D66="","",(IF($C66="","",IF(ISNA(SUMIF('18'!$CA:$CA,$C66,'18'!$CB:$CB)),0,SUMIF('18'!$CA:$CA,$C66,'18'!$CB:$CB)))-IF($D66="","",IF(ISNA(SUMIF('18'!$B:$B,$D66,'18'!$L:$L)),0,SUMIF('18'!$B:$B,$D66,'18'!$L:$L)))))</f>
        <v>0</v>
      </c>
      <c r="X66" s="34">
        <f>IF($D66="","",(IF($C66="","",IF(ISNA(SUMIF('19'!$CA:$CA,$C66,'19'!$CB:$CB)),0,SUMIF('19'!$CA:$CA,$C66,'19'!$CB:$CB)))-IF($D66="","",IF(ISNA(SUMIF('19'!$B:$B,$D66,'19'!$L:$L)),0,SUMIF('19'!$B:$B,$D66,'19'!$L:$L)))))</f>
        <v>0</v>
      </c>
      <c r="Y66" s="34">
        <f>IF($D66="","",(IF($C66="","",IF(ISNA(SUMIF('20'!$CA:$CA,$C66,'20'!$CB:$CB)),0,SUMIF('20'!$CA:$CA,$C66,'20'!$CB:$CB)))-IF($D66="","",IF(ISNA(SUMIF('20'!$B:$B,$D66,'20'!$L:$L)),0,SUMIF('20'!$B:$B,$D66,'20'!$L:$L)))))</f>
        <v>0</v>
      </c>
      <c r="Z66" s="34">
        <f>IF($D66="","",(IF($C66="","",IF(ISNA(SUMIF('21'!$CA:$CA,$C66,'21'!$CB:$CB)),0,SUMIF('21'!$CA:$CA,$C66,'21'!$CB:$CB)))-IF($D66="","",IF(ISNA(SUMIF('21'!$B:$B,$D66,'21'!$L:$L)),0,SUMIF('21'!$B:$B,$D66,'21'!$L:$L)))))</f>
        <v>0</v>
      </c>
      <c r="AA66" s="34">
        <f>IF($D66="","",(IF($C66="","",IF(ISNA(SUMIF('22'!$CA:$CA,$C66,'22'!$CB:$CB)),0,SUMIF('22'!$CA:$CA,$C66,'22'!$CB:$CB)))-IF($D66="","",IF(ISNA(SUMIF('22'!$B:$B,$D66,'22'!$L:$L)),0,SUMIF('22'!$B:$B,$D66,'22'!$L:$L)))))</f>
        <v>0</v>
      </c>
      <c r="AB66" s="34">
        <f>IF($D66="","",(IF($C66="","",IF(ISNA(SUMIF('23'!$CA:$CA,$C66,'23'!$CB:$CB)),0,SUMIF('23'!$CA:$CA,$C66,'23'!$CB:$CB)))-IF($D66="","",IF(ISNA(SUMIF('23'!$B:$B,$D66,'23'!$L:$L)),0,SUMIF('23'!$B:$B,$D66,'23'!$L:$L)))))</f>
        <v>0</v>
      </c>
      <c r="AC66" s="34">
        <f>IF($D66="","",(IF($C66="","",IF(ISNA(SUMIF('24'!$CA:$CA,$C66,'24'!$CB:$CB)),0,SUMIF('24'!$CA:$CA,$C66,'24'!$CB:$CB)))-IF($D66="","",IF(ISNA(SUMIF('24'!$B:$B,$D66,'24'!$L:$L)),0,SUMIF('24'!$B:$B,$D66,'24'!$L:$L)))))</f>
        <v>0</v>
      </c>
      <c r="AD66" s="34">
        <f>IF($D66="","",(IF($C66="","",IF(ISNA(SUMIF('25'!$CA:$CA,$C66,'25'!$CB:$CB)),0,SUMIF('25'!$CA:$CA,$C66,'25'!$CB:$CB)))-IF($D66="","",IF(ISNA(SUMIF('25'!$B:$B,$D66,'25'!$L:$L)),0,SUMIF('25'!$B:$B,$D66,'25'!$L:$L)))))</f>
        <v>0</v>
      </c>
      <c r="AE66" s="34">
        <f>IF($D66="","",(IF($C66="","",IF(ISNA(SUMIF('26'!$CA:$CA,$C66,'26'!$CB:$CB)),0,SUMIF('26'!$CA:$CA,$C66,'26'!$CB:$CB)))-IF($D66="","",IF(ISNA(SUMIF('26'!$B:$B,$D66,'26'!$L:$L)),0,SUMIF('26'!$B:$B,$D66,'26'!$L:$L)))))</f>
        <v>0</v>
      </c>
      <c r="AF66" s="34">
        <f>IF($D66="","",(IF($C66="","",IF(ISNA(SUMIF('27'!$CA:$CA,$C66,'27'!$CB:$CB)),0,SUMIF('27'!$CA:$CA,$C66,'27'!$CB:$CB)))-IF($D66="","",IF(ISNA(SUMIF('27'!$B:$B,$D66,'27'!$L:$L)),0,SUMIF('27'!$B:$B,$D66,'27'!$L:$L)))))</f>
        <v>0</v>
      </c>
      <c r="AG66" s="34">
        <f>IF($D66="","",(IF($C66="","",IF(ISNA(SUMIF('28'!$CA:$CA,$C66,'28'!$CB:$CB)),0,SUMIF('28'!$CA:$CA,$C66,'28'!$CB:$CB)))-IF($D66="","",IF(ISNA(SUMIF('28'!$B:$B,$D66,'28'!$L:$L)),0,SUMIF('28'!$B:$B,$D66,'28'!$L:$L)))))</f>
        <v>0</v>
      </c>
      <c r="AH66" s="34">
        <f>IF($D66="","",(IF($C66="","",IF(ISNA(SUMIF('29'!$CA:$CA,$C66,'29'!$CB:$CB)),0,SUMIF('29'!$CA:$CA,$C66,'29'!$CB:$CB)))-IF($D66="","",IF(ISNA(SUMIF('29'!$B:$B,$D66,'29'!$L:$L)),0,SUMIF('29'!$B:$B,$D66,'29'!$L:$L)))))</f>
        <v>0</v>
      </c>
      <c r="AI66" s="34">
        <f>IF($D66="","",(IF($C66="","",IF(ISNA(SUMIF('30'!$CA:$CA,$C66,'30'!$CB:$CB)),0,SUMIF('30'!$CA:$CA,$C66,'30'!$CB:$CB)))-IF($D66="","",IF(ISNA(SUMIF('30'!$B:$B,$D66,'30'!$L:$L)),0,SUMIF('30'!$B:$B,$D66,'30'!$L:$L)))))</f>
        <v>0</v>
      </c>
      <c r="AJ66" s="34">
        <f>IF($D66="","",(IF($C66="","",IF(ISNA(SUMIF('31'!$CA:$CA,$C66,'31'!$CB:$CB)),0,SUMIF('31'!$CA:$CA,$C66,'31'!$CB:$CB)))-IF($D66="","",IF(ISNA(SUMIF('31'!$B:$B,$D66,'31'!$L:$L)),0,SUMIF('31'!$B:$B,$D66,'31'!$L:$L)))))</f>
        <v>0</v>
      </c>
      <c r="AK66" s="35">
        <f t="shared" si="2"/>
        <v>0</v>
      </c>
      <c r="AL66" s="31">
        <f t="shared" si="3"/>
        <v>181</v>
      </c>
    </row>
    <row r="67" spans="1:38" ht="17.399999999999999">
      <c r="A67" s="19">
        <v>61</v>
      </c>
      <c r="C67" s="39">
        <f>IF(D67="","",VLOOKUP('CUADRO GENERADO'!D67,'BASE DATOS CONDUCTORES'!B:C,2,FALSE))</f>
        <v>6006</v>
      </c>
      <c r="D67" s="28">
        <f>IFERROR(VLOOKUP(A67,'BASE DATOS CONDUCTORES'!$X$4:$AB$403,5,FALSE),"")</f>
        <v>182</v>
      </c>
      <c r="E67" s="34" t="str">
        <f>IF(ISNA(VLOOKUP(D67,SALDOS!C:D,2,FALSE)),"",VLOOKUP(D67,SALDOS!C:D,2,FALSE))</f>
        <v/>
      </c>
      <c r="F67" s="34">
        <f>IF($D67="","",(IF($C67="","",IF(ISNA(SUMIF('1'!$CA:$CA,$C67,'1'!$CB:$CB)),0,SUMIF('1'!$CA:$CA,$C67,'1'!$CB:$CB)))-IF($D67="","",IF(ISNA(SUMIF('1'!$B:$B,$D67,'1'!$L:$L)),0,SUMIF('1'!$B:$B,$D67,'1'!$L:$L)))))</f>
        <v>0</v>
      </c>
      <c r="G67" s="34">
        <f>IF($D67="","",(IF($C67="","",IF(ISNA(SUMIF('2'!$CA:$CA,$C67,'2'!$CB:$CB)),0,SUMIF('2'!$CA:$CA,$C67,'2'!$CB:$CB)))-IF($D67="","",IF(ISNA(SUMIF('2'!$B:$B,$D67,'2'!$L:$L)),0,SUMIF('2'!$B:$B,$D67,'2'!$L:$L)))))</f>
        <v>0</v>
      </c>
      <c r="H67" s="34">
        <f>IF($D67="","",(IF($C67="","",IF(ISNA(SUMIF('3'!$CA:$CA,$C67,'3'!$CB:$CB)),0,SUMIF('3'!$CA:$CA,$C67,'3'!$CB:$CB)))-IF($D67="","",IF(ISNA(SUMIF('3'!$B:$B,$D67,'3'!$L:$L)),0,SUMIF('3'!$B:$B,$D67,'3'!$L:$L)))))</f>
        <v>0</v>
      </c>
      <c r="I67" s="34">
        <f>IF($D67="","",(IF($C67="","",IF(ISNA(SUMIF('4'!$CA:$CA,$C67,'4'!$CB:$CB)),0,SUMIF('4'!$CA:$CA,$C67,'4'!$CB:$CB)))-IF($D67="","",IF(ISNA(SUMIF('4'!$B:$B,$D67,'4'!$L:$L)),0,SUMIF('4'!$B:$B,$D67,'4'!$L:$L)))))</f>
        <v>0</v>
      </c>
      <c r="J67" s="34">
        <f>IF($D67="","",(IF($C67="","",IF(ISNA(SUMIF('5'!$CA:$CA,$C67,'5'!$CB:$CB)),0,SUMIF('5'!$CA:$CA,$C67,'5'!$CB:$CB)))-IF($D67="","",IF(ISNA(SUMIF('5'!$B:$B,$D67,'5'!$L:$L)),0,SUMIF('5'!$B:$B,$D67,'5'!$L:$L)))))</f>
        <v>0</v>
      </c>
      <c r="K67" s="34">
        <f>IF($D67="","",(IF($C67="","",IF(ISNA(SUMIF('6'!$CA:$CA,$C67,'6'!$CB:$CB)),0,SUMIF('6'!$CA:$CA,$C67,'6'!$CB:$CB)))-IF($D67="","",IF(ISNA(SUMIF('6'!$B:$B,$D67,'6'!$L:$L)),0,SUMIF('6'!$B:$B,$D67,'6'!$L:$L)))))</f>
        <v>0</v>
      </c>
      <c r="L67" s="34">
        <f>IF($D67="","",(IF($C67="","",IF(ISNA(SUMIF('7'!$CA:$CA,$C67,'7'!$CB:$CB)),0,SUMIF('7'!$CA:$CA,$C67,'7'!$CB:$CB)))-IF($D67="","",IF(ISNA(SUMIF('7'!$B:$B,$D67,'7'!$L:$L)),0,SUMIF('7'!$B:$B,$D67,'7'!$L:$L)))))</f>
        <v>0</v>
      </c>
      <c r="M67" s="34">
        <f>IF($D67="","",(IF($C67="","",IF(ISNA(SUMIF('8'!$CA:$CA,$C67,'8'!$CB:$CB)),0,SUMIF('8'!$CA:$CA,$C67,'8'!$CB:$CB)))-IF($D67="","",IF(ISNA(SUMIF('8'!$B:$B,$D67,'8'!$L:$L)),0,SUMIF('8'!$B:$B,$D67,'8'!$L:$L)))))</f>
        <v>0</v>
      </c>
      <c r="N67" s="34">
        <f>IF($D67="","",(IF($C67="","",IF(ISNA(SUMIF('9'!$CA:$CA,$C67,'9'!$CB:$CB)),0,SUMIF('9'!$CA:$CA,$C67,'9'!$CB:$CB)))-IF($D67="","",IF(ISNA(SUMIF('9'!$B:$B,$D67,'9'!$L:$L)),0,SUMIF('9'!$B:$B,$D67,'9'!$L:$L)))))</f>
        <v>0</v>
      </c>
      <c r="O67" s="34">
        <f>IF($D67="","",(IF($C67="","",IF(ISNA(SUMIF('10'!$CA:$CA,$C67,'10'!$CB:$CB)),0,SUMIF('10'!$CA:$CA,$C67,'10'!$CB:$CB)))-IF($D67="","",IF(ISNA(SUMIF('10'!$B:$B,$D67,'10'!$L:$L)),0,SUMIF('10'!$B:$B,$D67,'10'!$L:$L)))))</f>
        <v>0</v>
      </c>
      <c r="P67" s="34">
        <f>IF($D67="","",(IF($C67="","",IF(ISNA(SUMIF('11'!$CA:$CA,$C67,'11'!$CB:$CB)),0,SUMIF('11'!$CA:$CA,$C67,'11'!$CB:$CB)))-IF($D67="","",IF(ISNA(SUMIF('11'!$B:$B,$D67,'11'!$L:$L)),0,SUMIF('11'!$B:$B,$D67,'11'!$L:$L)))))</f>
        <v>0</v>
      </c>
      <c r="Q67" s="34">
        <f>IF($D67="","",(IF($C67="","",IF(ISNA(SUMIF('12'!$CA:$CA,$C67,'12'!$CB:$CB)),0,SUMIF('12'!$CA:$CA,$C67,'12'!$CB:$CB)))-IF($D67="","",IF(ISNA(SUMIF('12'!$B:$B,$D67,'12'!$L:$L)),0,SUMIF('12'!$B:$B,$D67,'12'!$L:$L)))))</f>
        <v>0</v>
      </c>
      <c r="R67" s="34">
        <f>IF($D67="","",(IF($C67="","",IF(ISNA(SUMIF('13'!$CA:$CA,$C67,'13'!$CB:$CB)),0,SUMIF('13'!$CA:$CA,$C67,'13'!$CB:$CB)))-IF($D67="","",IF(ISNA(SUMIF('13'!$B:$B,$D67,'13'!$L:$L)),0,SUMIF('13'!$B:$B,$D67,'13'!$L:$L)))))</f>
        <v>0</v>
      </c>
      <c r="S67" s="34">
        <f>IF($D67="","",(IF($C67="","",IF(ISNA(SUMIF('14'!$CA:$CA,$C67,'14'!$CB:$CB)),0,SUMIF('14'!$CA:$CA,$C67,'14'!$CB:$CB)))-IF($D67="","",IF(ISNA(SUMIF('14'!$B:$B,$D67,'14'!$L:$L)),0,SUMIF('14'!$B:$B,$D67,'14'!$L:$L)))))</f>
        <v>0</v>
      </c>
      <c r="T67" s="34">
        <f>IF($D67="","",(IF($C67="","",IF(ISNA(SUMIF('15'!$CA:$CA,$C67,'15'!$CB:$CB)),0,SUMIF('15'!$CA:$CA,$C67,'15'!$CB:$CB)))-IF($D67="","",IF(ISNA(SUMIF('15'!$B:$B,$D67,'15'!$L:$L)),0,SUMIF('15'!$B:$B,$D67,'15'!$L:$L)))))</f>
        <v>0</v>
      </c>
      <c r="U67" s="34">
        <f>IF($D67="","",(IF($C67="","",IF(ISNA(SUMIF('16'!$CA:$CA,$C67,'16'!$CB:$CB)),0,SUMIF('16'!$CA:$CA,$C67,'16'!$CB:$CB)))-IF($D67="","",IF(ISNA(SUMIF('16'!$B:$B,$D67,'16'!$L:$L)),0,SUMIF('16'!$B:$B,$D67,'16'!$L:$L)))))</f>
        <v>0</v>
      </c>
      <c r="V67" s="34">
        <f>IF($D67="","",(IF($C67="","",IF(ISNA(SUMIF('17'!$CA:$CA,$C67,'17'!$CB:$CB)),0,SUMIF('17'!$CA:$CA,$C67,'17'!$CB:$CB)))-IF($D67="","",IF(ISNA(SUMIF('17'!$B:$B,$D67,'17'!$L:$L)),0,SUMIF('17'!$B:$B,$D67,'17'!$L:$L)))))</f>
        <v>0</v>
      </c>
      <c r="W67" s="34">
        <f>IF($D67="","",(IF($C67="","",IF(ISNA(SUMIF('18'!$CA:$CA,$C67,'18'!$CB:$CB)),0,SUMIF('18'!$CA:$CA,$C67,'18'!$CB:$CB)))-IF($D67="","",IF(ISNA(SUMIF('18'!$B:$B,$D67,'18'!$L:$L)),0,SUMIF('18'!$B:$B,$D67,'18'!$L:$L)))))</f>
        <v>0</v>
      </c>
      <c r="X67" s="34">
        <f>IF($D67="","",(IF($C67="","",IF(ISNA(SUMIF('19'!$CA:$CA,$C67,'19'!$CB:$CB)),0,SUMIF('19'!$CA:$CA,$C67,'19'!$CB:$CB)))-IF($D67="","",IF(ISNA(SUMIF('19'!$B:$B,$D67,'19'!$L:$L)),0,SUMIF('19'!$B:$B,$D67,'19'!$L:$L)))))</f>
        <v>0</v>
      </c>
      <c r="Y67" s="34">
        <f>IF($D67="","",(IF($C67="","",IF(ISNA(SUMIF('20'!$CA:$CA,$C67,'20'!$CB:$CB)),0,SUMIF('20'!$CA:$CA,$C67,'20'!$CB:$CB)))-IF($D67="","",IF(ISNA(SUMIF('20'!$B:$B,$D67,'20'!$L:$L)),0,SUMIF('20'!$B:$B,$D67,'20'!$L:$L)))))</f>
        <v>0</v>
      </c>
      <c r="Z67" s="34">
        <f>IF($D67="","",(IF($C67="","",IF(ISNA(SUMIF('21'!$CA:$CA,$C67,'21'!$CB:$CB)),0,SUMIF('21'!$CA:$CA,$C67,'21'!$CB:$CB)))-IF($D67="","",IF(ISNA(SUMIF('21'!$B:$B,$D67,'21'!$L:$L)),0,SUMIF('21'!$B:$B,$D67,'21'!$L:$L)))))</f>
        <v>0</v>
      </c>
      <c r="AA67" s="34">
        <f>IF($D67="","",(IF($C67="","",IF(ISNA(SUMIF('22'!$CA:$CA,$C67,'22'!$CB:$CB)),0,SUMIF('22'!$CA:$CA,$C67,'22'!$CB:$CB)))-IF($D67="","",IF(ISNA(SUMIF('22'!$B:$B,$D67,'22'!$L:$L)),0,SUMIF('22'!$B:$B,$D67,'22'!$L:$L)))))</f>
        <v>0</v>
      </c>
      <c r="AB67" s="34">
        <f>IF($D67="","",(IF($C67="","",IF(ISNA(SUMIF('23'!$CA:$CA,$C67,'23'!$CB:$CB)),0,SUMIF('23'!$CA:$CA,$C67,'23'!$CB:$CB)))-IF($D67="","",IF(ISNA(SUMIF('23'!$B:$B,$D67,'23'!$L:$L)),0,SUMIF('23'!$B:$B,$D67,'23'!$L:$L)))))</f>
        <v>0</v>
      </c>
      <c r="AC67" s="34">
        <f>IF($D67="","",(IF($C67="","",IF(ISNA(SUMIF('24'!$CA:$CA,$C67,'24'!$CB:$CB)),0,SUMIF('24'!$CA:$CA,$C67,'24'!$CB:$CB)))-IF($D67="","",IF(ISNA(SUMIF('24'!$B:$B,$D67,'24'!$L:$L)),0,SUMIF('24'!$B:$B,$D67,'24'!$L:$L)))))</f>
        <v>0</v>
      </c>
      <c r="AD67" s="34">
        <f>IF($D67="","",(IF($C67="","",IF(ISNA(SUMIF('25'!$CA:$CA,$C67,'25'!$CB:$CB)),0,SUMIF('25'!$CA:$CA,$C67,'25'!$CB:$CB)))-IF($D67="","",IF(ISNA(SUMIF('25'!$B:$B,$D67,'25'!$L:$L)),0,SUMIF('25'!$B:$B,$D67,'25'!$L:$L)))))</f>
        <v>0</v>
      </c>
      <c r="AE67" s="34">
        <f>IF($D67="","",(IF($C67="","",IF(ISNA(SUMIF('26'!$CA:$CA,$C67,'26'!$CB:$CB)),0,SUMIF('26'!$CA:$CA,$C67,'26'!$CB:$CB)))-IF($D67="","",IF(ISNA(SUMIF('26'!$B:$B,$D67,'26'!$L:$L)),0,SUMIF('26'!$B:$B,$D67,'26'!$L:$L)))))</f>
        <v>0</v>
      </c>
      <c r="AF67" s="34">
        <f>IF($D67="","",(IF($C67="","",IF(ISNA(SUMIF('27'!$CA:$CA,$C67,'27'!$CB:$CB)),0,SUMIF('27'!$CA:$CA,$C67,'27'!$CB:$CB)))-IF($D67="","",IF(ISNA(SUMIF('27'!$B:$B,$D67,'27'!$L:$L)),0,SUMIF('27'!$B:$B,$D67,'27'!$L:$L)))))</f>
        <v>0</v>
      </c>
      <c r="AG67" s="34">
        <f>IF($D67="","",(IF($C67="","",IF(ISNA(SUMIF('28'!$CA:$CA,$C67,'28'!$CB:$CB)),0,SUMIF('28'!$CA:$CA,$C67,'28'!$CB:$CB)))-IF($D67="","",IF(ISNA(SUMIF('28'!$B:$B,$D67,'28'!$L:$L)),0,SUMIF('28'!$B:$B,$D67,'28'!$L:$L)))))</f>
        <v>0</v>
      </c>
      <c r="AH67" s="34">
        <f>IF($D67="","",(IF($C67="","",IF(ISNA(SUMIF('29'!$CA:$CA,$C67,'29'!$CB:$CB)),0,SUMIF('29'!$CA:$CA,$C67,'29'!$CB:$CB)))-IF($D67="","",IF(ISNA(SUMIF('29'!$B:$B,$D67,'29'!$L:$L)),0,SUMIF('29'!$B:$B,$D67,'29'!$L:$L)))))</f>
        <v>0</v>
      </c>
      <c r="AI67" s="34">
        <f>IF($D67="","",(IF($C67="","",IF(ISNA(SUMIF('30'!$CA:$CA,$C67,'30'!$CB:$CB)),0,SUMIF('30'!$CA:$CA,$C67,'30'!$CB:$CB)))-IF($D67="","",IF(ISNA(SUMIF('30'!$B:$B,$D67,'30'!$L:$L)),0,SUMIF('30'!$B:$B,$D67,'30'!$L:$L)))))</f>
        <v>0</v>
      </c>
      <c r="AJ67" s="34">
        <f>IF($D67="","",(IF($C67="","",IF(ISNA(SUMIF('31'!$CA:$CA,$C67,'31'!$CB:$CB)),0,SUMIF('31'!$CA:$CA,$C67,'31'!$CB:$CB)))-IF($D67="","",IF(ISNA(SUMIF('31'!$B:$B,$D67,'31'!$L:$L)),0,SUMIF('31'!$B:$B,$D67,'31'!$L:$L)))))</f>
        <v>0</v>
      </c>
      <c r="AK67" s="35">
        <f t="shared" si="2"/>
        <v>0</v>
      </c>
      <c r="AL67" s="31">
        <f t="shared" si="3"/>
        <v>182</v>
      </c>
    </row>
    <row r="68" spans="1:38" ht="17.399999999999999">
      <c r="A68" s="19">
        <v>62</v>
      </c>
      <c r="C68" s="39">
        <f>IF(D68="","",VLOOKUP('CUADRO GENERADO'!D68,'BASE DATOS CONDUCTORES'!B:C,2,FALSE))</f>
        <v>5775</v>
      </c>
      <c r="D68" s="28">
        <f>IFERROR(VLOOKUP(A68,'BASE DATOS CONDUCTORES'!$X$4:$AB$403,5,FALSE),"")</f>
        <v>202</v>
      </c>
      <c r="E68" s="34" t="str">
        <f>IF(ISNA(VLOOKUP(D68,SALDOS!C:D,2,FALSE)),"",VLOOKUP(D68,SALDOS!C:D,2,FALSE))</f>
        <v/>
      </c>
      <c r="F68" s="34">
        <f>IF($D68="","",(IF($C68="","",IF(ISNA(SUMIF('1'!$CA:$CA,$C68,'1'!$CB:$CB)),0,SUMIF('1'!$CA:$CA,$C68,'1'!$CB:$CB)))-IF($D68="","",IF(ISNA(SUMIF('1'!$B:$B,$D68,'1'!$L:$L)),0,SUMIF('1'!$B:$B,$D68,'1'!$L:$L)))))</f>
        <v>0</v>
      </c>
      <c r="G68" s="34">
        <f>IF($D68="","",(IF($C68="","",IF(ISNA(SUMIF('2'!$CA:$CA,$C68,'2'!$CB:$CB)),0,SUMIF('2'!$CA:$CA,$C68,'2'!$CB:$CB)))-IF($D68="","",IF(ISNA(SUMIF('2'!$B:$B,$D68,'2'!$L:$L)),0,SUMIF('2'!$B:$B,$D68,'2'!$L:$L)))))</f>
        <v>0</v>
      </c>
      <c r="H68" s="34">
        <f>IF($D68="","",(IF($C68="","",IF(ISNA(SUMIF('3'!$CA:$CA,$C68,'3'!$CB:$CB)),0,SUMIF('3'!$CA:$CA,$C68,'3'!$CB:$CB)))-IF($D68="","",IF(ISNA(SUMIF('3'!$B:$B,$D68,'3'!$L:$L)),0,SUMIF('3'!$B:$B,$D68,'3'!$L:$L)))))</f>
        <v>0</v>
      </c>
      <c r="I68" s="34">
        <f>IF($D68="","",(IF($C68="","",IF(ISNA(SUMIF('4'!$CA:$CA,$C68,'4'!$CB:$CB)),0,SUMIF('4'!$CA:$CA,$C68,'4'!$CB:$CB)))-IF($D68="","",IF(ISNA(SUMIF('4'!$B:$B,$D68,'4'!$L:$L)),0,SUMIF('4'!$B:$B,$D68,'4'!$L:$L)))))</f>
        <v>0</v>
      </c>
      <c r="J68" s="34">
        <f>IF($D68="","",(IF($C68="","",IF(ISNA(SUMIF('5'!$CA:$CA,$C68,'5'!$CB:$CB)),0,SUMIF('5'!$CA:$CA,$C68,'5'!$CB:$CB)))-IF($D68="","",IF(ISNA(SUMIF('5'!$B:$B,$D68,'5'!$L:$L)),0,SUMIF('5'!$B:$B,$D68,'5'!$L:$L)))))</f>
        <v>0</v>
      </c>
      <c r="K68" s="34">
        <f>IF($D68="","",(IF($C68="","",IF(ISNA(SUMIF('6'!$CA:$CA,$C68,'6'!$CB:$CB)),0,SUMIF('6'!$CA:$CA,$C68,'6'!$CB:$CB)))-IF($D68="","",IF(ISNA(SUMIF('6'!$B:$B,$D68,'6'!$L:$L)),0,SUMIF('6'!$B:$B,$D68,'6'!$L:$L)))))</f>
        <v>0</v>
      </c>
      <c r="L68" s="34">
        <f>IF($D68="","",(IF($C68="","",IF(ISNA(SUMIF('7'!$CA:$CA,$C68,'7'!$CB:$CB)),0,SUMIF('7'!$CA:$CA,$C68,'7'!$CB:$CB)))-IF($D68="","",IF(ISNA(SUMIF('7'!$B:$B,$D68,'7'!$L:$L)),0,SUMIF('7'!$B:$B,$D68,'7'!$L:$L)))))</f>
        <v>0</v>
      </c>
      <c r="M68" s="34">
        <f>IF($D68="","",(IF($C68="","",IF(ISNA(SUMIF('8'!$CA:$CA,$C68,'8'!$CB:$CB)),0,SUMIF('8'!$CA:$CA,$C68,'8'!$CB:$CB)))-IF($D68="","",IF(ISNA(SUMIF('8'!$B:$B,$D68,'8'!$L:$L)),0,SUMIF('8'!$B:$B,$D68,'8'!$L:$L)))))</f>
        <v>0</v>
      </c>
      <c r="N68" s="34">
        <f>IF($D68="","",(IF($C68="","",IF(ISNA(SUMIF('9'!$CA:$CA,$C68,'9'!$CB:$CB)),0,SUMIF('9'!$CA:$CA,$C68,'9'!$CB:$CB)))-IF($D68="","",IF(ISNA(SUMIF('9'!$B:$B,$D68,'9'!$L:$L)),0,SUMIF('9'!$B:$B,$D68,'9'!$L:$L)))))</f>
        <v>0</v>
      </c>
      <c r="O68" s="34">
        <f>IF($D68="","",(IF($C68="","",IF(ISNA(SUMIF('10'!$CA:$CA,$C68,'10'!$CB:$CB)),0,SUMIF('10'!$CA:$CA,$C68,'10'!$CB:$CB)))-IF($D68="","",IF(ISNA(SUMIF('10'!$B:$B,$D68,'10'!$L:$L)),0,SUMIF('10'!$B:$B,$D68,'10'!$L:$L)))))</f>
        <v>0</v>
      </c>
      <c r="P68" s="34">
        <f>IF($D68="","",(IF($C68="","",IF(ISNA(SUMIF('11'!$CA:$CA,$C68,'11'!$CB:$CB)),0,SUMIF('11'!$CA:$CA,$C68,'11'!$CB:$CB)))-IF($D68="","",IF(ISNA(SUMIF('11'!$B:$B,$D68,'11'!$L:$L)),0,SUMIF('11'!$B:$B,$D68,'11'!$L:$L)))))</f>
        <v>0</v>
      </c>
      <c r="Q68" s="34">
        <f>IF($D68="","",(IF($C68="","",IF(ISNA(SUMIF('12'!$CA:$CA,$C68,'12'!$CB:$CB)),0,SUMIF('12'!$CA:$CA,$C68,'12'!$CB:$CB)))-IF($D68="","",IF(ISNA(SUMIF('12'!$B:$B,$D68,'12'!$L:$L)),0,SUMIF('12'!$B:$B,$D68,'12'!$L:$L)))))</f>
        <v>0</v>
      </c>
      <c r="R68" s="34">
        <f>IF($D68="","",(IF($C68="","",IF(ISNA(SUMIF('13'!$CA:$CA,$C68,'13'!$CB:$CB)),0,SUMIF('13'!$CA:$CA,$C68,'13'!$CB:$CB)))-IF($D68="","",IF(ISNA(SUMIF('13'!$B:$B,$D68,'13'!$L:$L)),0,SUMIF('13'!$B:$B,$D68,'13'!$L:$L)))))</f>
        <v>0</v>
      </c>
      <c r="S68" s="34">
        <f>IF($D68="","",(IF($C68="","",IF(ISNA(SUMIF('14'!$CA:$CA,$C68,'14'!$CB:$CB)),0,SUMIF('14'!$CA:$CA,$C68,'14'!$CB:$CB)))-IF($D68="","",IF(ISNA(SUMIF('14'!$B:$B,$D68,'14'!$L:$L)),0,SUMIF('14'!$B:$B,$D68,'14'!$L:$L)))))</f>
        <v>0</v>
      </c>
      <c r="T68" s="34">
        <f>IF($D68="","",(IF($C68="","",IF(ISNA(SUMIF('15'!$CA:$CA,$C68,'15'!$CB:$CB)),0,SUMIF('15'!$CA:$CA,$C68,'15'!$CB:$CB)))-IF($D68="","",IF(ISNA(SUMIF('15'!$B:$B,$D68,'15'!$L:$L)),0,SUMIF('15'!$B:$B,$D68,'15'!$L:$L)))))</f>
        <v>0</v>
      </c>
      <c r="U68" s="34">
        <f>IF($D68="","",(IF($C68="","",IF(ISNA(SUMIF('16'!$CA:$CA,$C68,'16'!$CB:$CB)),0,SUMIF('16'!$CA:$CA,$C68,'16'!$CB:$CB)))-IF($D68="","",IF(ISNA(SUMIF('16'!$B:$B,$D68,'16'!$L:$L)),0,SUMIF('16'!$B:$B,$D68,'16'!$L:$L)))))</f>
        <v>0</v>
      </c>
      <c r="V68" s="34">
        <f>IF($D68="","",(IF($C68="","",IF(ISNA(SUMIF('17'!$CA:$CA,$C68,'17'!$CB:$CB)),0,SUMIF('17'!$CA:$CA,$C68,'17'!$CB:$CB)))-IF($D68="","",IF(ISNA(SUMIF('17'!$B:$B,$D68,'17'!$L:$L)),0,SUMIF('17'!$B:$B,$D68,'17'!$L:$L)))))</f>
        <v>0</v>
      </c>
      <c r="W68" s="34">
        <f>IF($D68="","",(IF($C68="","",IF(ISNA(SUMIF('18'!$CA:$CA,$C68,'18'!$CB:$CB)),0,SUMIF('18'!$CA:$CA,$C68,'18'!$CB:$CB)))-IF($D68="","",IF(ISNA(SUMIF('18'!$B:$B,$D68,'18'!$L:$L)),0,SUMIF('18'!$B:$B,$D68,'18'!$L:$L)))))</f>
        <v>0</v>
      </c>
      <c r="X68" s="34">
        <f>IF($D68="","",(IF($C68="","",IF(ISNA(SUMIF('19'!$CA:$CA,$C68,'19'!$CB:$CB)),0,SUMIF('19'!$CA:$CA,$C68,'19'!$CB:$CB)))-IF($D68="","",IF(ISNA(SUMIF('19'!$B:$B,$D68,'19'!$L:$L)),0,SUMIF('19'!$B:$B,$D68,'19'!$L:$L)))))</f>
        <v>0</v>
      </c>
      <c r="Y68" s="34">
        <f>IF($D68="","",(IF($C68="","",IF(ISNA(SUMIF('20'!$CA:$CA,$C68,'20'!$CB:$CB)),0,SUMIF('20'!$CA:$CA,$C68,'20'!$CB:$CB)))-IF($D68="","",IF(ISNA(SUMIF('20'!$B:$B,$D68,'20'!$L:$L)),0,SUMIF('20'!$B:$B,$D68,'20'!$L:$L)))))</f>
        <v>0</v>
      </c>
      <c r="Z68" s="34">
        <f>IF($D68="","",(IF($C68="","",IF(ISNA(SUMIF('21'!$CA:$CA,$C68,'21'!$CB:$CB)),0,SUMIF('21'!$CA:$CA,$C68,'21'!$CB:$CB)))-IF($D68="","",IF(ISNA(SUMIF('21'!$B:$B,$D68,'21'!$L:$L)),0,SUMIF('21'!$B:$B,$D68,'21'!$L:$L)))))</f>
        <v>0</v>
      </c>
      <c r="AA68" s="34">
        <f>IF($D68="","",(IF($C68="","",IF(ISNA(SUMIF('22'!$CA:$CA,$C68,'22'!$CB:$CB)),0,SUMIF('22'!$CA:$CA,$C68,'22'!$CB:$CB)))-IF($D68="","",IF(ISNA(SUMIF('22'!$B:$B,$D68,'22'!$L:$L)),0,SUMIF('22'!$B:$B,$D68,'22'!$L:$L)))))</f>
        <v>0</v>
      </c>
      <c r="AB68" s="34">
        <f>IF($D68="","",(IF($C68="","",IF(ISNA(SUMIF('23'!$CA:$CA,$C68,'23'!$CB:$CB)),0,SUMIF('23'!$CA:$CA,$C68,'23'!$CB:$CB)))-IF($D68="","",IF(ISNA(SUMIF('23'!$B:$B,$D68,'23'!$L:$L)),0,SUMIF('23'!$B:$B,$D68,'23'!$L:$L)))))</f>
        <v>0</v>
      </c>
      <c r="AC68" s="34">
        <f>IF($D68="","",(IF($C68="","",IF(ISNA(SUMIF('24'!$CA:$CA,$C68,'24'!$CB:$CB)),0,SUMIF('24'!$CA:$CA,$C68,'24'!$CB:$CB)))-IF($D68="","",IF(ISNA(SUMIF('24'!$B:$B,$D68,'24'!$L:$L)),0,SUMIF('24'!$B:$B,$D68,'24'!$L:$L)))))</f>
        <v>0</v>
      </c>
      <c r="AD68" s="34">
        <f>IF($D68="","",(IF($C68="","",IF(ISNA(SUMIF('25'!$CA:$CA,$C68,'25'!$CB:$CB)),0,SUMIF('25'!$CA:$CA,$C68,'25'!$CB:$CB)))-IF($D68="","",IF(ISNA(SUMIF('25'!$B:$B,$D68,'25'!$L:$L)),0,SUMIF('25'!$B:$B,$D68,'25'!$L:$L)))))</f>
        <v>0</v>
      </c>
      <c r="AE68" s="34">
        <f>IF($D68="","",(IF($C68="","",IF(ISNA(SUMIF('26'!$CA:$CA,$C68,'26'!$CB:$CB)),0,SUMIF('26'!$CA:$CA,$C68,'26'!$CB:$CB)))-IF($D68="","",IF(ISNA(SUMIF('26'!$B:$B,$D68,'26'!$L:$L)),0,SUMIF('26'!$B:$B,$D68,'26'!$L:$L)))))</f>
        <v>0</v>
      </c>
      <c r="AF68" s="34">
        <f>IF($D68="","",(IF($C68="","",IF(ISNA(SUMIF('27'!$CA:$CA,$C68,'27'!$CB:$CB)),0,SUMIF('27'!$CA:$CA,$C68,'27'!$CB:$CB)))-IF($D68="","",IF(ISNA(SUMIF('27'!$B:$B,$D68,'27'!$L:$L)),0,SUMIF('27'!$B:$B,$D68,'27'!$L:$L)))))</f>
        <v>0</v>
      </c>
      <c r="AG68" s="34">
        <f>IF($D68="","",(IF($C68="","",IF(ISNA(SUMIF('28'!$CA:$CA,$C68,'28'!$CB:$CB)),0,SUMIF('28'!$CA:$CA,$C68,'28'!$CB:$CB)))-IF($D68="","",IF(ISNA(SUMIF('28'!$B:$B,$D68,'28'!$L:$L)),0,SUMIF('28'!$B:$B,$D68,'28'!$L:$L)))))</f>
        <v>0</v>
      </c>
      <c r="AH68" s="34">
        <f>IF($D68="","",(IF($C68="","",IF(ISNA(SUMIF('29'!$CA:$CA,$C68,'29'!$CB:$CB)),0,SUMIF('29'!$CA:$CA,$C68,'29'!$CB:$CB)))-IF($D68="","",IF(ISNA(SUMIF('29'!$B:$B,$D68,'29'!$L:$L)),0,SUMIF('29'!$B:$B,$D68,'29'!$L:$L)))))</f>
        <v>0</v>
      </c>
      <c r="AI68" s="34">
        <f>IF($D68="","",(IF($C68="","",IF(ISNA(SUMIF('30'!$CA:$CA,$C68,'30'!$CB:$CB)),0,SUMIF('30'!$CA:$CA,$C68,'30'!$CB:$CB)))-IF($D68="","",IF(ISNA(SUMIF('30'!$B:$B,$D68,'30'!$L:$L)),0,SUMIF('30'!$B:$B,$D68,'30'!$L:$L)))))</f>
        <v>0</v>
      </c>
      <c r="AJ68" s="34">
        <f>IF($D68="","",(IF($C68="","",IF(ISNA(SUMIF('31'!$CA:$CA,$C68,'31'!$CB:$CB)),0,SUMIF('31'!$CA:$CA,$C68,'31'!$CB:$CB)))-IF($D68="","",IF(ISNA(SUMIF('31'!$B:$B,$D68,'31'!$L:$L)),0,SUMIF('31'!$B:$B,$D68,'31'!$L:$L)))))</f>
        <v>0</v>
      </c>
      <c r="AK68" s="35">
        <f t="shared" si="2"/>
        <v>0</v>
      </c>
      <c r="AL68" s="31">
        <f t="shared" si="3"/>
        <v>202</v>
      </c>
    </row>
    <row r="69" spans="1:38" ht="17.399999999999999">
      <c r="A69" s="19">
        <v>63</v>
      </c>
      <c r="C69" s="39">
        <f>IF(D69="","",VLOOKUP('CUADRO GENERADO'!D69,'BASE DATOS CONDUCTORES'!B:C,2,FALSE))</f>
        <v>2469</v>
      </c>
      <c r="D69" s="28">
        <f>IFERROR(VLOOKUP(A69,'BASE DATOS CONDUCTORES'!$X$4:$AB$403,5,FALSE),"")</f>
        <v>204</v>
      </c>
      <c r="E69" s="34" t="str">
        <f>IF(ISNA(VLOOKUP(D69,SALDOS!C:D,2,FALSE)),"",VLOOKUP(D69,SALDOS!C:D,2,FALSE))</f>
        <v/>
      </c>
      <c r="F69" s="34">
        <f>IF($D69="","",(IF($C69="","",IF(ISNA(SUMIF('1'!$CA:$CA,$C69,'1'!$CB:$CB)),0,SUMIF('1'!$CA:$CA,$C69,'1'!$CB:$CB)))-IF($D69="","",IF(ISNA(SUMIF('1'!$B:$B,$D69,'1'!$L:$L)),0,SUMIF('1'!$B:$B,$D69,'1'!$L:$L)))))</f>
        <v>0</v>
      </c>
      <c r="G69" s="34">
        <f>IF($D69="","",(IF($C69="","",IF(ISNA(SUMIF('2'!$CA:$CA,$C69,'2'!$CB:$CB)),0,SUMIF('2'!$CA:$CA,$C69,'2'!$CB:$CB)))-IF($D69="","",IF(ISNA(SUMIF('2'!$B:$B,$D69,'2'!$L:$L)),0,SUMIF('2'!$B:$B,$D69,'2'!$L:$L)))))</f>
        <v>0</v>
      </c>
      <c r="H69" s="34">
        <f>IF($D69="","",(IF($C69="","",IF(ISNA(SUMIF('3'!$CA:$CA,$C69,'3'!$CB:$CB)),0,SUMIF('3'!$CA:$CA,$C69,'3'!$CB:$CB)))-IF($D69="","",IF(ISNA(SUMIF('3'!$B:$B,$D69,'3'!$L:$L)),0,SUMIF('3'!$B:$B,$D69,'3'!$L:$L)))))</f>
        <v>0</v>
      </c>
      <c r="I69" s="34">
        <f>IF($D69="","",(IF($C69="","",IF(ISNA(SUMIF('4'!$CA:$CA,$C69,'4'!$CB:$CB)),0,SUMIF('4'!$CA:$CA,$C69,'4'!$CB:$CB)))-IF($D69="","",IF(ISNA(SUMIF('4'!$B:$B,$D69,'4'!$L:$L)),0,SUMIF('4'!$B:$B,$D69,'4'!$L:$L)))))</f>
        <v>0</v>
      </c>
      <c r="J69" s="34">
        <f>IF($D69="","",(IF($C69="","",IF(ISNA(SUMIF('5'!$CA:$CA,$C69,'5'!$CB:$CB)),0,SUMIF('5'!$CA:$CA,$C69,'5'!$CB:$CB)))-IF($D69="","",IF(ISNA(SUMIF('5'!$B:$B,$D69,'5'!$L:$L)),0,SUMIF('5'!$B:$B,$D69,'5'!$L:$L)))))</f>
        <v>0</v>
      </c>
      <c r="K69" s="34">
        <f>IF($D69="","",(IF($C69="","",IF(ISNA(SUMIF('6'!$CA:$CA,$C69,'6'!$CB:$CB)),0,SUMIF('6'!$CA:$CA,$C69,'6'!$CB:$CB)))-IF($D69="","",IF(ISNA(SUMIF('6'!$B:$B,$D69,'6'!$L:$L)),0,SUMIF('6'!$B:$B,$D69,'6'!$L:$L)))))</f>
        <v>0</v>
      </c>
      <c r="L69" s="34">
        <f>IF($D69="","",(IF($C69="","",IF(ISNA(SUMIF('7'!$CA:$CA,$C69,'7'!$CB:$CB)),0,SUMIF('7'!$CA:$CA,$C69,'7'!$CB:$CB)))-IF($D69="","",IF(ISNA(SUMIF('7'!$B:$B,$D69,'7'!$L:$L)),0,SUMIF('7'!$B:$B,$D69,'7'!$L:$L)))))</f>
        <v>0</v>
      </c>
      <c r="M69" s="34">
        <f>IF($D69="","",(IF($C69="","",IF(ISNA(SUMIF('8'!$CA:$CA,$C69,'8'!$CB:$CB)),0,SUMIF('8'!$CA:$CA,$C69,'8'!$CB:$CB)))-IF($D69="","",IF(ISNA(SUMIF('8'!$B:$B,$D69,'8'!$L:$L)),0,SUMIF('8'!$B:$B,$D69,'8'!$L:$L)))))</f>
        <v>0</v>
      </c>
      <c r="N69" s="34">
        <f>IF($D69="","",(IF($C69="","",IF(ISNA(SUMIF('9'!$CA:$CA,$C69,'9'!$CB:$CB)),0,SUMIF('9'!$CA:$CA,$C69,'9'!$CB:$CB)))-IF($D69="","",IF(ISNA(SUMIF('9'!$B:$B,$D69,'9'!$L:$L)),0,SUMIF('9'!$B:$B,$D69,'9'!$L:$L)))))</f>
        <v>0</v>
      </c>
      <c r="O69" s="34">
        <f>IF($D69="","",(IF($C69="","",IF(ISNA(SUMIF('10'!$CA:$CA,$C69,'10'!$CB:$CB)),0,SUMIF('10'!$CA:$CA,$C69,'10'!$CB:$CB)))-IF($D69="","",IF(ISNA(SUMIF('10'!$B:$B,$D69,'10'!$L:$L)),0,SUMIF('10'!$B:$B,$D69,'10'!$L:$L)))))</f>
        <v>0</v>
      </c>
      <c r="P69" s="34">
        <f>IF($D69="","",(IF($C69="","",IF(ISNA(SUMIF('11'!$CA:$CA,$C69,'11'!$CB:$CB)),0,SUMIF('11'!$CA:$CA,$C69,'11'!$CB:$CB)))-IF($D69="","",IF(ISNA(SUMIF('11'!$B:$B,$D69,'11'!$L:$L)),0,SUMIF('11'!$B:$B,$D69,'11'!$L:$L)))))</f>
        <v>0</v>
      </c>
      <c r="Q69" s="34">
        <f>IF($D69="","",(IF($C69="","",IF(ISNA(SUMIF('12'!$CA:$CA,$C69,'12'!$CB:$CB)),0,SUMIF('12'!$CA:$CA,$C69,'12'!$CB:$CB)))-IF($D69="","",IF(ISNA(SUMIF('12'!$B:$B,$D69,'12'!$L:$L)),0,SUMIF('12'!$B:$B,$D69,'12'!$L:$L)))))</f>
        <v>0</v>
      </c>
      <c r="R69" s="34">
        <f>IF($D69="","",(IF($C69="","",IF(ISNA(SUMIF('13'!$CA:$CA,$C69,'13'!$CB:$CB)),0,SUMIF('13'!$CA:$CA,$C69,'13'!$CB:$CB)))-IF($D69="","",IF(ISNA(SUMIF('13'!$B:$B,$D69,'13'!$L:$L)),0,SUMIF('13'!$B:$B,$D69,'13'!$L:$L)))))</f>
        <v>0</v>
      </c>
      <c r="S69" s="34">
        <f>IF($D69="","",(IF($C69="","",IF(ISNA(SUMIF('14'!$CA:$CA,$C69,'14'!$CB:$CB)),0,SUMIF('14'!$CA:$CA,$C69,'14'!$CB:$CB)))-IF($D69="","",IF(ISNA(SUMIF('14'!$B:$B,$D69,'14'!$L:$L)),0,SUMIF('14'!$B:$B,$D69,'14'!$L:$L)))))</f>
        <v>0</v>
      </c>
      <c r="T69" s="34">
        <f>IF($D69="","",(IF($C69="","",IF(ISNA(SUMIF('15'!$CA:$CA,$C69,'15'!$CB:$CB)),0,SUMIF('15'!$CA:$CA,$C69,'15'!$CB:$CB)))-IF($D69="","",IF(ISNA(SUMIF('15'!$B:$B,$D69,'15'!$L:$L)),0,SUMIF('15'!$B:$B,$D69,'15'!$L:$L)))))</f>
        <v>0</v>
      </c>
      <c r="U69" s="34">
        <f>IF($D69="","",(IF($C69="","",IF(ISNA(SUMIF('16'!$CA:$CA,$C69,'16'!$CB:$CB)),0,SUMIF('16'!$CA:$CA,$C69,'16'!$CB:$CB)))-IF($D69="","",IF(ISNA(SUMIF('16'!$B:$B,$D69,'16'!$L:$L)),0,SUMIF('16'!$B:$B,$D69,'16'!$L:$L)))))</f>
        <v>0</v>
      </c>
      <c r="V69" s="34">
        <f>IF($D69="","",(IF($C69="","",IF(ISNA(SUMIF('17'!$CA:$CA,$C69,'17'!$CB:$CB)),0,SUMIF('17'!$CA:$CA,$C69,'17'!$CB:$CB)))-IF($D69="","",IF(ISNA(SUMIF('17'!$B:$B,$D69,'17'!$L:$L)),0,SUMIF('17'!$B:$B,$D69,'17'!$L:$L)))))</f>
        <v>0</v>
      </c>
      <c r="W69" s="34">
        <f>IF($D69="","",(IF($C69="","",IF(ISNA(SUMIF('18'!$CA:$CA,$C69,'18'!$CB:$CB)),0,SUMIF('18'!$CA:$CA,$C69,'18'!$CB:$CB)))-IF($D69="","",IF(ISNA(SUMIF('18'!$B:$B,$D69,'18'!$L:$L)),0,SUMIF('18'!$B:$B,$D69,'18'!$L:$L)))))</f>
        <v>0</v>
      </c>
      <c r="X69" s="34">
        <f>IF($D69="","",(IF($C69="","",IF(ISNA(SUMIF('19'!$CA:$CA,$C69,'19'!$CB:$CB)),0,SUMIF('19'!$CA:$CA,$C69,'19'!$CB:$CB)))-IF($D69="","",IF(ISNA(SUMIF('19'!$B:$B,$D69,'19'!$L:$L)),0,SUMIF('19'!$B:$B,$D69,'19'!$L:$L)))))</f>
        <v>0</v>
      </c>
      <c r="Y69" s="34">
        <f>IF($D69="","",(IF($C69="","",IF(ISNA(SUMIF('20'!$CA:$CA,$C69,'20'!$CB:$CB)),0,SUMIF('20'!$CA:$CA,$C69,'20'!$CB:$CB)))-IF($D69="","",IF(ISNA(SUMIF('20'!$B:$B,$D69,'20'!$L:$L)),0,SUMIF('20'!$B:$B,$D69,'20'!$L:$L)))))</f>
        <v>0</v>
      </c>
      <c r="Z69" s="34">
        <f>IF($D69="","",(IF($C69="","",IF(ISNA(SUMIF('21'!$CA:$CA,$C69,'21'!$CB:$CB)),0,SUMIF('21'!$CA:$CA,$C69,'21'!$CB:$CB)))-IF($D69="","",IF(ISNA(SUMIF('21'!$B:$B,$D69,'21'!$L:$L)),0,SUMIF('21'!$B:$B,$D69,'21'!$L:$L)))))</f>
        <v>0</v>
      </c>
      <c r="AA69" s="34">
        <f>IF($D69="","",(IF($C69="","",IF(ISNA(SUMIF('22'!$CA:$CA,$C69,'22'!$CB:$CB)),0,SUMIF('22'!$CA:$CA,$C69,'22'!$CB:$CB)))-IF($D69="","",IF(ISNA(SUMIF('22'!$B:$B,$D69,'22'!$L:$L)),0,SUMIF('22'!$B:$B,$D69,'22'!$L:$L)))))</f>
        <v>0</v>
      </c>
      <c r="AB69" s="34">
        <f>IF($D69="","",(IF($C69="","",IF(ISNA(SUMIF('23'!$CA:$CA,$C69,'23'!$CB:$CB)),0,SUMIF('23'!$CA:$CA,$C69,'23'!$CB:$CB)))-IF($D69="","",IF(ISNA(SUMIF('23'!$B:$B,$D69,'23'!$L:$L)),0,SUMIF('23'!$B:$B,$D69,'23'!$L:$L)))))</f>
        <v>0</v>
      </c>
      <c r="AC69" s="34">
        <f>IF($D69="","",(IF($C69="","",IF(ISNA(SUMIF('24'!$CA:$CA,$C69,'24'!$CB:$CB)),0,SUMIF('24'!$CA:$CA,$C69,'24'!$CB:$CB)))-IF($D69="","",IF(ISNA(SUMIF('24'!$B:$B,$D69,'24'!$L:$L)),0,SUMIF('24'!$B:$B,$D69,'24'!$L:$L)))))</f>
        <v>0</v>
      </c>
      <c r="AD69" s="34">
        <f>IF($D69="","",(IF($C69="","",IF(ISNA(SUMIF('25'!$CA:$CA,$C69,'25'!$CB:$CB)),0,SUMIF('25'!$CA:$CA,$C69,'25'!$CB:$CB)))-IF($D69="","",IF(ISNA(SUMIF('25'!$B:$B,$D69,'25'!$L:$L)),0,SUMIF('25'!$B:$B,$D69,'25'!$L:$L)))))</f>
        <v>0</v>
      </c>
      <c r="AE69" s="34">
        <f>IF($D69="","",(IF($C69="","",IF(ISNA(SUMIF('26'!$CA:$CA,$C69,'26'!$CB:$CB)),0,SUMIF('26'!$CA:$CA,$C69,'26'!$CB:$CB)))-IF($D69="","",IF(ISNA(SUMIF('26'!$B:$B,$D69,'26'!$L:$L)),0,SUMIF('26'!$B:$B,$D69,'26'!$L:$L)))))</f>
        <v>0</v>
      </c>
      <c r="AF69" s="34">
        <f>IF($D69="","",(IF($C69="","",IF(ISNA(SUMIF('27'!$CA:$CA,$C69,'27'!$CB:$CB)),0,SUMIF('27'!$CA:$CA,$C69,'27'!$CB:$CB)))-IF($D69="","",IF(ISNA(SUMIF('27'!$B:$B,$D69,'27'!$L:$L)),0,SUMIF('27'!$B:$B,$D69,'27'!$L:$L)))))</f>
        <v>0</v>
      </c>
      <c r="AG69" s="34">
        <f>IF($D69="","",(IF($C69="","",IF(ISNA(SUMIF('28'!$CA:$CA,$C69,'28'!$CB:$CB)),0,SUMIF('28'!$CA:$CA,$C69,'28'!$CB:$CB)))-IF($D69="","",IF(ISNA(SUMIF('28'!$B:$B,$D69,'28'!$L:$L)),0,SUMIF('28'!$B:$B,$D69,'28'!$L:$L)))))</f>
        <v>0</v>
      </c>
      <c r="AH69" s="34">
        <f>IF($D69="","",(IF($C69="","",IF(ISNA(SUMIF('29'!$CA:$CA,$C69,'29'!$CB:$CB)),0,SUMIF('29'!$CA:$CA,$C69,'29'!$CB:$CB)))-IF($D69="","",IF(ISNA(SUMIF('29'!$B:$B,$D69,'29'!$L:$L)),0,SUMIF('29'!$B:$B,$D69,'29'!$L:$L)))))</f>
        <v>0</v>
      </c>
      <c r="AI69" s="34">
        <f>IF($D69="","",(IF($C69="","",IF(ISNA(SUMIF('30'!$CA:$CA,$C69,'30'!$CB:$CB)),0,SUMIF('30'!$CA:$CA,$C69,'30'!$CB:$CB)))-IF($D69="","",IF(ISNA(SUMIF('30'!$B:$B,$D69,'30'!$L:$L)),0,SUMIF('30'!$B:$B,$D69,'30'!$L:$L)))))</f>
        <v>0</v>
      </c>
      <c r="AJ69" s="34">
        <f>IF($D69="","",(IF($C69="","",IF(ISNA(SUMIF('31'!$CA:$CA,$C69,'31'!$CB:$CB)),0,SUMIF('31'!$CA:$CA,$C69,'31'!$CB:$CB)))-IF($D69="","",IF(ISNA(SUMIF('31'!$B:$B,$D69,'31'!$L:$L)),0,SUMIF('31'!$B:$B,$D69,'31'!$L:$L)))))</f>
        <v>0</v>
      </c>
      <c r="AK69" s="35">
        <f t="shared" si="2"/>
        <v>0</v>
      </c>
      <c r="AL69" s="31">
        <f t="shared" si="3"/>
        <v>204</v>
      </c>
    </row>
    <row r="70" spans="1:38" ht="17.399999999999999">
      <c r="A70" s="19">
        <v>64</v>
      </c>
      <c r="C70" s="39">
        <f>IF(D70="","",VLOOKUP('CUADRO GENERADO'!D70,'BASE DATOS CONDUCTORES'!B:C,2,FALSE))</f>
        <v>2602</v>
      </c>
      <c r="D70" s="28">
        <f>IFERROR(VLOOKUP(A70,'BASE DATOS CONDUCTORES'!$X$4:$AB$403,5,FALSE),"")</f>
        <v>205</v>
      </c>
      <c r="E70" s="34" t="str">
        <f>IF(ISNA(VLOOKUP(D70,SALDOS!C:D,2,FALSE)),"",VLOOKUP(D70,SALDOS!C:D,2,FALSE))</f>
        <v/>
      </c>
      <c r="F70" s="34">
        <f>IF($D70="","",(IF($C70="","",IF(ISNA(SUMIF('1'!$CA:$CA,$C70,'1'!$CB:$CB)),0,SUMIF('1'!$CA:$CA,$C70,'1'!$CB:$CB)))-IF($D70="","",IF(ISNA(SUMIF('1'!$B:$B,$D70,'1'!$L:$L)),0,SUMIF('1'!$B:$B,$D70,'1'!$L:$L)))))</f>
        <v>0</v>
      </c>
      <c r="G70" s="34">
        <f>IF($D70="","",(IF($C70="","",IF(ISNA(SUMIF('2'!$CA:$CA,$C70,'2'!$CB:$CB)),0,SUMIF('2'!$CA:$CA,$C70,'2'!$CB:$CB)))-IF($D70="","",IF(ISNA(SUMIF('2'!$B:$B,$D70,'2'!$L:$L)),0,SUMIF('2'!$B:$B,$D70,'2'!$L:$L)))))</f>
        <v>0</v>
      </c>
      <c r="H70" s="34">
        <f>IF($D70="","",(IF($C70="","",IF(ISNA(SUMIF('3'!$CA:$CA,$C70,'3'!$CB:$CB)),0,SUMIF('3'!$CA:$CA,$C70,'3'!$CB:$CB)))-IF($D70="","",IF(ISNA(SUMIF('3'!$B:$B,$D70,'3'!$L:$L)),0,SUMIF('3'!$B:$B,$D70,'3'!$L:$L)))))</f>
        <v>0</v>
      </c>
      <c r="I70" s="34">
        <f>IF($D70="","",(IF($C70="","",IF(ISNA(SUMIF('4'!$CA:$CA,$C70,'4'!$CB:$CB)),0,SUMIF('4'!$CA:$CA,$C70,'4'!$CB:$CB)))-IF($D70="","",IF(ISNA(SUMIF('4'!$B:$B,$D70,'4'!$L:$L)),0,SUMIF('4'!$B:$B,$D70,'4'!$L:$L)))))</f>
        <v>0</v>
      </c>
      <c r="J70" s="34">
        <f>IF($D70="","",(IF($C70="","",IF(ISNA(SUMIF('5'!$CA:$CA,$C70,'5'!$CB:$CB)),0,SUMIF('5'!$CA:$CA,$C70,'5'!$CB:$CB)))-IF($D70="","",IF(ISNA(SUMIF('5'!$B:$B,$D70,'5'!$L:$L)),0,SUMIF('5'!$B:$B,$D70,'5'!$L:$L)))))</f>
        <v>0</v>
      </c>
      <c r="K70" s="34">
        <f>IF($D70="","",(IF($C70="","",IF(ISNA(SUMIF('6'!$CA:$CA,$C70,'6'!$CB:$CB)),0,SUMIF('6'!$CA:$CA,$C70,'6'!$CB:$CB)))-IF($D70="","",IF(ISNA(SUMIF('6'!$B:$B,$D70,'6'!$L:$L)),0,SUMIF('6'!$B:$B,$D70,'6'!$L:$L)))))</f>
        <v>0</v>
      </c>
      <c r="L70" s="34">
        <f>IF($D70="","",(IF($C70="","",IF(ISNA(SUMIF('7'!$CA:$CA,$C70,'7'!$CB:$CB)),0,SUMIF('7'!$CA:$CA,$C70,'7'!$CB:$CB)))-IF($D70="","",IF(ISNA(SUMIF('7'!$B:$B,$D70,'7'!$L:$L)),0,SUMIF('7'!$B:$B,$D70,'7'!$L:$L)))))</f>
        <v>0</v>
      </c>
      <c r="M70" s="34">
        <f>IF($D70="","",(IF($C70="","",IF(ISNA(SUMIF('8'!$CA:$CA,$C70,'8'!$CB:$CB)),0,SUMIF('8'!$CA:$CA,$C70,'8'!$CB:$CB)))-IF($D70="","",IF(ISNA(SUMIF('8'!$B:$B,$D70,'8'!$L:$L)),0,SUMIF('8'!$B:$B,$D70,'8'!$L:$L)))))</f>
        <v>0</v>
      </c>
      <c r="N70" s="34">
        <f>IF($D70="","",(IF($C70="","",IF(ISNA(SUMIF('9'!$CA:$CA,$C70,'9'!$CB:$CB)),0,SUMIF('9'!$CA:$CA,$C70,'9'!$CB:$CB)))-IF($D70="","",IF(ISNA(SUMIF('9'!$B:$B,$D70,'9'!$L:$L)),0,SUMIF('9'!$B:$B,$D70,'9'!$L:$L)))))</f>
        <v>0</v>
      </c>
      <c r="O70" s="34">
        <f>IF($D70="","",(IF($C70="","",IF(ISNA(SUMIF('10'!$CA:$CA,$C70,'10'!$CB:$CB)),0,SUMIF('10'!$CA:$CA,$C70,'10'!$CB:$CB)))-IF($D70="","",IF(ISNA(SUMIF('10'!$B:$B,$D70,'10'!$L:$L)),0,SUMIF('10'!$B:$B,$D70,'10'!$L:$L)))))</f>
        <v>0</v>
      </c>
      <c r="P70" s="34">
        <f>IF($D70="","",(IF($C70="","",IF(ISNA(SUMIF('11'!$CA:$CA,$C70,'11'!$CB:$CB)),0,SUMIF('11'!$CA:$CA,$C70,'11'!$CB:$CB)))-IF($D70="","",IF(ISNA(SUMIF('11'!$B:$B,$D70,'11'!$L:$L)),0,SUMIF('11'!$B:$B,$D70,'11'!$L:$L)))))</f>
        <v>0</v>
      </c>
      <c r="Q70" s="34">
        <f>IF($D70="","",(IF($C70="","",IF(ISNA(SUMIF('12'!$CA:$CA,$C70,'12'!$CB:$CB)),0,SUMIF('12'!$CA:$CA,$C70,'12'!$CB:$CB)))-IF($D70="","",IF(ISNA(SUMIF('12'!$B:$B,$D70,'12'!$L:$L)),0,SUMIF('12'!$B:$B,$D70,'12'!$L:$L)))))</f>
        <v>0</v>
      </c>
      <c r="R70" s="34">
        <f>IF($D70="","",(IF($C70="","",IF(ISNA(SUMIF('13'!$CA:$CA,$C70,'13'!$CB:$CB)),0,SUMIF('13'!$CA:$CA,$C70,'13'!$CB:$CB)))-IF($D70="","",IF(ISNA(SUMIF('13'!$B:$B,$D70,'13'!$L:$L)),0,SUMIF('13'!$B:$B,$D70,'13'!$L:$L)))))</f>
        <v>0</v>
      </c>
      <c r="S70" s="34">
        <f>IF($D70="","",(IF($C70="","",IF(ISNA(SUMIF('14'!$CA:$CA,$C70,'14'!$CB:$CB)),0,SUMIF('14'!$CA:$CA,$C70,'14'!$CB:$CB)))-IF($D70="","",IF(ISNA(SUMIF('14'!$B:$B,$D70,'14'!$L:$L)),0,SUMIF('14'!$B:$B,$D70,'14'!$L:$L)))))</f>
        <v>0</v>
      </c>
      <c r="T70" s="34">
        <f>IF($D70="","",(IF($C70="","",IF(ISNA(SUMIF('15'!$CA:$CA,$C70,'15'!$CB:$CB)),0,SUMIF('15'!$CA:$CA,$C70,'15'!$CB:$CB)))-IF($D70="","",IF(ISNA(SUMIF('15'!$B:$B,$D70,'15'!$L:$L)),0,SUMIF('15'!$B:$B,$D70,'15'!$L:$L)))))</f>
        <v>0</v>
      </c>
      <c r="U70" s="34">
        <f>IF($D70="","",(IF($C70="","",IF(ISNA(SUMIF('16'!$CA:$CA,$C70,'16'!$CB:$CB)),0,SUMIF('16'!$CA:$CA,$C70,'16'!$CB:$CB)))-IF($D70="","",IF(ISNA(SUMIF('16'!$B:$B,$D70,'16'!$L:$L)),0,SUMIF('16'!$B:$B,$D70,'16'!$L:$L)))))</f>
        <v>0</v>
      </c>
      <c r="V70" s="34">
        <f>IF($D70="","",(IF($C70="","",IF(ISNA(SUMIF('17'!$CA:$CA,$C70,'17'!$CB:$CB)),0,SUMIF('17'!$CA:$CA,$C70,'17'!$CB:$CB)))-IF($D70="","",IF(ISNA(SUMIF('17'!$B:$B,$D70,'17'!$L:$L)),0,SUMIF('17'!$B:$B,$D70,'17'!$L:$L)))))</f>
        <v>0</v>
      </c>
      <c r="W70" s="34">
        <f>IF($D70="","",(IF($C70="","",IF(ISNA(SUMIF('18'!$CA:$CA,$C70,'18'!$CB:$CB)),0,SUMIF('18'!$CA:$CA,$C70,'18'!$CB:$CB)))-IF($D70="","",IF(ISNA(SUMIF('18'!$B:$B,$D70,'18'!$L:$L)),0,SUMIF('18'!$B:$B,$D70,'18'!$L:$L)))))</f>
        <v>0</v>
      </c>
      <c r="X70" s="34">
        <f>IF($D70="","",(IF($C70="","",IF(ISNA(SUMIF('19'!$CA:$CA,$C70,'19'!$CB:$CB)),0,SUMIF('19'!$CA:$CA,$C70,'19'!$CB:$CB)))-IF($D70="","",IF(ISNA(SUMIF('19'!$B:$B,$D70,'19'!$L:$L)),0,SUMIF('19'!$B:$B,$D70,'19'!$L:$L)))))</f>
        <v>0</v>
      </c>
      <c r="Y70" s="34">
        <f>IF($D70="","",(IF($C70="","",IF(ISNA(SUMIF('20'!$CA:$CA,$C70,'20'!$CB:$CB)),0,SUMIF('20'!$CA:$CA,$C70,'20'!$CB:$CB)))-IF($D70="","",IF(ISNA(SUMIF('20'!$B:$B,$D70,'20'!$L:$L)),0,SUMIF('20'!$B:$B,$D70,'20'!$L:$L)))))</f>
        <v>0</v>
      </c>
      <c r="Z70" s="34">
        <f>IF($D70="","",(IF($C70="","",IF(ISNA(SUMIF('21'!$CA:$CA,$C70,'21'!$CB:$CB)),0,SUMIF('21'!$CA:$CA,$C70,'21'!$CB:$CB)))-IF($D70="","",IF(ISNA(SUMIF('21'!$B:$B,$D70,'21'!$L:$L)),0,SUMIF('21'!$B:$B,$D70,'21'!$L:$L)))))</f>
        <v>0</v>
      </c>
      <c r="AA70" s="34">
        <f>IF($D70="","",(IF($C70="","",IF(ISNA(SUMIF('22'!$CA:$CA,$C70,'22'!$CB:$CB)),0,SUMIF('22'!$CA:$CA,$C70,'22'!$CB:$CB)))-IF($D70="","",IF(ISNA(SUMIF('22'!$B:$B,$D70,'22'!$L:$L)),0,SUMIF('22'!$B:$B,$D70,'22'!$L:$L)))))</f>
        <v>0</v>
      </c>
      <c r="AB70" s="34">
        <f>IF($D70="","",(IF($C70="","",IF(ISNA(SUMIF('23'!$CA:$CA,$C70,'23'!$CB:$CB)),0,SUMIF('23'!$CA:$CA,$C70,'23'!$CB:$CB)))-IF($D70="","",IF(ISNA(SUMIF('23'!$B:$B,$D70,'23'!$L:$L)),0,SUMIF('23'!$B:$B,$D70,'23'!$L:$L)))))</f>
        <v>0</v>
      </c>
      <c r="AC70" s="34">
        <f>IF($D70="","",(IF($C70="","",IF(ISNA(SUMIF('24'!$CA:$CA,$C70,'24'!$CB:$CB)),0,SUMIF('24'!$CA:$CA,$C70,'24'!$CB:$CB)))-IF($D70="","",IF(ISNA(SUMIF('24'!$B:$B,$D70,'24'!$L:$L)),0,SUMIF('24'!$B:$B,$D70,'24'!$L:$L)))))</f>
        <v>0</v>
      </c>
      <c r="AD70" s="34">
        <f>IF($D70="","",(IF($C70="","",IF(ISNA(SUMIF('25'!$CA:$CA,$C70,'25'!$CB:$CB)),0,SUMIF('25'!$CA:$CA,$C70,'25'!$CB:$CB)))-IF($D70="","",IF(ISNA(SUMIF('25'!$B:$B,$D70,'25'!$L:$L)),0,SUMIF('25'!$B:$B,$D70,'25'!$L:$L)))))</f>
        <v>0</v>
      </c>
      <c r="AE70" s="34">
        <f>IF($D70="","",(IF($C70="","",IF(ISNA(SUMIF('26'!$CA:$CA,$C70,'26'!$CB:$CB)),0,SUMIF('26'!$CA:$CA,$C70,'26'!$CB:$CB)))-IF($D70="","",IF(ISNA(SUMIF('26'!$B:$B,$D70,'26'!$L:$L)),0,SUMIF('26'!$B:$B,$D70,'26'!$L:$L)))))</f>
        <v>0</v>
      </c>
      <c r="AF70" s="34">
        <f>IF($D70="","",(IF($C70="","",IF(ISNA(SUMIF('27'!$CA:$CA,$C70,'27'!$CB:$CB)),0,SUMIF('27'!$CA:$CA,$C70,'27'!$CB:$CB)))-IF($D70="","",IF(ISNA(SUMIF('27'!$B:$B,$D70,'27'!$L:$L)),0,SUMIF('27'!$B:$B,$D70,'27'!$L:$L)))))</f>
        <v>0</v>
      </c>
      <c r="AG70" s="34">
        <f>IF($D70="","",(IF($C70="","",IF(ISNA(SUMIF('28'!$CA:$CA,$C70,'28'!$CB:$CB)),0,SUMIF('28'!$CA:$CA,$C70,'28'!$CB:$CB)))-IF($D70="","",IF(ISNA(SUMIF('28'!$B:$B,$D70,'28'!$L:$L)),0,SUMIF('28'!$B:$B,$D70,'28'!$L:$L)))))</f>
        <v>0</v>
      </c>
      <c r="AH70" s="34">
        <f>IF($D70="","",(IF($C70="","",IF(ISNA(SUMIF('29'!$CA:$CA,$C70,'29'!$CB:$CB)),0,SUMIF('29'!$CA:$CA,$C70,'29'!$CB:$CB)))-IF($D70="","",IF(ISNA(SUMIF('29'!$B:$B,$D70,'29'!$L:$L)),0,SUMIF('29'!$B:$B,$D70,'29'!$L:$L)))))</f>
        <v>0</v>
      </c>
      <c r="AI70" s="34">
        <f>IF($D70="","",(IF($C70="","",IF(ISNA(SUMIF('30'!$CA:$CA,$C70,'30'!$CB:$CB)),0,SUMIF('30'!$CA:$CA,$C70,'30'!$CB:$CB)))-IF($D70="","",IF(ISNA(SUMIF('30'!$B:$B,$D70,'30'!$L:$L)),0,SUMIF('30'!$B:$B,$D70,'30'!$L:$L)))))</f>
        <v>0</v>
      </c>
      <c r="AJ70" s="34">
        <f>IF($D70="","",(IF($C70="","",IF(ISNA(SUMIF('31'!$CA:$CA,$C70,'31'!$CB:$CB)),0,SUMIF('31'!$CA:$CA,$C70,'31'!$CB:$CB)))-IF($D70="","",IF(ISNA(SUMIF('31'!$B:$B,$D70,'31'!$L:$L)),0,SUMIF('31'!$B:$B,$D70,'31'!$L:$L)))))</f>
        <v>0</v>
      </c>
      <c r="AK70" s="35">
        <f t="shared" si="2"/>
        <v>0</v>
      </c>
      <c r="AL70" s="31">
        <f t="shared" si="3"/>
        <v>205</v>
      </c>
    </row>
    <row r="71" spans="1:38" ht="17.399999999999999">
      <c r="A71" s="19">
        <v>65</v>
      </c>
      <c r="C71" s="39">
        <f>IF(D71="","",VLOOKUP('CUADRO GENERADO'!D71,'BASE DATOS CONDUCTORES'!B:C,2,FALSE))</f>
        <v>2717</v>
      </c>
      <c r="D71" s="28">
        <f>IFERROR(VLOOKUP(A71,'BASE DATOS CONDUCTORES'!$X$4:$AB$403,5,FALSE),"")</f>
        <v>206</v>
      </c>
      <c r="E71" s="34" t="str">
        <f>IF(ISNA(VLOOKUP(D71,SALDOS!C:D,2,FALSE)),"",VLOOKUP(D71,SALDOS!C:D,2,FALSE))</f>
        <v/>
      </c>
      <c r="F71" s="34">
        <f>IF($D71="","",(IF($C71="","",IF(ISNA(SUMIF('1'!$CA:$CA,$C71,'1'!$CB:$CB)),0,SUMIF('1'!$CA:$CA,$C71,'1'!$CB:$CB)))-IF($D71="","",IF(ISNA(SUMIF('1'!$B:$B,$D71,'1'!$L:$L)),0,SUMIF('1'!$B:$B,$D71,'1'!$L:$L)))))</f>
        <v>0</v>
      </c>
      <c r="G71" s="34">
        <f>IF($D71="","",(IF($C71="","",IF(ISNA(SUMIF('2'!$CA:$CA,$C71,'2'!$CB:$CB)),0,SUMIF('2'!$CA:$CA,$C71,'2'!$CB:$CB)))-IF($D71="","",IF(ISNA(SUMIF('2'!$B:$B,$D71,'2'!$L:$L)),0,SUMIF('2'!$B:$B,$D71,'2'!$L:$L)))))</f>
        <v>0</v>
      </c>
      <c r="H71" s="34">
        <f>IF($D71="","",(IF($C71="","",IF(ISNA(SUMIF('3'!$CA:$CA,$C71,'3'!$CB:$CB)),0,SUMIF('3'!$CA:$CA,$C71,'3'!$CB:$CB)))-IF($D71="","",IF(ISNA(SUMIF('3'!$B:$B,$D71,'3'!$L:$L)),0,SUMIF('3'!$B:$B,$D71,'3'!$L:$L)))))</f>
        <v>0</v>
      </c>
      <c r="I71" s="34">
        <f>IF($D71="","",(IF($C71="","",IF(ISNA(SUMIF('4'!$CA:$CA,$C71,'4'!$CB:$CB)),0,SUMIF('4'!$CA:$CA,$C71,'4'!$CB:$CB)))-IF($D71="","",IF(ISNA(SUMIF('4'!$B:$B,$D71,'4'!$L:$L)),0,SUMIF('4'!$B:$B,$D71,'4'!$L:$L)))))</f>
        <v>0</v>
      </c>
      <c r="J71" s="34">
        <f>IF($D71="","",(IF($C71="","",IF(ISNA(SUMIF('5'!$CA:$CA,$C71,'5'!$CB:$CB)),0,SUMIF('5'!$CA:$CA,$C71,'5'!$CB:$CB)))-IF($D71="","",IF(ISNA(SUMIF('5'!$B:$B,$D71,'5'!$L:$L)),0,SUMIF('5'!$B:$B,$D71,'5'!$L:$L)))))</f>
        <v>0</v>
      </c>
      <c r="K71" s="34">
        <f>IF($D71="","",(IF($C71="","",IF(ISNA(SUMIF('6'!$CA:$CA,$C71,'6'!$CB:$CB)),0,SUMIF('6'!$CA:$CA,$C71,'6'!$CB:$CB)))-IF($D71="","",IF(ISNA(SUMIF('6'!$B:$B,$D71,'6'!$L:$L)),0,SUMIF('6'!$B:$B,$D71,'6'!$L:$L)))))</f>
        <v>0</v>
      </c>
      <c r="L71" s="34">
        <f>IF($D71="","",(IF($C71="","",IF(ISNA(SUMIF('7'!$CA:$CA,$C71,'7'!$CB:$CB)),0,SUMIF('7'!$CA:$CA,$C71,'7'!$CB:$CB)))-IF($D71="","",IF(ISNA(SUMIF('7'!$B:$B,$D71,'7'!$L:$L)),0,SUMIF('7'!$B:$B,$D71,'7'!$L:$L)))))</f>
        <v>0</v>
      </c>
      <c r="M71" s="34">
        <f>IF($D71="","",(IF($C71="","",IF(ISNA(SUMIF('8'!$CA:$CA,$C71,'8'!$CB:$CB)),0,SUMIF('8'!$CA:$CA,$C71,'8'!$CB:$CB)))-IF($D71="","",IF(ISNA(SUMIF('8'!$B:$B,$D71,'8'!$L:$L)),0,SUMIF('8'!$B:$B,$D71,'8'!$L:$L)))))</f>
        <v>0</v>
      </c>
      <c r="N71" s="34">
        <f>IF($D71="","",(IF($C71="","",IF(ISNA(SUMIF('9'!$CA:$CA,$C71,'9'!$CB:$CB)),0,SUMIF('9'!$CA:$CA,$C71,'9'!$CB:$CB)))-IF($D71="","",IF(ISNA(SUMIF('9'!$B:$B,$D71,'9'!$L:$L)),0,SUMIF('9'!$B:$B,$D71,'9'!$L:$L)))))</f>
        <v>0</v>
      </c>
      <c r="O71" s="34">
        <f>IF($D71="","",(IF($C71="","",IF(ISNA(SUMIF('10'!$CA:$CA,$C71,'10'!$CB:$CB)),0,SUMIF('10'!$CA:$CA,$C71,'10'!$CB:$CB)))-IF($D71="","",IF(ISNA(SUMIF('10'!$B:$B,$D71,'10'!$L:$L)),0,SUMIF('10'!$B:$B,$D71,'10'!$L:$L)))))</f>
        <v>0</v>
      </c>
      <c r="P71" s="34">
        <f>IF($D71="","",(IF($C71="","",IF(ISNA(SUMIF('11'!$CA:$CA,$C71,'11'!$CB:$CB)),0,SUMIF('11'!$CA:$CA,$C71,'11'!$CB:$CB)))-IF($D71="","",IF(ISNA(SUMIF('11'!$B:$B,$D71,'11'!$L:$L)),0,SUMIF('11'!$B:$B,$D71,'11'!$L:$L)))))</f>
        <v>0</v>
      </c>
      <c r="Q71" s="34">
        <f>IF($D71="","",(IF($C71="","",IF(ISNA(SUMIF('12'!$CA:$CA,$C71,'12'!$CB:$CB)),0,SUMIF('12'!$CA:$CA,$C71,'12'!$CB:$CB)))-IF($D71="","",IF(ISNA(SUMIF('12'!$B:$B,$D71,'12'!$L:$L)),0,SUMIF('12'!$B:$B,$D71,'12'!$L:$L)))))</f>
        <v>0</v>
      </c>
      <c r="R71" s="34">
        <f>IF($D71="","",(IF($C71="","",IF(ISNA(SUMIF('13'!$CA:$CA,$C71,'13'!$CB:$CB)),0,SUMIF('13'!$CA:$CA,$C71,'13'!$CB:$CB)))-IF($D71="","",IF(ISNA(SUMIF('13'!$B:$B,$D71,'13'!$L:$L)),0,SUMIF('13'!$B:$B,$D71,'13'!$L:$L)))))</f>
        <v>0</v>
      </c>
      <c r="S71" s="34">
        <f>IF($D71="","",(IF($C71="","",IF(ISNA(SUMIF('14'!$CA:$CA,$C71,'14'!$CB:$CB)),0,SUMIF('14'!$CA:$CA,$C71,'14'!$CB:$CB)))-IF($D71="","",IF(ISNA(SUMIF('14'!$B:$B,$D71,'14'!$L:$L)),0,SUMIF('14'!$B:$B,$D71,'14'!$L:$L)))))</f>
        <v>0</v>
      </c>
      <c r="T71" s="34">
        <f>IF($D71="","",(IF($C71="","",IF(ISNA(SUMIF('15'!$CA:$CA,$C71,'15'!$CB:$CB)),0,SUMIF('15'!$CA:$CA,$C71,'15'!$CB:$CB)))-IF($D71="","",IF(ISNA(SUMIF('15'!$B:$B,$D71,'15'!$L:$L)),0,SUMIF('15'!$B:$B,$D71,'15'!$L:$L)))))</f>
        <v>0</v>
      </c>
      <c r="U71" s="34">
        <f>IF($D71="","",(IF($C71="","",IF(ISNA(SUMIF('16'!$CA:$CA,$C71,'16'!$CB:$CB)),0,SUMIF('16'!$CA:$CA,$C71,'16'!$CB:$CB)))-IF($D71="","",IF(ISNA(SUMIF('16'!$B:$B,$D71,'16'!$L:$L)),0,SUMIF('16'!$B:$B,$D71,'16'!$L:$L)))))</f>
        <v>0</v>
      </c>
      <c r="V71" s="34">
        <f>IF($D71="","",(IF($C71="","",IF(ISNA(SUMIF('17'!$CA:$CA,$C71,'17'!$CB:$CB)),0,SUMIF('17'!$CA:$CA,$C71,'17'!$CB:$CB)))-IF($D71="","",IF(ISNA(SUMIF('17'!$B:$B,$D71,'17'!$L:$L)),0,SUMIF('17'!$B:$B,$D71,'17'!$L:$L)))))</f>
        <v>0</v>
      </c>
      <c r="W71" s="34">
        <f>IF($D71="","",(IF($C71="","",IF(ISNA(SUMIF('18'!$CA:$CA,$C71,'18'!$CB:$CB)),0,SUMIF('18'!$CA:$CA,$C71,'18'!$CB:$CB)))-IF($D71="","",IF(ISNA(SUMIF('18'!$B:$B,$D71,'18'!$L:$L)),0,SUMIF('18'!$B:$B,$D71,'18'!$L:$L)))))</f>
        <v>0</v>
      </c>
      <c r="X71" s="34">
        <f>IF($D71="","",(IF($C71="","",IF(ISNA(SUMIF('19'!$CA:$CA,$C71,'19'!$CB:$CB)),0,SUMIF('19'!$CA:$CA,$C71,'19'!$CB:$CB)))-IF($D71="","",IF(ISNA(SUMIF('19'!$B:$B,$D71,'19'!$L:$L)),0,SUMIF('19'!$B:$B,$D71,'19'!$L:$L)))))</f>
        <v>0</v>
      </c>
      <c r="Y71" s="34">
        <f>IF($D71="","",(IF($C71="","",IF(ISNA(SUMIF('20'!$CA:$CA,$C71,'20'!$CB:$CB)),0,SUMIF('20'!$CA:$CA,$C71,'20'!$CB:$CB)))-IF($D71="","",IF(ISNA(SUMIF('20'!$B:$B,$D71,'20'!$L:$L)),0,SUMIF('20'!$B:$B,$D71,'20'!$L:$L)))))</f>
        <v>0</v>
      </c>
      <c r="Z71" s="34">
        <f>IF($D71="","",(IF($C71="","",IF(ISNA(SUMIF('21'!$CA:$CA,$C71,'21'!$CB:$CB)),0,SUMIF('21'!$CA:$CA,$C71,'21'!$CB:$CB)))-IF($D71="","",IF(ISNA(SUMIF('21'!$B:$B,$D71,'21'!$L:$L)),0,SUMIF('21'!$B:$B,$D71,'21'!$L:$L)))))</f>
        <v>0</v>
      </c>
      <c r="AA71" s="34">
        <f>IF($D71="","",(IF($C71="","",IF(ISNA(SUMIF('22'!$CA:$CA,$C71,'22'!$CB:$CB)),0,SUMIF('22'!$CA:$CA,$C71,'22'!$CB:$CB)))-IF($D71="","",IF(ISNA(SUMIF('22'!$B:$B,$D71,'22'!$L:$L)),0,SUMIF('22'!$B:$B,$D71,'22'!$L:$L)))))</f>
        <v>0</v>
      </c>
      <c r="AB71" s="34">
        <f>IF($D71="","",(IF($C71="","",IF(ISNA(SUMIF('23'!$CA:$CA,$C71,'23'!$CB:$CB)),0,SUMIF('23'!$CA:$CA,$C71,'23'!$CB:$CB)))-IF($D71="","",IF(ISNA(SUMIF('23'!$B:$B,$D71,'23'!$L:$L)),0,SUMIF('23'!$B:$B,$D71,'23'!$L:$L)))))</f>
        <v>0</v>
      </c>
      <c r="AC71" s="34">
        <f>IF($D71="","",(IF($C71="","",IF(ISNA(SUMIF('24'!$CA:$CA,$C71,'24'!$CB:$CB)),0,SUMIF('24'!$CA:$CA,$C71,'24'!$CB:$CB)))-IF($D71="","",IF(ISNA(SUMIF('24'!$B:$B,$D71,'24'!$L:$L)),0,SUMIF('24'!$B:$B,$D71,'24'!$L:$L)))))</f>
        <v>0</v>
      </c>
      <c r="AD71" s="34">
        <f>IF($D71="","",(IF($C71="","",IF(ISNA(SUMIF('25'!$CA:$CA,$C71,'25'!$CB:$CB)),0,SUMIF('25'!$CA:$CA,$C71,'25'!$CB:$CB)))-IF($D71="","",IF(ISNA(SUMIF('25'!$B:$B,$D71,'25'!$L:$L)),0,SUMIF('25'!$B:$B,$D71,'25'!$L:$L)))))</f>
        <v>0</v>
      </c>
      <c r="AE71" s="34">
        <f>IF($D71="","",(IF($C71="","",IF(ISNA(SUMIF('26'!$CA:$CA,$C71,'26'!$CB:$CB)),0,SUMIF('26'!$CA:$CA,$C71,'26'!$CB:$CB)))-IF($D71="","",IF(ISNA(SUMIF('26'!$B:$B,$D71,'26'!$L:$L)),0,SUMIF('26'!$B:$B,$D71,'26'!$L:$L)))))</f>
        <v>0</v>
      </c>
      <c r="AF71" s="34">
        <f>IF($D71="","",(IF($C71="","",IF(ISNA(SUMIF('27'!$CA:$CA,$C71,'27'!$CB:$CB)),0,SUMIF('27'!$CA:$CA,$C71,'27'!$CB:$CB)))-IF($D71="","",IF(ISNA(SUMIF('27'!$B:$B,$D71,'27'!$L:$L)),0,SUMIF('27'!$B:$B,$D71,'27'!$L:$L)))))</f>
        <v>0</v>
      </c>
      <c r="AG71" s="34">
        <f>IF($D71="","",(IF($C71="","",IF(ISNA(SUMIF('28'!$CA:$CA,$C71,'28'!$CB:$CB)),0,SUMIF('28'!$CA:$CA,$C71,'28'!$CB:$CB)))-IF($D71="","",IF(ISNA(SUMIF('28'!$B:$B,$D71,'28'!$L:$L)),0,SUMIF('28'!$B:$B,$D71,'28'!$L:$L)))))</f>
        <v>0</v>
      </c>
      <c r="AH71" s="34">
        <f>IF($D71="","",(IF($C71="","",IF(ISNA(SUMIF('29'!$CA:$CA,$C71,'29'!$CB:$CB)),0,SUMIF('29'!$CA:$CA,$C71,'29'!$CB:$CB)))-IF($D71="","",IF(ISNA(SUMIF('29'!$B:$B,$D71,'29'!$L:$L)),0,SUMIF('29'!$B:$B,$D71,'29'!$L:$L)))))</f>
        <v>0</v>
      </c>
      <c r="AI71" s="34">
        <f>IF($D71="","",(IF($C71="","",IF(ISNA(SUMIF('30'!$CA:$CA,$C71,'30'!$CB:$CB)),0,SUMIF('30'!$CA:$CA,$C71,'30'!$CB:$CB)))-IF($D71="","",IF(ISNA(SUMIF('30'!$B:$B,$D71,'30'!$L:$L)),0,SUMIF('30'!$B:$B,$D71,'30'!$L:$L)))))</f>
        <v>0</v>
      </c>
      <c r="AJ71" s="34">
        <f>IF($D71="","",(IF($C71="","",IF(ISNA(SUMIF('31'!$CA:$CA,$C71,'31'!$CB:$CB)),0,SUMIF('31'!$CA:$CA,$C71,'31'!$CB:$CB)))-IF($D71="","",IF(ISNA(SUMIF('31'!$B:$B,$D71,'31'!$L:$L)),0,SUMIF('31'!$B:$B,$D71,'31'!$L:$L)))))</f>
        <v>0</v>
      </c>
      <c r="AK71" s="35">
        <f t="shared" si="2"/>
        <v>0</v>
      </c>
      <c r="AL71" s="31">
        <f t="shared" si="3"/>
        <v>206</v>
      </c>
    </row>
    <row r="72" spans="1:38" ht="17.399999999999999">
      <c r="A72" s="19">
        <v>66</v>
      </c>
      <c r="C72" s="39">
        <f>IF(D72="","",VLOOKUP('CUADRO GENERADO'!D72,'BASE DATOS CONDUCTORES'!B:C,2,FALSE))</f>
        <v>6209</v>
      </c>
      <c r="D72" s="28">
        <f>IFERROR(VLOOKUP(A72,'BASE DATOS CONDUCTORES'!$X$4:$AB$403,5,FALSE),"")</f>
        <v>209</v>
      </c>
      <c r="E72" s="34" t="str">
        <f>IF(ISNA(VLOOKUP(D72,SALDOS!C:D,2,FALSE)),"",VLOOKUP(D72,SALDOS!C:D,2,FALSE))</f>
        <v/>
      </c>
      <c r="F72" s="34">
        <f>IF($D72="","",(IF($C72="","",IF(ISNA(SUMIF('1'!$CA:$CA,$C72,'1'!$CB:$CB)),0,SUMIF('1'!$CA:$CA,$C72,'1'!$CB:$CB)))-IF($D72="","",IF(ISNA(SUMIF('1'!$B:$B,$D72,'1'!$L:$L)),0,SUMIF('1'!$B:$B,$D72,'1'!$L:$L)))))</f>
        <v>0</v>
      </c>
      <c r="G72" s="34">
        <f>IF($D72="","",(IF($C72="","",IF(ISNA(SUMIF('2'!$CA:$CA,$C72,'2'!$CB:$CB)),0,SUMIF('2'!$CA:$CA,$C72,'2'!$CB:$CB)))-IF($D72="","",IF(ISNA(SUMIF('2'!$B:$B,$D72,'2'!$L:$L)),0,SUMIF('2'!$B:$B,$D72,'2'!$L:$L)))))</f>
        <v>0</v>
      </c>
      <c r="H72" s="34">
        <f>IF($D72="","",(IF($C72="","",IF(ISNA(SUMIF('3'!$CA:$CA,$C72,'3'!$CB:$CB)),0,SUMIF('3'!$CA:$CA,$C72,'3'!$CB:$CB)))-IF($D72="","",IF(ISNA(SUMIF('3'!$B:$B,$D72,'3'!$L:$L)),0,SUMIF('3'!$B:$B,$D72,'3'!$L:$L)))))</f>
        <v>0</v>
      </c>
      <c r="I72" s="34">
        <f>IF($D72="","",(IF($C72="","",IF(ISNA(SUMIF('4'!$CA:$CA,$C72,'4'!$CB:$CB)),0,SUMIF('4'!$CA:$CA,$C72,'4'!$CB:$CB)))-IF($D72="","",IF(ISNA(SUMIF('4'!$B:$B,$D72,'4'!$L:$L)),0,SUMIF('4'!$B:$B,$D72,'4'!$L:$L)))))</f>
        <v>0</v>
      </c>
      <c r="J72" s="34">
        <f>IF($D72="","",(IF($C72="","",IF(ISNA(SUMIF('5'!$CA:$CA,$C72,'5'!$CB:$CB)),0,SUMIF('5'!$CA:$CA,$C72,'5'!$CB:$CB)))-IF($D72="","",IF(ISNA(SUMIF('5'!$B:$B,$D72,'5'!$L:$L)),0,SUMIF('5'!$B:$B,$D72,'5'!$L:$L)))))</f>
        <v>0</v>
      </c>
      <c r="K72" s="34">
        <f>IF($D72="","",(IF($C72="","",IF(ISNA(SUMIF('6'!$CA:$CA,$C72,'6'!$CB:$CB)),0,SUMIF('6'!$CA:$CA,$C72,'6'!$CB:$CB)))-IF($D72="","",IF(ISNA(SUMIF('6'!$B:$B,$D72,'6'!$L:$L)),0,SUMIF('6'!$B:$B,$D72,'6'!$L:$L)))))</f>
        <v>0</v>
      </c>
      <c r="L72" s="34">
        <f>IF($D72="","",(IF($C72="","",IF(ISNA(SUMIF('7'!$CA:$CA,$C72,'7'!$CB:$CB)),0,SUMIF('7'!$CA:$CA,$C72,'7'!$CB:$CB)))-IF($D72="","",IF(ISNA(SUMIF('7'!$B:$B,$D72,'7'!$L:$L)),0,SUMIF('7'!$B:$B,$D72,'7'!$L:$L)))))</f>
        <v>0</v>
      </c>
      <c r="M72" s="34">
        <f>IF($D72="","",(IF($C72="","",IF(ISNA(SUMIF('8'!$CA:$CA,$C72,'8'!$CB:$CB)),0,SUMIF('8'!$CA:$CA,$C72,'8'!$CB:$CB)))-IF($D72="","",IF(ISNA(SUMIF('8'!$B:$B,$D72,'8'!$L:$L)),0,SUMIF('8'!$B:$B,$D72,'8'!$L:$L)))))</f>
        <v>0</v>
      </c>
      <c r="N72" s="34">
        <f>IF($D72="","",(IF($C72="","",IF(ISNA(SUMIF('9'!$CA:$CA,$C72,'9'!$CB:$CB)),0,SUMIF('9'!$CA:$CA,$C72,'9'!$CB:$CB)))-IF($D72="","",IF(ISNA(SUMIF('9'!$B:$B,$D72,'9'!$L:$L)),0,SUMIF('9'!$B:$B,$D72,'9'!$L:$L)))))</f>
        <v>0</v>
      </c>
      <c r="O72" s="34">
        <f>IF($D72="","",(IF($C72="","",IF(ISNA(SUMIF('10'!$CA:$CA,$C72,'10'!$CB:$CB)),0,SUMIF('10'!$CA:$CA,$C72,'10'!$CB:$CB)))-IF($D72="","",IF(ISNA(SUMIF('10'!$B:$B,$D72,'10'!$L:$L)),0,SUMIF('10'!$B:$B,$D72,'10'!$L:$L)))))</f>
        <v>0</v>
      </c>
      <c r="P72" s="34">
        <f>IF($D72="","",(IF($C72="","",IF(ISNA(SUMIF('11'!$CA:$CA,$C72,'11'!$CB:$CB)),0,SUMIF('11'!$CA:$CA,$C72,'11'!$CB:$CB)))-IF($D72="","",IF(ISNA(SUMIF('11'!$B:$B,$D72,'11'!$L:$L)),0,SUMIF('11'!$B:$B,$D72,'11'!$L:$L)))))</f>
        <v>0</v>
      </c>
      <c r="Q72" s="34">
        <f>IF($D72="","",(IF($C72="","",IF(ISNA(SUMIF('12'!$CA:$CA,$C72,'12'!$CB:$CB)),0,SUMIF('12'!$CA:$CA,$C72,'12'!$CB:$CB)))-IF($D72="","",IF(ISNA(SUMIF('12'!$B:$B,$D72,'12'!$L:$L)),0,SUMIF('12'!$B:$B,$D72,'12'!$L:$L)))))</f>
        <v>0</v>
      </c>
      <c r="R72" s="34">
        <f>IF($D72="","",(IF($C72="","",IF(ISNA(SUMIF('13'!$CA:$CA,$C72,'13'!$CB:$CB)),0,SUMIF('13'!$CA:$CA,$C72,'13'!$CB:$CB)))-IF($D72="","",IF(ISNA(SUMIF('13'!$B:$B,$D72,'13'!$L:$L)),0,SUMIF('13'!$B:$B,$D72,'13'!$L:$L)))))</f>
        <v>0</v>
      </c>
      <c r="S72" s="34">
        <f>IF($D72="","",(IF($C72="","",IF(ISNA(SUMIF('14'!$CA:$CA,$C72,'14'!$CB:$CB)),0,SUMIF('14'!$CA:$CA,$C72,'14'!$CB:$CB)))-IF($D72="","",IF(ISNA(SUMIF('14'!$B:$B,$D72,'14'!$L:$L)),0,SUMIF('14'!$B:$B,$D72,'14'!$L:$L)))))</f>
        <v>0</v>
      </c>
      <c r="T72" s="34">
        <f>IF($D72="","",(IF($C72="","",IF(ISNA(SUMIF('15'!$CA:$CA,$C72,'15'!$CB:$CB)),0,SUMIF('15'!$CA:$CA,$C72,'15'!$CB:$CB)))-IF($D72="","",IF(ISNA(SUMIF('15'!$B:$B,$D72,'15'!$L:$L)),0,SUMIF('15'!$B:$B,$D72,'15'!$L:$L)))))</f>
        <v>0</v>
      </c>
      <c r="U72" s="34">
        <f>IF($D72="","",(IF($C72="","",IF(ISNA(SUMIF('16'!$CA:$CA,$C72,'16'!$CB:$CB)),0,SUMIF('16'!$CA:$CA,$C72,'16'!$CB:$CB)))-IF($D72="","",IF(ISNA(SUMIF('16'!$B:$B,$D72,'16'!$L:$L)),0,SUMIF('16'!$B:$B,$D72,'16'!$L:$L)))))</f>
        <v>0</v>
      </c>
      <c r="V72" s="34">
        <f>IF($D72="","",(IF($C72="","",IF(ISNA(SUMIF('17'!$CA:$CA,$C72,'17'!$CB:$CB)),0,SUMIF('17'!$CA:$CA,$C72,'17'!$CB:$CB)))-IF($D72="","",IF(ISNA(SUMIF('17'!$B:$B,$D72,'17'!$L:$L)),0,SUMIF('17'!$B:$B,$D72,'17'!$L:$L)))))</f>
        <v>0</v>
      </c>
      <c r="W72" s="34">
        <f>IF($D72="","",(IF($C72="","",IF(ISNA(SUMIF('18'!$CA:$CA,$C72,'18'!$CB:$CB)),0,SUMIF('18'!$CA:$CA,$C72,'18'!$CB:$CB)))-IF($D72="","",IF(ISNA(SUMIF('18'!$B:$B,$D72,'18'!$L:$L)),0,SUMIF('18'!$B:$B,$D72,'18'!$L:$L)))))</f>
        <v>0</v>
      </c>
      <c r="X72" s="34">
        <f>IF($D72="","",(IF($C72="","",IF(ISNA(SUMIF('19'!$CA:$CA,$C72,'19'!$CB:$CB)),0,SUMIF('19'!$CA:$CA,$C72,'19'!$CB:$CB)))-IF($D72="","",IF(ISNA(SUMIF('19'!$B:$B,$D72,'19'!$L:$L)),0,SUMIF('19'!$B:$B,$D72,'19'!$L:$L)))))</f>
        <v>0</v>
      </c>
      <c r="Y72" s="34">
        <f>IF($D72="","",(IF($C72="","",IF(ISNA(SUMIF('20'!$CA:$CA,$C72,'20'!$CB:$CB)),0,SUMIF('20'!$CA:$CA,$C72,'20'!$CB:$CB)))-IF($D72="","",IF(ISNA(SUMIF('20'!$B:$B,$D72,'20'!$L:$L)),0,SUMIF('20'!$B:$B,$D72,'20'!$L:$L)))))</f>
        <v>0</v>
      </c>
      <c r="Z72" s="34">
        <f>IF($D72="","",(IF($C72="","",IF(ISNA(SUMIF('21'!$CA:$CA,$C72,'21'!$CB:$CB)),0,SUMIF('21'!$CA:$CA,$C72,'21'!$CB:$CB)))-IF($D72="","",IF(ISNA(SUMIF('21'!$B:$B,$D72,'21'!$L:$L)),0,SUMIF('21'!$B:$B,$D72,'21'!$L:$L)))))</f>
        <v>0</v>
      </c>
      <c r="AA72" s="34">
        <f>IF($D72="","",(IF($C72="","",IF(ISNA(SUMIF('22'!$CA:$CA,$C72,'22'!$CB:$CB)),0,SUMIF('22'!$CA:$CA,$C72,'22'!$CB:$CB)))-IF($D72="","",IF(ISNA(SUMIF('22'!$B:$B,$D72,'22'!$L:$L)),0,SUMIF('22'!$B:$B,$D72,'22'!$L:$L)))))</f>
        <v>0</v>
      </c>
      <c r="AB72" s="34">
        <f>IF($D72="","",(IF($C72="","",IF(ISNA(SUMIF('23'!$CA:$CA,$C72,'23'!$CB:$CB)),0,SUMIF('23'!$CA:$CA,$C72,'23'!$CB:$CB)))-IF($D72="","",IF(ISNA(SUMIF('23'!$B:$B,$D72,'23'!$L:$L)),0,SUMIF('23'!$B:$B,$D72,'23'!$L:$L)))))</f>
        <v>0</v>
      </c>
      <c r="AC72" s="34">
        <f>IF($D72="","",(IF($C72="","",IF(ISNA(SUMIF('24'!$CA:$CA,$C72,'24'!$CB:$CB)),0,SUMIF('24'!$CA:$CA,$C72,'24'!$CB:$CB)))-IF($D72="","",IF(ISNA(SUMIF('24'!$B:$B,$D72,'24'!$L:$L)),0,SUMIF('24'!$B:$B,$D72,'24'!$L:$L)))))</f>
        <v>0</v>
      </c>
      <c r="AD72" s="34">
        <f>IF($D72="","",(IF($C72="","",IF(ISNA(SUMIF('25'!$CA:$CA,$C72,'25'!$CB:$CB)),0,SUMIF('25'!$CA:$CA,$C72,'25'!$CB:$CB)))-IF($D72="","",IF(ISNA(SUMIF('25'!$B:$B,$D72,'25'!$L:$L)),0,SUMIF('25'!$B:$B,$D72,'25'!$L:$L)))))</f>
        <v>0</v>
      </c>
      <c r="AE72" s="34">
        <f>IF($D72="","",(IF($C72="","",IF(ISNA(SUMIF('26'!$CA:$CA,$C72,'26'!$CB:$CB)),0,SUMIF('26'!$CA:$CA,$C72,'26'!$CB:$CB)))-IF($D72="","",IF(ISNA(SUMIF('26'!$B:$B,$D72,'26'!$L:$L)),0,SUMIF('26'!$B:$B,$D72,'26'!$L:$L)))))</f>
        <v>0</v>
      </c>
      <c r="AF72" s="34">
        <f>IF($D72="","",(IF($C72="","",IF(ISNA(SUMIF('27'!$CA:$CA,$C72,'27'!$CB:$CB)),0,SUMIF('27'!$CA:$CA,$C72,'27'!$CB:$CB)))-IF($D72="","",IF(ISNA(SUMIF('27'!$B:$B,$D72,'27'!$L:$L)),0,SUMIF('27'!$B:$B,$D72,'27'!$L:$L)))))</f>
        <v>0</v>
      </c>
      <c r="AG72" s="34">
        <f>IF($D72="","",(IF($C72="","",IF(ISNA(SUMIF('28'!$CA:$CA,$C72,'28'!$CB:$CB)),0,SUMIF('28'!$CA:$CA,$C72,'28'!$CB:$CB)))-IF($D72="","",IF(ISNA(SUMIF('28'!$B:$B,$D72,'28'!$L:$L)),0,SUMIF('28'!$B:$B,$D72,'28'!$L:$L)))))</f>
        <v>0</v>
      </c>
      <c r="AH72" s="34">
        <f>IF($D72="","",(IF($C72="","",IF(ISNA(SUMIF('29'!$CA:$CA,$C72,'29'!$CB:$CB)),0,SUMIF('29'!$CA:$CA,$C72,'29'!$CB:$CB)))-IF($D72="","",IF(ISNA(SUMIF('29'!$B:$B,$D72,'29'!$L:$L)),0,SUMIF('29'!$B:$B,$D72,'29'!$L:$L)))))</f>
        <v>0</v>
      </c>
      <c r="AI72" s="34">
        <f>IF($D72="","",(IF($C72="","",IF(ISNA(SUMIF('30'!$CA:$CA,$C72,'30'!$CB:$CB)),0,SUMIF('30'!$CA:$CA,$C72,'30'!$CB:$CB)))-IF($D72="","",IF(ISNA(SUMIF('30'!$B:$B,$D72,'30'!$L:$L)),0,SUMIF('30'!$B:$B,$D72,'30'!$L:$L)))))</f>
        <v>0</v>
      </c>
      <c r="AJ72" s="34">
        <f>IF($D72="","",(IF($C72="","",IF(ISNA(SUMIF('31'!$CA:$CA,$C72,'31'!$CB:$CB)),0,SUMIF('31'!$CA:$CA,$C72,'31'!$CB:$CB)))-IF($D72="","",IF(ISNA(SUMIF('31'!$B:$B,$D72,'31'!$L:$L)),0,SUMIF('31'!$B:$B,$D72,'31'!$L:$L)))))</f>
        <v>0</v>
      </c>
      <c r="AK72" s="35">
        <f t="shared" ref="AK72:AK106" si="4">IF(D72="","",SUM(E72:AJ72))</f>
        <v>0</v>
      </c>
      <c r="AL72" s="31">
        <f t="shared" ref="AL72:AL106" si="5">IF(D72="","",D72)</f>
        <v>209</v>
      </c>
    </row>
    <row r="73" spans="1:38" ht="17.399999999999999">
      <c r="A73" s="19">
        <v>67</v>
      </c>
      <c r="C73" s="39">
        <f>IF(D73="","",VLOOKUP('CUADRO GENERADO'!D73,'BASE DATOS CONDUCTORES'!B:C,2,FALSE))</f>
        <v>8071</v>
      </c>
      <c r="D73" s="28">
        <f>IFERROR(VLOOKUP(A73,'BASE DATOS CONDUCTORES'!$X$4:$AB$403,5,FALSE),"")</f>
        <v>213</v>
      </c>
      <c r="E73" s="34" t="str">
        <f>IF(ISNA(VLOOKUP(D73,SALDOS!C:D,2,FALSE)),"",VLOOKUP(D73,SALDOS!C:D,2,FALSE))</f>
        <v/>
      </c>
      <c r="F73" s="34">
        <f>IF($D73="","",(IF($C73="","",IF(ISNA(SUMIF('1'!$CA:$CA,$C73,'1'!$CB:$CB)),0,SUMIF('1'!$CA:$CA,$C73,'1'!$CB:$CB)))-IF($D73="","",IF(ISNA(SUMIF('1'!$B:$B,$D73,'1'!$L:$L)),0,SUMIF('1'!$B:$B,$D73,'1'!$L:$L)))))</f>
        <v>0</v>
      </c>
      <c r="G73" s="34">
        <f>IF($D73="","",(IF($C73="","",IF(ISNA(SUMIF('2'!$CA:$CA,$C73,'2'!$CB:$CB)),0,SUMIF('2'!$CA:$CA,$C73,'2'!$CB:$CB)))-IF($D73="","",IF(ISNA(SUMIF('2'!$B:$B,$D73,'2'!$L:$L)),0,SUMIF('2'!$B:$B,$D73,'2'!$L:$L)))))</f>
        <v>0</v>
      </c>
      <c r="H73" s="34">
        <f>IF($D73="","",(IF($C73="","",IF(ISNA(SUMIF('3'!$CA:$CA,$C73,'3'!$CB:$CB)),0,SUMIF('3'!$CA:$CA,$C73,'3'!$CB:$CB)))-IF($D73="","",IF(ISNA(SUMIF('3'!$B:$B,$D73,'3'!$L:$L)),0,SUMIF('3'!$B:$B,$D73,'3'!$L:$L)))))</f>
        <v>0</v>
      </c>
      <c r="I73" s="34">
        <f>IF($D73="","",(IF($C73="","",IF(ISNA(SUMIF('4'!$CA:$CA,$C73,'4'!$CB:$CB)),0,SUMIF('4'!$CA:$CA,$C73,'4'!$CB:$CB)))-IF($D73="","",IF(ISNA(SUMIF('4'!$B:$B,$D73,'4'!$L:$L)),0,SUMIF('4'!$B:$B,$D73,'4'!$L:$L)))))</f>
        <v>0</v>
      </c>
      <c r="J73" s="34">
        <f>IF($D73="","",(IF($C73="","",IF(ISNA(SUMIF('5'!$CA:$CA,$C73,'5'!$CB:$CB)),0,SUMIF('5'!$CA:$CA,$C73,'5'!$CB:$CB)))-IF($D73="","",IF(ISNA(SUMIF('5'!$B:$B,$D73,'5'!$L:$L)),0,SUMIF('5'!$B:$B,$D73,'5'!$L:$L)))))</f>
        <v>0</v>
      </c>
      <c r="K73" s="34">
        <f>IF($D73="","",(IF($C73="","",IF(ISNA(SUMIF('6'!$CA:$CA,$C73,'6'!$CB:$CB)),0,SUMIF('6'!$CA:$CA,$C73,'6'!$CB:$CB)))-IF($D73="","",IF(ISNA(SUMIF('6'!$B:$B,$D73,'6'!$L:$L)),0,SUMIF('6'!$B:$B,$D73,'6'!$L:$L)))))</f>
        <v>0</v>
      </c>
      <c r="L73" s="34">
        <f>IF($D73="","",(IF($C73="","",IF(ISNA(SUMIF('7'!$CA:$CA,$C73,'7'!$CB:$CB)),0,SUMIF('7'!$CA:$CA,$C73,'7'!$CB:$CB)))-IF($D73="","",IF(ISNA(SUMIF('7'!$B:$B,$D73,'7'!$L:$L)),0,SUMIF('7'!$B:$B,$D73,'7'!$L:$L)))))</f>
        <v>0</v>
      </c>
      <c r="M73" s="34">
        <f>IF($D73="","",(IF($C73="","",IF(ISNA(SUMIF('8'!$CA:$CA,$C73,'8'!$CB:$CB)),0,SUMIF('8'!$CA:$CA,$C73,'8'!$CB:$CB)))-IF($D73="","",IF(ISNA(SUMIF('8'!$B:$B,$D73,'8'!$L:$L)),0,SUMIF('8'!$B:$B,$D73,'8'!$L:$L)))))</f>
        <v>0</v>
      </c>
      <c r="N73" s="34">
        <f>IF($D73="","",(IF($C73="","",IF(ISNA(SUMIF('9'!$CA:$CA,$C73,'9'!$CB:$CB)),0,SUMIF('9'!$CA:$CA,$C73,'9'!$CB:$CB)))-IF($D73="","",IF(ISNA(SUMIF('9'!$B:$B,$D73,'9'!$L:$L)),0,SUMIF('9'!$B:$B,$D73,'9'!$L:$L)))))</f>
        <v>0</v>
      </c>
      <c r="O73" s="34">
        <f>IF($D73="","",(IF($C73="","",IF(ISNA(SUMIF('10'!$CA:$CA,$C73,'10'!$CB:$CB)),0,SUMIF('10'!$CA:$CA,$C73,'10'!$CB:$CB)))-IF($D73="","",IF(ISNA(SUMIF('10'!$B:$B,$D73,'10'!$L:$L)),0,SUMIF('10'!$B:$B,$D73,'10'!$L:$L)))))</f>
        <v>0</v>
      </c>
      <c r="P73" s="34">
        <f>IF($D73="","",(IF($C73="","",IF(ISNA(SUMIF('11'!$CA:$CA,$C73,'11'!$CB:$CB)),0,SUMIF('11'!$CA:$CA,$C73,'11'!$CB:$CB)))-IF($D73="","",IF(ISNA(SUMIF('11'!$B:$B,$D73,'11'!$L:$L)),0,SUMIF('11'!$B:$B,$D73,'11'!$L:$L)))))</f>
        <v>0</v>
      </c>
      <c r="Q73" s="34">
        <f>IF($D73="","",(IF($C73="","",IF(ISNA(SUMIF('12'!$CA:$CA,$C73,'12'!$CB:$CB)),0,SUMIF('12'!$CA:$CA,$C73,'12'!$CB:$CB)))-IF($D73="","",IF(ISNA(SUMIF('12'!$B:$B,$D73,'12'!$L:$L)),0,SUMIF('12'!$B:$B,$D73,'12'!$L:$L)))))</f>
        <v>0</v>
      </c>
      <c r="R73" s="34">
        <f>IF($D73="","",(IF($C73="","",IF(ISNA(SUMIF('13'!$CA:$CA,$C73,'13'!$CB:$CB)),0,SUMIF('13'!$CA:$CA,$C73,'13'!$CB:$CB)))-IF($D73="","",IF(ISNA(SUMIF('13'!$B:$B,$D73,'13'!$L:$L)),0,SUMIF('13'!$B:$B,$D73,'13'!$L:$L)))))</f>
        <v>0</v>
      </c>
      <c r="S73" s="34">
        <f>IF($D73="","",(IF($C73="","",IF(ISNA(SUMIF('14'!$CA:$CA,$C73,'14'!$CB:$CB)),0,SUMIF('14'!$CA:$CA,$C73,'14'!$CB:$CB)))-IF($D73="","",IF(ISNA(SUMIF('14'!$B:$B,$D73,'14'!$L:$L)),0,SUMIF('14'!$B:$B,$D73,'14'!$L:$L)))))</f>
        <v>0</v>
      </c>
      <c r="T73" s="34">
        <f>IF($D73="","",(IF($C73="","",IF(ISNA(SUMIF('15'!$CA:$CA,$C73,'15'!$CB:$CB)),0,SUMIF('15'!$CA:$CA,$C73,'15'!$CB:$CB)))-IF($D73="","",IF(ISNA(SUMIF('15'!$B:$B,$D73,'15'!$L:$L)),0,SUMIF('15'!$B:$B,$D73,'15'!$L:$L)))))</f>
        <v>0</v>
      </c>
      <c r="U73" s="34">
        <f>IF($D73="","",(IF($C73="","",IF(ISNA(SUMIF('16'!$CA:$CA,$C73,'16'!$CB:$CB)),0,SUMIF('16'!$CA:$CA,$C73,'16'!$CB:$CB)))-IF($D73="","",IF(ISNA(SUMIF('16'!$B:$B,$D73,'16'!$L:$L)),0,SUMIF('16'!$B:$B,$D73,'16'!$L:$L)))))</f>
        <v>0</v>
      </c>
      <c r="V73" s="34">
        <f>IF($D73="","",(IF($C73="","",IF(ISNA(SUMIF('17'!$CA:$CA,$C73,'17'!$CB:$CB)),0,SUMIF('17'!$CA:$CA,$C73,'17'!$CB:$CB)))-IF($D73="","",IF(ISNA(SUMIF('17'!$B:$B,$D73,'17'!$L:$L)),0,SUMIF('17'!$B:$B,$D73,'17'!$L:$L)))))</f>
        <v>0</v>
      </c>
      <c r="W73" s="34">
        <f>IF($D73="","",(IF($C73="","",IF(ISNA(SUMIF('18'!$CA:$CA,$C73,'18'!$CB:$CB)),0,SUMIF('18'!$CA:$CA,$C73,'18'!$CB:$CB)))-IF($D73="","",IF(ISNA(SUMIF('18'!$B:$B,$D73,'18'!$L:$L)),0,SUMIF('18'!$B:$B,$D73,'18'!$L:$L)))))</f>
        <v>0</v>
      </c>
      <c r="X73" s="34">
        <f>IF($D73="","",(IF($C73="","",IF(ISNA(SUMIF('19'!$CA:$CA,$C73,'19'!$CB:$CB)),0,SUMIF('19'!$CA:$CA,$C73,'19'!$CB:$CB)))-IF($D73="","",IF(ISNA(SUMIF('19'!$B:$B,$D73,'19'!$L:$L)),0,SUMIF('19'!$B:$B,$D73,'19'!$L:$L)))))</f>
        <v>0</v>
      </c>
      <c r="Y73" s="34">
        <f>IF($D73="","",(IF($C73="","",IF(ISNA(SUMIF('20'!$CA:$CA,$C73,'20'!$CB:$CB)),0,SUMIF('20'!$CA:$CA,$C73,'20'!$CB:$CB)))-IF($D73="","",IF(ISNA(SUMIF('20'!$B:$B,$D73,'20'!$L:$L)),0,SUMIF('20'!$B:$B,$D73,'20'!$L:$L)))))</f>
        <v>0</v>
      </c>
      <c r="Z73" s="34">
        <f>IF($D73="","",(IF($C73="","",IF(ISNA(SUMIF('21'!$CA:$CA,$C73,'21'!$CB:$CB)),0,SUMIF('21'!$CA:$CA,$C73,'21'!$CB:$CB)))-IF($D73="","",IF(ISNA(SUMIF('21'!$B:$B,$D73,'21'!$L:$L)),0,SUMIF('21'!$B:$B,$D73,'21'!$L:$L)))))</f>
        <v>0</v>
      </c>
      <c r="AA73" s="34">
        <f>IF($D73="","",(IF($C73="","",IF(ISNA(SUMIF('22'!$CA:$CA,$C73,'22'!$CB:$CB)),0,SUMIF('22'!$CA:$CA,$C73,'22'!$CB:$CB)))-IF($D73="","",IF(ISNA(SUMIF('22'!$B:$B,$D73,'22'!$L:$L)),0,SUMIF('22'!$B:$B,$D73,'22'!$L:$L)))))</f>
        <v>0</v>
      </c>
      <c r="AB73" s="34">
        <f>IF($D73="","",(IF($C73="","",IF(ISNA(SUMIF('23'!$CA:$CA,$C73,'23'!$CB:$CB)),0,SUMIF('23'!$CA:$CA,$C73,'23'!$CB:$CB)))-IF($D73="","",IF(ISNA(SUMIF('23'!$B:$B,$D73,'23'!$L:$L)),0,SUMIF('23'!$B:$B,$D73,'23'!$L:$L)))))</f>
        <v>0</v>
      </c>
      <c r="AC73" s="34">
        <f>IF($D73="","",(IF($C73="","",IF(ISNA(SUMIF('24'!$CA:$CA,$C73,'24'!$CB:$CB)),0,SUMIF('24'!$CA:$CA,$C73,'24'!$CB:$CB)))-IF($D73="","",IF(ISNA(SUMIF('24'!$B:$B,$D73,'24'!$L:$L)),0,SUMIF('24'!$B:$B,$D73,'24'!$L:$L)))))</f>
        <v>0</v>
      </c>
      <c r="AD73" s="34">
        <f>IF($D73="","",(IF($C73="","",IF(ISNA(SUMIF('25'!$CA:$CA,$C73,'25'!$CB:$CB)),0,SUMIF('25'!$CA:$CA,$C73,'25'!$CB:$CB)))-IF($D73="","",IF(ISNA(SUMIF('25'!$B:$B,$D73,'25'!$L:$L)),0,SUMIF('25'!$B:$B,$D73,'25'!$L:$L)))))</f>
        <v>0</v>
      </c>
      <c r="AE73" s="34">
        <f>IF($D73="","",(IF($C73="","",IF(ISNA(SUMIF('26'!$CA:$CA,$C73,'26'!$CB:$CB)),0,SUMIF('26'!$CA:$CA,$C73,'26'!$CB:$CB)))-IF($D73="","",IF(ISNA(SUMIF('26'!$B:$B,$D73,'26'!$L:$L)),0,SUMIF('26'!$B:$B,$D73,'26'!$L:$L)))))</f>
        <v>0</v>
      </c>
      <c r="AF73" s="34">
        <f>IF($D73="","",(IF($C73="","",IF(ISNA(SUMIF('27'!$CA:$CA,$C73,'27'!$CB:$CB)),0,SUMIF('27'!$CA:$CA,$C73,'27'!$CB:$CB)))-IF($D73="","",IF(ISNA(SUMIF('27'!$B:$B,$D73,'27'!$L:$L)),0,SUMIF('27'!$B:$B,$D73,'27'!$L:$L)))))</f>
        <v>0</v>
      </c>
      <c r="AG73" s="34">
        <f>IF($D73="","",(IF($C73="","",IF(ISNA(SUMIF('28'!$CA:$CA,$C73,'28'!$CB:$CB)),0,SUMIF('28'!$CA:$CA,$C73,'28'!$CB:$CB)))-IF($D73="","",IF(ISNA(SUMIF('28'!$B:$B,$D73,'28'!$L:$L)),0,SUMIF('28'!$B:$B,$D73,'28'!$L:$L)))))</f>
        <v>0</v>
      </c>
      <c r="AH73" s="34">
        <f>IF($D73="","",(IF($C73="","",IF(ISNA(SUMIF('29'!$CA:$CA,$C73,'29'!$CB:$CB)),0,SUMIF('29'!$CA:$CA,$C73,'29'!$CB:$CB)))-IF($D73="","",IF(ISNA(SUMIF('29'!$B:$B,$D73,'29'!$L:$L)),0,SUMIF('29'!$B:$B,$D73,'29'!$L:$L)))))</f>
        <v>0</v>
      </c>
      <c r="AI73" s="34">
        <f>IF($D73="","",(IF($C73="","",IF(ISNA(SUMIF('30'!$CA:$CA,$C73,'30'!$CB:$CB)),0,SUMIF('30'!$CA:$CA,$C73,'30'!$CB:$CB)))-IF($D73="","",IF(ISNA(SUMIF('30'!$B:$B,$D73,'30'!$L:$L)),0,SUMIF('30'!$B:$B,$D73,'30'!$L:$L)))))</f>
        <v>0</v>
      </c>
      <c r="AJ73" s="34">
        <f>IF($D73="","",(IF($C73="","",IF(ISNA(SUMIF('31'!$CA:$CA,$C73,'31'!$CB:$CB)),0,SUMIF('31'!$CA:$CA,$C73,'31'!$CB:$CB)))-IF($D73="","",IF(ISNA(SUMIF('31'!$B:$B,$D73,'31'!$L:$L)),0,SUMIF('31'!$B:$B,$D73,'31'!$L:$L)))))</f>
        <v>0</v>
      </c>
      <c r="AK73" s="35">
        <f t="shared" si="4"/>
        <v>0</v>
      </c>
      <c r="AL73" s="31">
        <f t="shared" si="5"/>
        <v>213</v>
      </c>
    </row>
    <row r="74" spans="1:38" ht="17.399999999999999">
      <c r="A74" s="19">
        <v>68</v>
      </c>
      <c r="C74" s="39">
        <f>IF(D74="","",VLOOKUP('CUADRO GENERADO'!D74,'BASE DATOS CONDUCTORES'!B:C,2,FALSE))</f>
        <v>5385</v>
      </c>
      <c r="D74" s="28">
        <f>IFERROR(VLOOKUP(A74,'BASE DATOS CONDUCTORES'!$X$4:$AB$403,5,FALSE),"")</f>
        <v>219</v>
      </c>
      <c r="E74" s="34" t="str">
        <f>IF(ISNA(VLOOKUP(D74,SALDOS!C:D,2,FALSE)),"",VLOOKUP(D74,SALDOS!C:D,2,FALSE))</f>
        <v/>
      </c>
      <c r="F74" s="34">
        <f>IF($D74="","",(IF($C74="","",IF(ISNA(SUMIF('1'!$CA:$CA,$C74,'1'!$CB:$CB)),0,SUMIF('1'!$CA:$CA,$C74,'1'!$CB:$CB)))-IF($D74="","",IF(ISNA(SUMIF('1'!$B:$B,$D74,'1'!$L:$L)),0,SUMIF('1'!$B:$B,$D74,'1'!$L:$L)))))</f>
        <v>0</v>
      </c>
      <c r="G74" s="34">
        <f>IF($D74="","",(IF($C74="","",IF(ISNA(SUMIF('2'!$CA:$CA,$C74,'2'!$CB:$CB)),0,SUMIF('2'!$CA:$CA,$C74,'2'!$CB:$CB)))-IF($D74="","",IF(ISNA(SUMIF('2'!$B:$B,$D74,'2'!$L:$L)),0,SUMIF('2'!$B:$B,$D74,'2'!$L:$L)))))</f>
        <v>0</v>
      </c>
      <c r="H74" s="34">
        <f>IF($D74="","",(IF($C74="","",IF(ISNA(SUMIF('3'!$CA:$CA,$C74,'3'!$CB:$CB)),0,SUMIF('3'!$CA:$CA,$C74,'3'!$CB:$CB)))-IF($D74="","",IF(ISNA(SUMIF('3'!$B:$B,$D74,'3'!$L:$L)),0,SUMIF('3'!$B:$B,$D74,'3'!$L:$L)))))</f>
        <v>0</v>
      </c>
      <c r="I74" s="34">
        <f>IF($D74="","",(IF($C74="","",IF(ISNA(SUMIF('4'!$CA:$CA,$C74,'4'!$CB:$CB)),0,SUMIF('4'!$CA:$CA,$C74,'4'!$CB:$CB)))-IF($D74="","",IF(ISNA(SUMIF('4'!$B:$B,$D74,'4'!$L:$L)),0,SUMIF('4'!$B:$B,$D74,'4'!$L:$L)))))</f>
        <v>0</v>
      </c>
      <c r="J74" s="34">
        <f>IF($D74="","",(IF($C74="","",IF(ISNA(SUMIF('5'!$CA:$CA,$C74,'5'!$CB:$CB)),0,SUMIF('5'!$CA:$CA,$C74,'5'!$CB:$CB)))-IF($D74="","",IF(ISNA(SUMIF('5'!$B:$B,$D74,'5'!$L:$L)),0,SUMIF('5'!$B:$B,$D74,'5'!$L:$L)))))</f>
        <v>0</v>
      </c>
      <c r="K74" s="34">
        <f>IF($D74="","",(IF($C74="","",IF(ISNA(SUMIF('6'!$CA:$CA,$C74,'6'!$CB:$CB)),0,SUMIF('6'!$CA:$CA,$C74,'6'!$CB:$CB)))-IF($D74="","",IF(ISNA(SUMIF('6'!$B:$B,$D74,'6'!$L:$L)),0,SUMIF('6'!$B:$B,$D74,'6'!$L:$L)))))</f>
        <v>0</v>
      </c>
      <c r="L74" s="34">
        <f>IF($D74="","",(IF($C74="","",IF(ISNA(SUMIF('7'!$CA:$CA,$C74,'7'!$CB:$CB)),0,SUMIF('7'!$CA:$CA,$C74,'7'!$CB:$CB)))-IF($D74="","",IF(ISNA(SUMIF('7'!$B:$B,$D74,'7'!$L:$L)),0,SUMIF('7'!$B:$B,$D74,'7'!$L:$L)))))</f>
        <v>0</v>
      </c>
      <c r="M74" s="34">
        <f>IF($D74="","",(IF($C74="","",IF(ISNA(SUMIF('8'!$CA:$CA,$C74,'8'!$CB:$CB)),0,SUMIF('8'!$CA:$CA,$C74,'8'!$CB:$CB)))-IF($D74="","",IF(ISNA(SUMIF('8'!$B:$B,$D74,'8'!$L:$L)),0,SUMIF('8'!$B:$B,$D74,'8'!$L:$L)))))</f>
        <v>0</v>
      </c>
      <c r="N74" s="34">
        <f>IF($D74="","",(IF($C74="","",IF(ISNA(SUMIF('9'!$CA:$CA,$C74,'9'!$CB:$CB)),0,SUMIF('9'!$CA:$CA,$C74,'9'!$CB:$CB)))-IF($D74="","",IF(ISNA(SUMIF('9'!$B:$B,$D74,'9'!$L:$L)),0,SUMIF('9'!$B:$B,$D74,'9'!$L:$L)))))</f>
        <v>0</v>
      </c>
      <c r="O74" s="34">
        <f>IF($D74="","",(IF($C74="","",IF(ISNA(SUMIF('10'!$CA:$CA,$C74,'10'!$CB:$CB)),0,SUMIF('10'!$CA:$CA,$C74,'10'!$CB:$CB)))-IF($D74="","",IF(ISNA(SUMIF('10'!$B:$B,$D74,'10'!$L:$L)),0,SUMIF('10'!$B:$B,$D74,'10'!$L:$L)))))</f>
        <v>0</v>
      </c>
      <c r="P74" s="34">
        <f>IF($D74="","",(IF($C74="","",IF(ISNA(SUMIF('11'!$CA:$CA,$C74,'11'!$CB:$CB)),0,SUMIF('11'!$CA:$CA,$C74,'11'!$CB:$CB)))-IF($D74="","",IF(ISNA(SUMIF('11'!$B:$B,$D74,'11'!$L:$L)),0,SUMIF('11'!$B:$B,$D74,'11'!$L:$L)))))</f>
        <v>0</v>
      </c>
      <c r="Q74" s="34">
        <f>IF($D74="","",(IF($C74="","",IF(ISNA(SUMIF('12'!$CA:$CA,$C74,'12'!$CB:$CB)),0,SUMIF('12'!$CA:$CA,$C74,'12'!$CB:$CB)))-IF($D74="","",IF(ISNA(SUMIF('12'!$B:$B,$D74,'12'!$L:$L)),0,SUMIF('12'!$B:$B,$D74,'12'!$L:$L)))))</f>
        <v>0</v>
      </c>
      <c r="R74" s="34">
        <f>IF($D74="","",(IF($C74="","",IF(ISNA(SUMIF('13'!$CA:$CA,$C74,'13'!$CB:$CB)),0,SUMIF('13'!$CA:$CA,$C74,'13'!$CB:$CB)))-IF($D74="","",IF(ISNA(SUMIF('13'!$B:$B,$D74,'13'!$L:$L)),0,SUMIF('13'!$B:$B,$D74,'13'!$L:$L)))))</f>
        <v>0</v>
      </c>
      <c r="S74" s="34">
        <f>IF($D74="","",(IF($C74="","",IF(ISNA(SUMIF('14'!$CA:$CA,$C74,'14'!$CB:$CB)),0,SUMIF('14'!$CA:$CA,$C74,'14'!$CB:$CB)))-IF($D74="","",IF(ISNA(SUMIF('14'!$B:$B,$D74,'14'!$L:$L)),0,SUMIF('14'!$B:$B,$D74,'14'!$L:$L)))))</f>
        <v>0</v>
      </c>
      <c r="T74" s="34">
        <f>IF($D74="","",(IF($C74="","",IF(ISNA(SUMIF('15'!$CA:$CA,$C74,'15'!$CB:$CB)),0,SUMIF('15'!$CA:$CA,$C74,'15'!$CB:$CB)))-IF($D74="","",IF(ISNA(SUMIF('15'!$B:$B,$D74,'15'!$L:$L)),0,SUMIF('15'!$B:$B,$D74,'15'!$L:$L)))))</f>
        <v>0</v>
      </c>
      <c r="U74" s="34">
        <f>IF($D74="","",(IF($C74="","",IF(ISNA(SUMIF('16'!$CA:$CA,$C74,'16'!$CB:$CB)),0,SUMIF('16'!$CA:$CA,$C74,'16'!$CB:$CB)))-IF($D74="","",IF(ISNA(SUMIF('16'!$B:$B,$D74,'16'!$L:$L)),0,SUMIF('16'!$B:$B,$D74,'16'!$L:$L)))))</f>
        <v>0</v>
      </c>
      <c r="V74" s="34">
        <f>IF($D74="","",(IF($C74="","",IF(ISNA(SUMIF('17'!$CA:$CA,$C74,'17'!$CB:$CB)),0,SUMIF('17'!$CA:$CA,$C74,'17'!$CB:$CB)))-IF($D74="","",IF(ISNA(SUMIF('17'!$B:$B,$D74,'17'!$L:$L)),0,SUMIF('17'!$B:$B,$D74,'17'!$L:$L)))))</f>
        <v>0</v>
      </c>
      <c r="W74" s="34">
        <f>IF($D74="","",(IF($C74="","",IF(ISNA(SUMIF('18'!$CA:$CA,$C74,'18'!$CB:$CB)),0,SUMIF('18'!$CA:$CA,$C74,'18'!$CB:$CB)))-IF($D74="","",IF(ISNA(SUMIF('18'!$B:$B,$D74,'18'!$L:$L)),0,SUMIF('18'!$B:$B,$D74,'18'!$L:$L)))))</f>
        <v>0</v>
      </c>
      <c r="X74" s="34">
        <f>IF($D74="","",(IF($C74="","",IF(ISNA(SUMIF('19'!$CA:$CA,$C74,'19'!$CB:$CB)),0,SUMIF('19'!$CA:$CA,$C74,'19'!$CB:$CB)))-IF($D74="","",IF(ISNA(SUMIF('19'!$B:$B,$D74,'19'!$L:$L)),0,SUMIF('19'!$B:$B,$D74,'19'!$L:$L)))))</f>
        <v>0</v>
      </c>
      <c r="Y74" s="34">
        <f>IF($D74="","",(IF($C74="","",IF(ISNA(SUMIF('20'!$CA:$CA,$C74,'20'!$CB:$CB)),0,SUMIF('20'!$CA:$CA,$C74,'20'!$CB:$CB)))-IF($D74="","",IF(ISNA(SUMIF('20'!$B:$B,$D74,'20'!$L:$L)),0,SUMIF('20'!$B:$B,$D74,'20'!$L:$L)))))</f>
        <v>0</v>
      </c>
      <c r="Z74" s="34">
        <f>IF($D74="","",(IF($C74="","",IF(ISNA(SUMIF('21'!$CA:$CA,$C74,'21'!$CB:$CB)),0,SUMIF('21'!$CA:$CA,$C74,'21'!$CB:$CB)))-IF($D74="","",IF(ISNA(SUMIF('21'!$B:$B,$D74,'21'!$L:$L)),0,SUMIF('21'!$B:$B,$D74,'21'!$L:$L)))))</f>
        <v>0</v>
      </c>
      <c r="AA74" s="34">
        <f>IF($D74="","",(IF($C74="","",IF(ISNA(SUMIF('22'!$CA:$CA,$C74,'22'!$CB:$CB)),0,SUMIF('22'!$CA:$CA,$C74,'22'!$CB:$CB)))-IF($D74="","",IF(ISNA(SUMIF('22'!$B:$B,$D74,'22'!$L:$L)),0,SUMIF('22'!$B:$B,$D74,'22'!$L:$L)))))</f>
        <v>0</v>
      </c>
      <c r="AB74" s="34">
        <f>IF($D74="","",(IF($C74="","",IF(ISNA(SUMIF('23'!$CA:$CA,$C74,'23'!$CB:$CB)),0,SUMIF('23'!$CA:$CA,$C74,'23'!$CB:$CB)))-IF($D74="","",IF(ISNA(SUMIF('23'!$B:$B,$D74,'23'!$L:$L)),0,SUMIF('23'!$B:$B,$D74,'23'!$L:$L)))))</f>
        <v>0</v>
      </c>
      <c r="AC74" s="34">
        <f>IF($D74="","",(IF($C74="","",IF(ISNA(SUMIF('24'!$CA:$CA,$C74,'24'!$CB:$CB)),0,SUMIF('24'!$CA:$CA,$C74,'24'!$CB:$CB)))-IF($D74="","",IF(ISNA(SUMIF('24'!$B:$B,$D74,'24'!$L:$L)),0,SUMIF('24'!$B:$B,$D74,'24'!$L:$L)))))</f>
        <v>0</v>
      </c>
      <c r="AD74" s="34">
        <f>IF($D74="","",(IF($C74="","",IF(ISNA(SUMIF('25'!$CA:$CA,$C74,'25'!$CB:$CB)),0,SUMIF('25'!$CA:$CA,$C74,'25'!$CB:$CB)))-IF($D74="","",IF(ISNA(SUMIF('25'!$B:$B,$D74,'25'!$L:$L)),0,SUMIF('25'!$B:$B,$D74,'25'!$L:$L)))))</f>
        <v>0</v>
      </c>
      <c r="AE74" s="34">
        <f>IF($D74="","",(IF($C74="","",IF(ISNA(SUMIF('26'!$CA:$CA,$C74,'26'!$CB:$CB)),0,SUMIF('26'!$CA:$CA,$C74,'26'!$CB:$CB)))-IF($D74="","",IF(ISNA(SUMIF('26'!$B:$B,$D74,'26'!$L:$L)),0,SUMIF('26'!$B:$B,$D74,'26'!$L:$L)))))</f>
        <v>0</v>
      </c>
      <c r="AF74" s="34">
        <f>IF($D74="","",(IF($C74="","",IF(ISNA(SUMIF('27'!$CA:$CA,$C74,'27'!$CB:$CB)),0,SUMIF('27'!$CA:$CA,$C74,'27'!$CB:$CB)))-IF($D74="","",IF(ISNA(SUMIF('27'!$B:$B,$D74,'27'!$L:$L)),0,SUMIF('27'!$B:$B,$D74,'27'!$L:$L)))))</f>
        <v>0</v>
      </c>
      <c r="AG74" s="34">
        <f>IF($D74="","",(IF($C74="","",IF(ISNA(SUMIF('28'!$CA:$CA,$C74,'28'!$CB:$CB)),0,SUMIF('28'!$CA:$CA,$C74,'28'!$CB:$CB)))-IF($D74="","",IF(ISNA(SUMIF('28'!$B:$B,$D74,'28'!$L:$L)),0,SUMIF('28'!$B:$B,$D74,'28'!$L:$L)))))</f>
        <v>0</v>
      </c>
      <c r="AH74" s="34">
        <f>IF($D74="","",(IF($C74="","",IF(ISNA(SUMIF('29'!$CA:$CA,$C74,'29'!$CB:$CB)),0,SUMIF('29'!$CA:$CA,$C74,'29'!$CB:$CB)))-IF($D74="","",IF(ISNA(SUMIF('29'!$B:$B,$D74,'29'!$L:$L)),0,SUMIF('29'!$B:$B,$D74,'29'!$L:$L)))))</f>
        <v>0</v>
      </c>
      <c r="AI74" s="34">
        <f>IF($D74="","",(IF($C74="","",IF(ISNA(SUMIF('30'!$CA:$CA,$C74,'30'!$CB:$CB)),0,SUMIF('30'!$CA:$CA,$C74,'30'!$CB:$CB)))-IF($D74="","",IF(ISNA(SUMIF('30'!$B:$B,$D74,'30'!$L:$L)),0,SUMIF('30'!$B:$B,$D74,'30'!$L:$L)))))</f>
        <v>0</v>
      </c>
      <c r="AJ74" s="34">
        <f>IF($D74="","",(IF($C74="","",IF(ISNA(SUMIF('31'!$CA:$CA,$C74,'31'!$CB:$CB)),0,SUMIF('31'!$CA:$CA,$C74,'31'!$CB:$CB)))-IF($D74="","",IF(ISNA(SUMIF('31'!$B:$B,$D74,'31'!$L:$L)),0,SUMIF('31'!$B:$B,$D74,'31'!$L:$L)))))</f>
        <v>0</v>
      </c>
      <c r="AK74" s="35">
        <f t="shared" si="4"/>
        <v>0</v>
      </c>
      <c r="AL74" s="31">
        <f t="shared" si="5"/>
        <v>219</v>
      </c>
    </row>
    <row r="75" spans="1:38" ht="17.399999999999999">
      <c r="A75" s="19">
        <v>69</v>
      </c>
      <c r="C75" s="39">
        <f>IF(D75="","",VLOOKUP('CUADRO GENERADO'!D75,'BASE DATOS CONDUCTORES'!B:C,2,FALSE))</f>
        <v>5689</v>
      </c>
      <c r="D75" s="28">
        <f>IFERROR(VLOOKUP(A75,'BASE DATOS CONDUCTORES'!$X$4:$AB$403,5,FALSE),"")</f>
        <v>223</v>
      </c>
      <c r="E75" s="34" t="str">
        <f>IF(ISNA(VLOOKUP(D75,SALDOS!C:D,2,FALSE)),"",VLOOKUP(D75,SALDOS!C:D,2,FALSE))</f>
        <v/>
      </c>
      <c r="F75" s="34">
        <f>IF($D75="","",(IF($C75="","",IF(ISNA(SUMIF('1'!$CA:$CA,$C75,'1'!$CB:$CB)),0,SUMIF('1'!$CA:$CA,$C75,'1'!$CB:$CB)))-IF($D75="","",IF(ISNA(SUMIF('1'!$B:$B,$D75,'1'!$L:$L)),0,SUMIF('1'!$B:$B,$D75,'1'!$L:$L)))))</f>
        <v>0</v>
      </c>
      <c r="G75" s="34">
        <f>IF($D75="","",(IF($C75="","",IF(ISNA(SUMIF('2'!$CA:$CA,$C75,'2'!$CB:$CB)),0,SUMIF('2'!$CA:$CA,$C75,'2'!$CB:$CB)))-IF($D75="","",IF(ISNA(SUMIF('2'!$B:$B,$D75,'2'!$L:$L)),0,SUMIF('2'!$B:$B,$D75,'2'!$L:$L)))))</f>
        <v>0</v>
      </c>
      <c r="H75" s="34">
        <f>IF($D75="","",(IF($C75="","",IF(ISNA(SUMIF('3'!$CA:$CA,$C75,'3'!$CB:$CB)),0,SUMIF('3'!$CA:$CA,$C75,'3'!$CB:$CB)))-IF($D75="","",IF(ISNA(SUMIF('3'!$B:$B,$D75,'3'!$L:$L)),0,SUMIF('3'!$B:$B,$D75,'3'!$L:$L)))))</f>
        <v>0</v>
      </c>
      <c r="I75" s="34">
        <f>IF($D75="","",(IF($C75="","",IF(ISNA(SUMIF('4'!$CA:$CA,$C75,'4'!$CB:$CB)),0,SUMIF('4'!$CA:$CA,$C75,'4'!$CB:$CB)))-IF($D75="","",IF(ISNA(SUMIF('4'!$B:$B,$D75,'4'!$L:$L)),0,SUMIF('4'!$B:$B,$D75,'4'!$L:$L)))))</f>
        <v>0</v>
      </c>
      <c r="J75" s="34">
        <f>IF($D75="","",(IF($C75="","",IF(ISNA(SUMIF('5'!$CA:$CA,$C75,'5'!$CB:$CB)),0,SUMIF('5'!$CA:$CA,$C75,'5'!$CB:$CB)))-IF($D75="","",IF(ISNA(SUMIF('5'!$B:$B,$D75,'5'!$L:$L)),0,SUMIF('5'!$B:$B,$D75,'5'!$L:$L)))))</f>
        <v>0</v>
      </c>
      <c r="K75" s="34">
        <f>IF($D75="","",(IF($C75="","",IF(ISNA(SUMIF('6'!$CA:$CA,$C75,'6'!$CB:$CB)),0,SUMIF('6'!$CA:$CA,$C75,'6'!$CB:$CB)))-IF($D75="","",IF(ISNA(SUMIF('6'!$B:$B,$D75,'6'!$L:$L)),0,SUMIF('6'!$B:$B,$D75,'6'!$L:$L)))))</f>
        <v>0</v>
      </c>
      <c r="L75" s="34">
        <f>IF($D75="","",(IF($C75="","",IF(ISNA(SUMIF('7'!$CA:$CA,$C75,'7'!$CB:$CB)),0,SUMIF('7'!$CA:$CA,$C75,'7'!$CB:$CB)))-IF($D75="","",IF(ISNA(SUMIF('7'!$B:$B,$D75,'7'!$L:$L)),0,SUMIF('7'!$B:$B,$D75,'7'!$L:$L)))))</f>
        <v>0</v>
      </c>
      <c r="M75" s="34">
        <f>IF($D75="","",(IF($C75="","",IF(ISNA(SUMIF('8'!$CA:$CA,$C75,'8'!$CB:$CB)),0,SUMIF('8'!$CA:$CA,$C75,'8'!$CB:$CB)))-IF($D75="","",IF(ISNA(SUMIF('8'!$B:$B,$D75,'8'!$L:$L)),0,SUMIF('8'!$B:$B,$D75,'8'!$L:$L)))))</f>
        <v>0</v>
      </c>
      <c r="N75" s="34">
        <f>IF($D75="","",(IF($C75="","",IF(ISNA(SUMIF('9'!$CA:$CA,$C75,'9'!$CB:$CB)),0,SUMIF('9'!$CA:$CA,$C75,'9'!$CB:$CB)))-IF($D75="","",IF(ISNA(SUMIF('9'!$B:$B,$D75,'9'!$L:$L)),0,SUMIF('9'!$B:$B,$D75,'9'!$L:$L)))))</f>
        <v>0</v>
      </c>
      <c r="O75" s="34">
        <f>IF($D75="","",(IF($C75="","",IF(ISNA(SUMIF('10'!$CA:$CA,$C75,'10'!$CB:$CB)),0,SUMIF('10'!$CA:$CA,$C75,'10'!$CB:$CB)))-IF($D75="","",IF(ISNA(SUMIF('10'!$B:$B,$D75,'10'!$L:$L)),0,SUMIF('10'!$B:$B,$D75,'10'!$L:$L)))))</f>
        <v>0</v>
      </c>
      <c r="P75" s="34">
        <f>IF($D75="","",(IF($C75="","",IF(ISNA(SUMIF('11'!$CA:$CA,$C75,'11'!$CB:$CB)),0,SUMIF('11'!$CA:$CA,$C75,'11'!$CB:$CB)))-IF($D75="","",IF(ISNA(SUMIF('11'!$B:$B,$D75,'11'!$L:$L)),0,SUMIF('11'!$B:$B,$D75,'11'!$L:$L)))))</f>
        <v>0</v>
      </c>
      <c r="Q75" s="34">
        <f>IF($D75="","",(IF($C75="","",IF(ISNA(SUMIF('12'!$CA:$CA,$C75,'12'!$CB:$CB)),0,SUMIF('12'!$CA:$CA,$C75,'12'!$CB:$CB)))-IF($D75="","",IF(ISNA(SUMIF('12'!$B:$B,$D75,'12'!$L:$L)),0,SUMIF('12'!$B:$B,$D75,'12'!$L:$L)))))</f>
        <v>0</v>
      </c>
      <c r="R75" s="34">
        <f>IF($D75="","",(IF($C75="","",IF(ISNA(SUMIF('13'!$CA:$CA,$C75,'13'!$CB:$CB)),0,SUMIF('13'!$CA:$CA,$C75,'13'!$CB:$CB)))-IF($D75="","",IF(ISNA(SUMIF('13'!$B:$B,$D75,'13'!$L:$L)),0,SUMIF('13'!$B:$B,$D75,'13'!$L:$L)))))</f>
        <v>0</v>
      </c>
      <c r="S75" s="34">
        <f>IF($D75="","",(IF($C75="","",IF(ISNA(SUMIF('14'!$CA:$CA,$C75,'14'!$CB:$CB)),0,SUMIF('14'!$CA:$CA,$C75,'14'!$CB:$CB)))-IF($D75="","",IF(ISNA(SUMIF('14'!$B:$B,$D75,'14'!$L:$L)),0,SUMIF('14'!$B:$B,$D75,'14'!$L:$L)))))</f>
        <v>0</v>
      </c>
      <c r="T75" s="34">
        <f>IF($D75="","",(IF($C75="","",IF(ISNA(SUMIF('15'!$CA:$CA,$C75,'15'!$CB:$CB)),0,SUMIF('15'!$CA:$CA,$C75,'15'!$CB:$CB)))-IF($D75="","",IF(ISNA(SUMIF('15'!$B:$B,$D75,'15'!$L:$L)),0,SUMIF('15'!$B:$B,$D75,'15'!$L:$L)))))</f>
        <v>0</v>
      </c>
      <c r="U75" s="34">
        <f>IF($D75="","",(IF($C75="","",IF(ISNA(SUMIF('16'!$CA:$CA,$C75,'16'!$CB:$CB)),0,SUMIF('16'!$CA:$CA,$C75,'16'!$CB:$CB)))-IF($D75="","",IF(ISNA(SUMIF('16'!$B:$B,$D75,'16'!$L:$L)),0,SUMIF('16'!$B:$B,$D75,'16'!$L:$L)))))</f>
        <v>0</v>
      </c>
      <c r="V75" s="34">
        <f>IF($D75="","",(IF($C75="","",IF(ISNA(SUMIF('17'!$CA:$CA,$C75,'17'!$CB:$CB)),0,SUMIF('17'!$CA:$CA,$C75,'17'!$CB:$CB)))-IF($D75="","",IF(ISNA(SUMIF('17'!$B:$B,$D75,'17'!$L:$L)),0,SUMIF('17'!$B:$B,$D75,'17'!$L:$L)))))</f>
        <v>0</v>
      </c>
      <c r="W75" s="34">
        <f>IF($D75="","",(IF($C75="","",IF(ISNA(SUMIF('18'!$CA:$CA,$C75,'18'!$CB:$CB)),0,SUMIF('18'!$CA:$CA,$C75,'18'!$CB:$CB)))-IF($D75="","",IF(ISNA(SUMIF('18'!$B:$B,$D75,'18'!$L:$L)),0,SUMIF('18'!$B:$B,$D75,'18'!$L:$L)))))</f>
        <v>0</v>
      </c>
      <c r="X75" s="34">
        <f>IF($D75="","",(IF($C75="","",IF(ISNA(SUMIF('19'!$CA:$CA,$C75,'19'!$CB:$CB)),0,SUMIF('19'!$CA:$CA,$C75,'19'!$CB:$CB)))-IF($D75="","",IF(ISNA(SUMIF('19'!$B:$B,$D75,'19'!$L:$L)),0,SUMIF('19'!$B:$B,$D75,'19'!$L:$L)))))</f>
        <v>0</v>
      </c>
      <c r="Y75" s="34">
        <f>IF($D75="","",(IF($C75="","",IF(ISNA(SUMIF('20'!$CA:$CA,$C75,'20'!$CB:$CB)),0,SUMIF('20'!$CA:$CA,$C75,'20'!$CB:$CB)))-IF($D75="","",IF(ISNA(SUMIF('20'!$B:$B,$D75,'20'!$L:$L)),0,SUMIF('20'!$B:$B,$D75,'20'!$L:$L)))))</f>
        <v>0</v>
      </c>
      <c r="Z75" s="34">
        <f>IF($D75="","",(IF($C75="","",IF(ISNA(SUMIF('21'!$CA:$CA,$C75,'21'!$CB:$CB)),0,SUMIF('21'!$CA:$CA,$C75,'21'!$CB:$CB)))-IF($D75="","",IF(ISNA(SUMIF('21'!$B:$B,$D75,'21'!$L:$L)),0,SUMIF('21'!$B:$B,$D75,'21'!$L:$L)))))</f>
        <v>0</v>
      </c>
      <c r="AA75" s="34">
        <f>IF($D75="","",(IF($C75="","",IF(ISNA(SUMIF('22'!$CA:$CA,$C75,'22'!$CB:$CB)),0,SUMIF('22'!$CA:$CA,$C75,'22'!$CB:$CB)))-IF($D75="","",IF(ISNA(SUMIF('22'!$B:$B,$D75,'22'!$L:$L)),0,SUMIF('22'!$B:$B,$D75,'22'!$L:$L)))))</f>
        <v>0</v>
      </c>
      <c r="AB75" s="34">
        <f>IF($D75="","",(IF($C75="","",IF(ISNA(SUMIF('23'!$CA:$CA,$C75,'23'!$CB:$CB)),0,SUMIF('23'!$CA:$CA,$C75,'23'!$CB:$CB)))-IF($D75="","",IF(ISNA(SUMIF('23'!$B:$B,$D75,'23'!$L:$L)),0,SUMIF('23'!$B:$B,$D75,'23'!$L:$L)))))</f>
        <v>0</v>
      </c>
      <c r="AC75" s="34">
        <f>IF($D75="","",(IF($C75="","",IF(ISNA(SUMIF('24'!$CA:$CA,$C75,'24'!$CB:$CB)),0,SUMIF('24'!$CA:$CA,$C75,'24'!$CB:$CB)))-IF($D75="","",IF(ISNA(SUMIF('24'!$B:$B,$D75,'24'!$L:$L)),0,SUMIF('24'!$B:$B,$D75,'24'!$L:$L)))))</f>
        <v>0</v>
      </c>
      <c r="AD75" s="34">
        <f>IF($D75="","",(IF($C75="","",IF(ISNA(SUMIF('25'!$CA:$CA,$C75,'25'!$CB:$CB)),0,SUMIF('25'!$CA:$CA,$C75,'25'!$CB:$CB)))-IF($D75="","",IF(ISNA(SUMIF('25'!$B:$B,$D75,'25'!$L:$L)),0,SUMIF('25'!$B:$B,$D75,'25'!$L:$L)))))</f>
        <v>0</v>
      </c>
      <c r="AE75" s="34">
        <f>IF($D75="","",(IF($C75="","",IF(ISNA(SUMIF('26'!$CA:$CA,$C75,'26'!$CB:$CB)),0,SUMIF('26'!$CA:$CA,$C75,'26'!$CB:$CB)))-IF($D75="","",IF(ISNA(SUMIF('26'!$B:$B,$D75,'26'!$L:$L)),0,SUMIF('26'!$B:$B,$D75,'26'!$L:$L)))))</f>
        <v>0</v>
      </c>
      <c r="AF75" s="34">
        <f>IF($D75="","",(IF($C75="","",IF(ISNA(SUMIF('27'!$CA:$CA,$C75,'27'!$CB:$CB)),0,SUMIF('27'!$CA:$CA,$C75,'27'!$CB:$CB)))-IF($D75="","",IF(ISNA(SUMIF('27'!$B:$B,$D75,'27'!$L:$L)),0,SUMIF('27'!$B:$B,$D75,'27'!$L:$L)))))</f>
        <v>0</v>
      </c>
      <c r="AG75" s="34">
        <f>IF($D75="","",(IF($C75="","",IF(ISNA(SUMIF('28'!$CA:$CA,$C75,'28'!$CB:$CB)),0,SUMIF('28'!$CA:$CA,$C75,'28'!$CB:$CB)))-IF($D75="","",IF(ISNA(SUMIF('28'!$B:$B,$D75,'28'!$L:$L)),0,SUMIF('28'!$B:$B,$D75,'28'!$L:$L)))))</f>
        <v>0</v>
      </c>
      <c r="AH75" s="34">
        <f>IF($D75="","",(IF($C75="","",IF(ISNA(SUMIF('29'!$CA:$CA,$C75,'29'!$CB:$CB)),0,SUMIF('29'!$CA:$CA,$C75,'29'!$CB:$CB)))-IF($D75="","",IF(ISNA(SUMIF('29'!$B:$B,$D75,'29'!$L:$L)),0,SUMIF('29'!$B:$B,$D75,'29'!$L:$L)))))</f>
        <v>0</v>
      </c>
      <c r="AI75" s="34">
        <f>IF($D75="","",(IF($C75="","",IF(ISNA(SUMIF('30'!$CA:$CA,$C75,'30'!$CB:$CB)),0,SUMIF('30'!$CA:$CA,$C75,'30'!$CB:$CB)))-IF($D75="","",IF(ISNA(SUMIF('30'!$B:$B,$D75,'30'!$L:$L)),0,SUMIF('30'!$B:$B,$D75,'30'!$L:$L)))))</f>
        <v>0</v>
      </c>
      <c r="AJ75" s="34">
        <f>IF($D75="","",(IF($C75="","",IF(ISNA(SUMIF('31'!$CA:$CA,$C75,'31'!$CB:$CB)),0,SUMIF('31'!$CA:$CA,$C75,'31'!$CB:$CB)))-IF($D75="","",IF(ISNA(SUMIF('31'!$B:$B,$D75,'31'!$L:$L)),0,SUMIF('31'!$B:$B,$D75,'31'!$L:$L)))))</f>
        <v>0</v>
      </c>
      <c r="AK75" s="35">
        <f t="shared" si="4"/>
        <v>0</v>
      </c>
      <c r="AL75" s="31">
        <f t="shared" si="5"/>
        <v>223</v>
      </c>
    </row>
    <row r="76" spans="1:38" ht="17.399999999999999">
      <c r="A76" s="19">
        <v>70</v>
      </c>
      <c r="C76" s="39">
        <f>IF(D76="","",VLOOKUP('CUADRO GENERADO'!D76,'BASE DATOS CONDUCTORES'!B:C,2,FALSE))</f>
        <v>2132</v>
      </c>
      <c r="D76" s="28">
        <f>IFERROR(VLOOKUP(A76,'BASE DATOS CONDUCTORES'!$X$4:$AB$403,5,FALSE),"")</f>
        <v>230</v>
      </c>
      <c r="E76" s="34" t="str">
        <f>IF(ISNA(VLOOKUP(D76,SALDOS!C:D,2,FALSE)),"",VLOOKUP(D76,SALDOS!C:D,2,FALSE))</f>
        <v/>
      </c>
      <c r="F76" s="34">
        <f>IF($D76="","",(IF($C76="","",IF(ISNA(SUMIF('1'!$CA:$CA,$C76,'1'!$CB:$CB)),0,SUMIF('1'!$CA:$CA,$C76,'1'!$CB:$CB)))-IF($D76="","",IF(ISNA(SUMIF('1'!$B:$B,$D76,'1'!$L:$L)),0,SUMIF('1'!$B:$B,$D76,'1'!$L:$L)))))</f>
        <v>0</v>
      </c>
      <c r="G76" s="34">
        <f>IF($D76="","",(IF($C76="","",IF(ISNA(SUMIF('2'!$CA:$CA,$C76,'2'!$CB:$CB)),0,SUMIF('2'!$CA:$CA,$C76,'2'!$CB:$CB)))-IF($D76="","",IF(ISNA(SUMIF('2'!$B:$B,$D76,'2'!$L:$L)),0,SUMIF('2'!$B:$B,$D76,'2'!$L:$L)))))</f>
        <v>0</v>
      </c>
      <c r="H76" s="34">
        <f>IF($D76="","",(IF($C76="","",IF(ISNA(SUMIF('3'!$CA:$CA,$C76,'3'!$CB:$CB)),0,SUMIF('3'!$CA:$CA,$C76,'3'!$CB:$CB)))-IF($D76="","",IF(ISNA(SUMIF('3'!$B:$B,$D76,'3'!$L:$L)),0,SUMIF('3'!$B:$B,$D76,'3'!$L:$L)))))</f>
        <v>0</v>
      </c>
      <c r="I76" s="34">
        <f>IF($D76="","",(IF($C76="","",IF(ISNA(SUMIF('4'!$CA:$CA,$C76,'4'!$CB:$CB)),0,SUMIF('4'!$CA:$CA,$C76,'4'!$CB:$CB)))-IF($D76="","",IF(ISNA(SUMIF('4'!$B:$B,$D76,'4'!$L:$L)),0,SUMIF('4'!$B:$B,$D76,'4'!$L:$L)))))</f>
        <v>0</v>
      </c>
      <c r="J76" s="34">
        <f>IF($D76="","",(IF($C76="","",IF(ISNA(SUMIF('5'!$CA:$CA,$C76,'5'!$CB:$CB)),0,SUMIF('5'!$CA:$CA,$C76,'5'!$CB:$CB)))-IF($D76="","",IF(ISNA(SUMIF('5'!$B:$B,$D76,'5'!$L:$L)),0,SUMIF('5'!$B:$B,$D76,'5'!$L:$L)))))</f>
        <v>0</v>
      </c>
      <c r="K76" s="34">
        <f>IF($D76="","",(IF($C76="","",IF(ISNA(SUMIF('6'!$CA:$CA,$C76,'6'!$CB:$CB)),0,SUMIF('6'!$CA:$CA,$C76,'6'!$CB:$CB)))-IF($D76="","",IF(ISNA(SUMIF('6'!$B:$B,$D76,'6'!$L:$L)),0,SUMIF('6'!$B:$B,$D76,'6'!$L:$L)))))</f>
        <v>0</v>
      </c>
      <c r="L76" s="34">
        <f>IF($D76="","",(IF($C76="","",IF(ISNA(SUMIF('7'!$CA:$CA,$C76,'7'!$CB:$CB)),0,SUMIF('7'!$CA:$CA,$C76,'7'!$CB:$CB)))-IF($D76="","",IF(ISNA(SUMIF('7'!$B:$B,$D76,'7'!$L:$L)),0,SUMIF('7'!$B:$B,$D76,'7'!$L:$L)))))</f>
        <v>0</v>
      </c>
      <c r="M76" s="34">
        <f>IF($D76="","",(IF($C76="","",IF(ISNA(SUMIF('8'!$CA:$CA,$C76,'8'!$CB:$CB)),0,SUMIF('8'!$CA:$CA,$C76,'8'!$CB:$CB)))-IF($D76="","",IF(ISNA(SUMIF('8'!$B:$B,$D76,'8'!$L:$L)),0,SUMIF('8'!$B:$B,$D76,'8'!$L:$L)))))</f>
        <v>0</v>
      </c>
      <c r="N76" s="34">
        <f>IF($D76="","",(IF($C76="","",IF(ISNA(SUMIF('9'!$CA:$CA,$C76,'9'!$CB:$CB)),0,SUMIF('9'!$CA:$CA,$C76,'9'!$CB:$CB)))-IF($D76="","",IF(ISNA(SUMIF('9'!$B:$B,$D76,'9'!$L:$L)),0,SUMIF('9'!$B:$B,$D76,'9'!$L:$L)))))</f>
        <v>0</v>
      </c>
      <c r="O76" s="34">
        <f>IF($D76="","",(IF($C76="","",IF(ISNA(SUMIF('10'!$CA:$CA,$C76,'10'!$CB:$CB)),0,SUMIF('10'!$CA:$CA,$C76,'10'!$CB:$CB)))-IF($D76="","",IF(ISNA(SUMIF('10'!$B:$B,$D76,'10'!$L:$L)),0,SUMIF('10'!$B:$B,$D76,'10'!$L:$L)))))</f>
        <v>0</v>
      </c>
      <c r="P76" s="34">
        <f>IF($D76="","",(IF($C76="","",IF(ISNA(SUMIF('11'!$CA:$CA,$C76,'11'!$CB:$CB)),0,SUMIF('11'!$CA:$CA,$C76,'11'!$CB:$CB)))-IF($D76="","",IF(ISNA(SUMIF('11'!$B:$B,$D76,'11'!$L:$L)),0,SUMIF('11'!$B:$B,$D76,'11'!$L:$L)))))</f>
        <v>0</v>
      </c>
      <c r="Q76" s="34">
        <f>IF($D76="","",(IF($C76="","",IF(ISNA(SUMIF('12'!$CA:$CA,$C76,'12'!$CB:$CB)),0,SUMIF('12'!$CA:$CA,$C76,'12'!$CB:$CB)))-IF($D76="","",IF(ISNA(SUMIF('12'!$B:$B,$D76,'12'!$L:$L)),0,SUMIF('12'!$B:$B,$D76,'12'!$L:$L)))))</f>
        <v>0</v>
      </c>
      <c r="R76" s="34">
        <f>IF($D76="","",(IF($C76="","",IF(ISNA(SUMIF('13'!$CA:$CA,$C76,'13'!$CB:$CB)),0,SUMIF('13'!$CA:$CA,$C76,'13'!$CB:$CB)))-IF($D76="","",IF(ISNA(SUMIF('13'!$B:$B,$D76,'13'!$L:$L)),0,SUMIF('13'!$B:$B,$D76,'13'!$L:$L)))))</f>
        <v>0</v>
      </c>
      <c r="S76" s="34">
        <f>IF($D76="","",(IF($C76="","",IF(ISNA(SUMIF('14'!$CA:$CA,$C76,'14'!$CB:$CB)),0,SUMIF('14'!$CA:$CA,$C76,'14'!$CB:$CB)))-IF($D76="","",IF(ISNA(SUMIF('14'!$B:$B,$D76,'14'!$L:$L)),0,SUMIF('14'!$B:$B,$D76,'14'!$L:$L)))))</f>
        <v>0</v>
      </c>
      <c r="T76" s="34">
        <f>IF($D76="","",(IF($C76="","",IF(ISNA(SUMIF('15'!$CA:$CA,$C76,'15'!$CB:$CB)),0,SUMIF('15'!$CA:$CA,$C76,'15'!$CB:$CB)))-IF($D76="","",IF(ISNA(SUMIF('15'!$B:$B,$D76,'15'!$L:$L)),0,SUMIF('15'!$B:$B,$D76,'15'!$L:$L)))))</f>
        <v>0</v>
      </c>
      <c r="U76" s="34">
        <f>IF($D76="","",(IF($C76="","",IF(ISNA(SUMIF('16'!$CA:$CA,$C76,'16'!$CB:$CB)),0,SUMIF('16'!$CA:$CA,$C76,'16'!$CB:$CB)))-IF($D76="","",IF(ISNA(SUMIF('16'!$B:$B,$D76,'16'!$L:$L)),0,SUMIF('16'!$B:$B,$D76,'16'!$L:$L)))))</f>
        <v>0</v>
      </c>
      <c r="V76" s="34">
        <f>IF($D76="","",(IF($C76="","",IF(ISNA(SUMIF('17'!$CA:$CA,$C76,'17'!$CB:$CB)),0,SUMIF('17'!$CA:$CA,$C76,'17'!$CB:$CB)))-IF($D76="","",IF(ISNA(SUMIF('17'!$B:$B,$D76,'17'!$L:$L)),0,SUMIF('17'!$B:$B,$D76,'17'!$L:$L)))))</f>
        <v>0</v>
      </c>
      <c r="W76" s="34">
        <f>IF($D76="","",(IF($C76="","",IF(ISNA(SUMIF('18'!$CA:$CA,$C76,'18'!$CB:$CB)),0,SUMIF('18'!$CA:$CA,$C76,'18'!$CB:$CB)))-IF($D76="","",IF(ISNA(SUMIF('18'!$B:$B,$D76,'18'!$L:$L)),0,SUMIF('18'!$B:$B,$D76,'18'!$L:$L)))))</f>
        <v>0</v>
      </c>
      <c r="X76" s="34">
        <f>IF($D76="","",(IF($C76="","",IF(ISNA(SUMIF('19'!$CA:$CA,$C76,'19'!$CB:$CB)),0,SUMIF('19'!$CA:$CA,$C76,'19'!$CB:$CB)))-IF($D76="","",IF(ISNA(SUMIF('19'!$B:$B,$D76,'19'!$L:$L)),0,SUMIF('19'!$B:$B,$D76,'19'!$L:$L)))))</f>
        <v>0</v>
      </c>
      <c r="Y76" s="34">
        <f>IF($D76="","",(IF($C76="","",IF(ISNA(SUMIF('20'!$CA:$CA,$C76,'20'!$CB:$CB)),0,SUMIF('20'!$CA:$CA,$C76,'20'!$CB:$CB)))-IF($D76="","",IF(ISNA(SUMIF('20'!$B:$B,$D76,'20'!$L:$L)),0,SUMIF('20'!$B:$B,$D76,'20'!$L:$L)))))</f>
        <v>0</v>
      </c>
      <c r="Z76" s="34">
        <f>IF($D76="","",(IF($C76="","",IF(ISNA(SUMIF('21'!$CA:$CA,$C76,'21'!$CB:$CB)),0,SUMIF('21'!$CA:$CA,$C76,'21'!$CB:$CB)))-IF($D76="","",IF(ISNA(SUMIF('21'!$B:$B,$D76,'21'!$L:$L)),0,SUMIF('21'!$B:$B,$D76,'21'!$L:$L)))))</f>
        <v>0</v>
      </c>
      <c r="AA76" s="34">
        <f>IF($D76="","",(IF($C76="","",IF(ISNA(SUMIF('22'!$CA:$CA,$C76,'22'!$CB:$CB)),0,SUMIF('22'!$CA:$CA,$C76,'22'!$CB:$CB)))-IF($D76="","",IF(ISNA(SUMIF('22'!$B:$B,$D76,'22'!$L:$L)),0,SUMIF('22'!$B:$B,$D76,'22'!$L:$L)))))</f>
        <v>0</v>
      </c>
      <c r="AB76" s="34">
        <f>IF($D76="","",(IF($C76="","",IF(ISNA(SUMIF('23'!$CA:$CA,$C76,'23'!$CB:$CB)),0,SUMIF('23'!$CA:$CA,$C76,'23'!$CB:$CB)))-IF($D76="","",IF(ISNA(SUMIF('23'!$B:$B,$D76,'23'!$L:$L)),0,SUMIF('23'!$B:$B,$D76,'23'!$L:$L)))))</f>
        <v>0</v>
      </c>
      <c r="AC76" s="34">
        <f>IF($D76="","",(IF($C76="","",IF(ISNA(SUMIF('24'!$CA:$CA,$C76,'24'!$CB:$CB)),0,SUMIF('24'!$CA:$CA,$C76,'24'!$CB:$CB)))-IF($D76="","",IF(ISNA(SUMIF('24'!$B:$B,$D76,'24'!$L:$L)),0,SUMIF('24'!$B:$B,$D76,'24'!$L:$L)))))</f>
        <v>0</v>
      </c>
      <c r="AD76" s="34">
        <f>IF($D76="","",(IF($C76="","",IF(ISNA(SUMIF('25'!$CA:$CA,$C76,'25'!$CB:$CB)),0,SUMIF('25'!$CA:$CA,$C76,'25'!$CB:$CB)))-IF($D76="","",IF(ISNA(SUMIF('25'!$B:$B,$D76,'25'!$L:$L)),0,SUMIF('25'!$B:$B,$D76,'25'!$L:$L)))))</f>
        <v>0</v>
      </c>
      <c r="AE76" s="34">
        <f>IF($D76="","",(IF($C76="","",IF(ISNA(SUMIF('26'!$CA:$CA,$C76,'26'!$CB:$CB)),0,SUMIF('26'!$CA:$CA,$C76,'26'!$CB:$CB)))-IF($D76="","",IF(ISNA(SUMIF('26'!$B:$B,$D76,'26'!$L:$L)),0,SUMIF('26'!$B:$B,$D76,'26'!$L:$L)))))</f>
        <v>0</v>
      </c>
      <c r="AF76" s="34">
        <f>IF($D76="","",(IF($C76="","",IF(ISNA(SUMIF('27'!$CA:$CA,$C76,'27'!$CB:$CB)),0,SUMIF('27'!$CA:$CA,$C76,'27'!$CB:$CB)))-IF($D76="","",IF(ISNA(SUMIF('27'!$B:$B,$D76,'27'!$L:$L)),0,SUMIF('27'!$B:$B,$D76,'27'!$L:$L)))))</f>
        <v>0</v>
      </c>
      <c r="AG76" s="34">
        <f>IF($D76="","",(IF($C76="","",IF(ISNA(SUMIF('28'!$CA:$CA,$C76,'28'!$CB:$CB)),0,SUMIF('28'!$CA:$CA,$C76,'28'!$CB:$CB)))-IF($D76="","",IF(ISNA(SUMIF('28'!$B:$B,$D76,'28'!$L:$L)),0,SUMIF('28'!$B:$B,$D76,'28'!$L:$L)))))</f>
        <v>0</v>
      </c>
      <c r="AH76" s="34">
        <f>IF($D76="","",(IF($C76="","",IF(ISNA(SUMIF('29'!$CA:$CA,$C76,'29'!$CB:$CB)),0,SUMIF('29'!$CA:$CA,$C76,'29'!$CB:$CB)))-IF($D76="","",IF(ISNA(SUMIF('29'!$B:$B,$D76,'29'!$L:$L)),0,SUMIF('29'!$B:$B,$D76,'29'!$L:$L)))))</f>
        <v>0</v>
      </c>
      <c r="AI76" s="34">
        <f>IF($D76="","",(IF($C76="","",IF(ISNA(SUMIF('30'!$CA:$CA,$C76,'30'!$CB:$CB)),0,SUMIF('30'!$CA:$CA,$C76,'30'!$CB:$CB)))-IF($D76="","",IF(ISNA(SUMIF('30'!$B:$B,$D76,'30'!$L:$L)),0,SUMIF('30'!$B:$B,$D76,'30'!$L:$L)))))</f>
        <v>0</v>
      </c>
      <c r="AJ76" s="34">
        <f>IF($D76="","",(IF($C76="","",IF(ISNA(SUMIF('31'!$CA:$CA,$C76,'31'!$CB:$CB)),0,SUMIF('31'!$CA:$CA,$C76,'31'!$CB:$CB)))-IF($D76="","",IF(ISNA(SUMIF('31'!$B:$B,$D76,'31'!$L:$L)),0,SUMIF('31'!$B:$B,$D76,'31'!$L:$L)))))</f>
        <v>0</v>
      </c>
      <c r="AK76" s="35">
        <f t="shared" si="4"/>
        <v>0</v>
      </c>
      <c r="AL76" s="31">
        <f t="shared" si="5"/>
        <v>230</v>
      </c>
    </row>
    <row r="77" spans="1:38" ht="17.399999999999999">
      <c r="A77" s="19">
        <v>71</v>
      </c>
      <c r="C77" s="39">
        <f>IF(D77="","",VLOOKUP('CUADRO GENERADO'!D77,'BASE DATOS CONDUCTORES'!B:C,2,FALSE))</f>
        <v>2147</v>
      </c>
      <c r="D77" s="28">
        <f>IFERROR(VLOOKUP(A77,'BASE DATOS CONDUCTORES'!$X$4:$AB$403,5,FALSE),"")</f>
        <v>231</v>
      </c>
      <c r="E77" s="34" t="str">
        <f>IF(ISNA(VLOOKUP(D77,SALDOS!C:D,2,FALSE)),"",VLOOKUP(D77,SALDOS!C:D,2,FALSE))</f>
        <v/>
      </c>
      <c r="F77" s="34">
        <f>IF($D77="","",(IF($C77="","",IF(ISNA(SUMIF('1'!$CA:$CA,$C77,'1'!$CB:$CB)),0,SUMIF('1'!$CA:$CA,$C77,'1'!$CB:$CB)))-IF($D77="","",IF(ISNA(SUMIF('1'!$B:$B,$D77,'1'!$L:$L)),0,SUMIF('1'!$B:$B,$D77,'1'!$L:$L)))))</f>
        <v>0</v>
      </c>
      <c r="G77" s="34">
        <f>IF($D77="","",(IF($C77="","",IF(ISNA(SUMIF('2'!$CA:$CA,$C77,'2'!$CB:$CB)),0,SUMIF('2'!$CA:$CA,$C77,'2'!$CB:$CB)))-IF($D77="","",IF(ISNA(SUMIF('2'!$B:$B,$D77,'2'!$L:$L)),0,SUMIF('2'!$B:$B,$D77,'2'!$L:$L)))))</f>
        <v>0</v>
      </c>
      <c r="H77" s="34">
        <f>IF($D77="","",(IF($C77="","",IF(ISNA(SUMIF('3'!$CA:$CA,$C77,'3'!$CB:$CB)),0,SUMIF('3'!$CA:$CA,$C77,'3'!$CB:$CB)))-IF($D77="","",IF(ISNA(SUMIF('3'!$B:$B,$D77,'3'!$L:$L)),0,SUMIF('3'!$B:$B,$D77,'3'!$L:$L)))))</f>
        <v>0</v>
      </c>
      <c r="I77" s="34">
        <f>IF($D77="","",(IF($C77="","",IF(ISNA(SUMIF('4'!$CA:$CA,$C77,'4'!$CB:$CB)),0,SUMIF('4'!$CA:$CA,$C77,'4'!$CB:$CB)))-IF($D77="","",IF(ISNA(SUMIF('4'!$B:$B,$D77,'4'!$L:$L)),0,SUMIF('4'!$B:$B,$D77,'4'!$L:$L)))))</f>
        <v>0</v>
      </c>
      <c r="J77" s="34">
        <f>IF($D77="","",(IF($C77="","",IF(ISNA(SUMIF('5'!$CA:$CA,$C77,'5'!$CB:$CB)),0,SUMIF('5'!$CA:$CA,$C77,'5'!$CB:$CB)))-IF($D77="","",IF(ISNA(SUMIF('5'!$B:$B,$D77,'5'!$L:$L)),0,SUMIF('5'!$B:$B,$D77,'5'!$L:$L)))))</f>
        <v>0</v>
      </c>
      <c r="K77" s="34">
        <f>IF($D77="","",(IF($C77="","",IF(ISNA(SUMIF('6'!$CA:$CA,$C77,'6'!$CB:$CB)),0,SUMIF('6'!$CA:$CA,$C77,'6'!$CB:$CB)))-IF($D77="","",IF(ISNA(SUMIF('6'!$B:$B,$D77,'6'!$L:$L)),0,SUMIF('6'!$B:$B,$D77,'6'!$L:$L)))))</f>
        <v>0</v>
      </c>
      <c r="L77" s="34">
        <f>IF($D77="","",(IF($C77="","",IF(ISNA(SUMIF('7'!$CA:$CA,$C77,'7'!$CB:$CB)),0,SUMIF('7'!$CA:$CA,$C77,'7'!$CB:$CB)))-IF($D77="","",IF(ISNA(SUMIF('7'!$B:$B,$D77,'7'!$L:$L)),0,SUMIF('7'!$B:$B,$D77,'7'!$L:$L)))))</f>
        <v>0</v>
      </c>
      <c r="M77" s="34">
        <f>IF($D77="","",(IF($C77="","",IF(ISNA(SUMIF('8'!$CA:$CA,$C77,'8'!$CB:$CB)),0,SUMIF('8'!$CA:$CA,$C77,'8'!$CB:$CB)))-IF($D77="","",IF(ISNA(SUMIF('8'!$B:$B,$D77,'8'!$L:$L)),0,SUMIF('8'!$B:$B,$D77,'8'!$L:$L)))))</f>
        <v>0</v>
      </c>
      <c r="N77" s="34">
        <f>IF($D77="","",(IF($C77="","",IF(ISNA(SUMIF('9'!$CA:$CA,$C77,'9'!$CB:$CB)),0,SUMIF('9'!$CA:$CA,$C77,'9'!$CB:$CB)))-IF($D77="","",IF(ISNA(SUMIF('9'!$B:$B,$D77,'9'!$L:$L)),0,SUMIF('9'!$B:$B,$D77,'9'!$L:$L)))))</f>
        <v>0</v>
      </c>
      <c r="O77" s="34">
        <f>IF($D77="","",(IF($C77="","",IF(ISNA(SUMIF('10'!$CA:$CA,$C77,'10'!$CB:$CB)),0,SUMIF('10'!$CA:$CA,$C77,'10'!$CB:$CB)))-IF($D77="","",IF(ISNA(SUMIF('10'!$B:$B,$D77,'10'!$L:$L)),0,SUMIF('10'!$B:$B,$D77,'10'!$L:$L)))))</f>
        <v>0</v>
      </c>
      <c r="P77" s="34">
        <f>IF($D77="","",(IF($C77="","",IF(ISNA(SUMIF('11'!$CA:$CA,$C77,'11'!$CB:$CB)),0,SUMIF('11'!$CA:$CA,$C77,'11'!$CB:$CB)))-IF($D77="","",IF(ISNA(SUMIF('11'!$B:$B,$D77,'11'!$L:$L)),0,SUMIF('11'!$B:$B,$D77,'11'!$L:$L)))))</f>
        <v>0</v>
      </c>
      <c r="Q77" s="34">
        <f>IF($D77="","",(IF($C77="","",IF(ISNA(SUMIF('12'!$CA:$CA,$C77,'12'!$CB:$CB)),0,SUMIF('12'!$CA:$CA,$C77,'12'!$CB:$CB)))-IF($D77="","",IF(ISNA(SUMIF('12'!$B:$B,$D77,'12'!$L:$L)),0,SUMIF('12'!$B:$B,$D77,'12'!$L:$L)))))</f>
        <v>0</v>
      </c>
      <c r="R77" s="34">
        <f>IF($D77="","",(IF($C77="","",IF(ISNA(SUMIF('13'!$CA:$CA,$C77,'13'!$CB:$CB)),0,SUMIF('13'!$CA:$CA,$C77,'13'!$CB:$CB)))-IF($D77="","",IF(ISNA(SUMIF('13'!$B:$B,$D77,'13'!$L:$L)),0,SUMIF('13'!$B:$B,$D77,'13'!$L:$L)))))</f>
        <v>0</v>
      </c>
      <c r="S77" s="34">
        <f>IF($D77="","",(IF($C77="","",IF(ISNA(SUMIF('14'!$CA:$CA,$C77,'14'!$CB:$CB)),0,SUMIF('14'!$CA:$CA,$C77,'14'!$CB:$CB)))-IF($D77="","",IF(ISNA(SUMIF('14'!$B:$B,$D77,'14'!$L:$L)),0,SUMIF('14'!$B:$B,$D77,'14'!$L:$L)))))</f>
        <v>0</v>
      </c>
      <c r="T77" s="34">
        <f>IF($D77="","",(IF($C77="","",IF(ISNA(SUMIF('15'!$CA:$CA,$C77,'15'!$CB:$CB)),0,SUMIF('15'!$CA:$CA,$C77,'15'!$CB:$CB)))-IF($D77="","",IF(ISNA(SUMIF('15'!$B:$B,$D77,'15'!$L:$L)),0,SUMIF('15'!$B:$B,$D77,'15'!$L:$L)))))</f>
        <v>0</v>
      </c>
      <c r="U77" s="34">
        <f>IF($D77="","",(IF($C77="","",IF(ISNA(SUMIF('16'!$CA:$CA,$C77,'16'!$CB:$CB)),0,SUMIF('16'!$CA:$CA,$C77,'16'!$CB:$CB)))-IF($D77="","",IF(ISNA(SUMIF('16'!$B:$B,$D77,'16'!$L:$L)),0,SUMIF('16'!$B:$B,$D77,'16'!$L:$L)))))</f>
        <v>0</v>
      </c>
      <c r="V77" s="34">
        <f>IF($D77="","",(IF($C77="","",IF(ISNA(SUMIF('17'!$CA:$CA,$C77,'17'!$CB:$CB)),0,SUMIF('17'!$CA:$CA,$C77,'17'!$CB:$CB)))-IF($D77="","",IF(ISNA(SUMIF('17'!$B:$B,$D77,'17'!$L:$L)),0,SUMIF('17'!$B:$B,$D77,'17'!$L:$L)))))</f>
        <v>0</v>
      </c>
      <c r="W77" s="34">
        <f>IF($D77="","",(IF($C77="","",IF(ISNA(SUMIF('18'!$CA:$CA,$C77,'18'!$CB:$CB)),0,SUMIF('18'!$CA:$CA,$C77,'18'!$CB:$CB)))-IF($D77="","",IF(ISNA(SUMIF('18'!$B:$B,$D77,'18'!$L:$L)),0,SUMIF('18'!$B:$B,$D77,'18'!$L:$L)))))</f>
        <v>0</v>
      </c>
      <c r="X77" s="34">
        <f>IF($D77="","",(IF($C77="","",IF(ISNA(SUMIF('19'!$CA:$CA,$C77,'19'!$CB:$CB)),0,SUMIF('19'!$CA:$CA,$C77,'19'!$CB:$CB)))-IF($D77="","",IF(ISNA(SUMIF('19'!$B:$B,$D77,'19'!$L:$L)),0,SUMIF('19'!$B:$B,$D77,'19'!$L:$L)))))</f>
        <v>0</v>
      </c>
      <c r="Y77" s="34">
        <f>IF($D77="","",(IF($C77="","",IF(ISNA(SUMIF('20'!$CA:$CA,$C77,'20'!$CB:$CB)),0,SUMIF('20'!$CA:$CA,$C77,'20'!$CB:$CB)))-IF($D77="","",IF(ISNA(SUMIF('20'!$B:$B,$D77,'20'!$L:$L)),0,SUMIF('20'!$B:$B,$D77,'20'!$L:$L)))))</f>
        <v>0</v>
      </c>
      <c r="Z77" s="34">
        <f>IF($D77="","",(IF($C77="","",IF(ISNA(SUMIF('21'!$CA:$CA,$C77,'21'!$CB:$CB)),0,SUMIF('21'!$CA:$CA,$C77,'21'!$CB:$CB)))-IF($D77="","",IF(ISNA(SUMIF('21'!$B:$B,$D77,'21'!$L:$L)),0,SUMIF('21'!$B:$B,$D77,'21'!$L:$L)))))</f>
        <v>0</v>
      </c>
      <c r="AA77" s="34">
        <f>IF($D77="","",(IF($C77="","",IF(ISNA(SUMIF('22'!$CA:$CA,$C77,'22'!$CB:$CB)),0,SUMIF('22'!$CA:$CA,$C77,'22'!$CB:$CB)))-IF($D77="","",IF(ISNA(SUMIF('22'!$B:$B,$D77,'22'!$L:$L)),0,SUMIF('22'!$B:$B,$D77,'22'!$L:$L)))))</f>
        <v>0</v>
      </c>
      <c r="AB77" s="34">
        <f>IF($D77="","",(IF($C77="","",IF(ISNA(SUMIF('23'!$CA:$CA,$C77,'23'!$CB:$CB)),0,SUMIF('23'!$CA:$CA,$C77,'23'!$CB:$CB)))-IF($D77="","",IF(ISNA(SUMIF('23'!$B:$B,$D77,'23'!$L:$L)),0,SUMIF('23'!$B:$B,$D77,'23'!$L:$L)))))</f>
        <v>0</v>
      </c>
      <c r="AC77" s="34">
        <f>IF($D77="","",(IF($C77="","",IF(ISNA(SUMIF('24'!$CA:$CA,$C77,'24'!$CB:$CB)),0,SUMIF('24'!$CA:$CA,$C77,'24'!$CB:$CB)))-IF($D77="","",IF(ISNA(SUMIF('24'!$B:$B,$D77,'24'!$L:$L)),0,SUMIF('24'!$B:$B,$D77,'24'!$L:$L)))))</f>
        <v>0</v>
      </c>
      <c r="AD77" s="34">
        <f>IF($D77="","",(IF($C77="","",IF(ISNA(SUMIF('25'!$CA:$CA,$C77,'25'!$CB:$CB)),0,SUMIF('25'!$CA:$CA,$C77,'25'!$CB:$CB)))-IF($D77="","",IF(ISNA(SUMIF('25'!$B:$B,$D77,'25'!$L:$L)),0,SUMIF('25'!$B:$B,$D77,'25'!$L:$L)))))</f>
        <v>0</v>
      </c>
      <c r="AE77" s="34">
        <f>IF($D77="","",(IF($C77="","",IF(ISNA(SUMIF('26'!$CA:$CA,$C77,'26'!$CB:$CB)),0,SUMIF('26'!$CA:$CA,$C77,'26'!$CB:$CB)))-IF($D77="","",IF(ISNA(SUMIF('26'!$B:$B,$D77,'26'!$L:$L)),0,SUMIF('26'!$B:$B,$D77,'26'!$L:$L)))))</f>
        <v>0</v>
      </c>
      <c r="AF77" s="34">
        <f>IF($D77="","",(IF($C77="","",IF(ISNA(SUMIF('27'!$CA:$CA,$C77,'27'!$CB:$CB)),0,SUMIF('27'!$CA:$CA,$C77,'27'!$CB:$CB)))-IF($D77="","",IF(ISNA(SUMIF('27'!$B:$B,$D77,'27'!$L:$L)),0,SUMIF('27'!$B:$B,$D77,'27'!$L:$L)))))</f>
        <v>0</v>
      </c>
      <c r="AG77" s="34">
        <f>IF($D77="","",(IF($C77="","",IF(ISNA(SUMIF('28'!$CA:$CA,$C77,'28'!$CB:$CB)),0,SUMIF('28'!$CA:$CA,$C77,'28'!$CB:$CB)))-IF($D77="","",IF(ISNA(SUMIF('28'!$B:$B,$D77,'28'!$L:$L)),0,SUMIF('28'!$B:$B,$D77,'28'!$L:$L)))))</f>
        <v>0</v>
      </c>
      <c r="AH77" s="34">
        <f>IF($D77="","",(IF($C77="","",IF(ISNA(SUMIF('29'!$CA:$CA,$C77,'29'!$CB:$CB)),0,SUMIF('29'!$CA:$CA,$C77,'29'!$CB:$CB)))-IF($D77="","",IF(ISNA(SUMIF('29'!$B:$B,$D77,'29'!$L:$L)),0,SUMIF('29'!$B:$B,$D77,'29'!$L:$L)))))</f>
        <v>0</v>
      </c>
      <c r="AI77" s="34">
        <f>IF($D77="","",(IF($C77="","",IF(ISNA(SUMIF('30'!$CA:$CA,$C77,'30'!$CB:$CB)),0,SUMIF('30'!$CA:$CA,$C77,'30'!$CB:$CB)))-IF($D77="","",IF(ISNA(SUMIF('30'!$B:$B,$D77,'30'!$L:$L)),0,SUMIF('30'!$B:$B,$D77,'30'!$L:$L)))))</f>
        <v>0</v>
      </c>
      <c r="AJ77" s="34">
        <f>IF($D77="","",(IF($C77="","",IF(ISNA(SUMIF('31'!$CA:$CA,$C77,'31'!$CB:$CB)),0,SUMIF('31'!$CA:$CA,$C77,'31'!$CB:$CB)))-IF($D77="","",IF(ISNA(SUMIF('31'!$B:$B,$D77,'31'!$L:$L)),0,SUMIF('31'!$B:$B,$D77,'31'!$L:$L)))))</f>
        <v>0</v>
      </c>
      <c r="AK77" s="35">
        <f t="shared" si="4"/>
        <v>0</v>
      </c>
      <c r="AL77" s="31">
        <f t="shared" si="5"/>
        <v>231</v>
      </c>
    </row>
    <row r="78" spans="1:38" ht="17.399999999999999">
      <c r="A78" s="19">
        <v>72</v>
      </c>
      <c r="C78" s="39">
        <f>IF(D78="","",VLOOKUP('CUADRO GENERADO'!D78,'BASE DATOS CONDUCTORES'!B:C,2,FALSE))</f>
        <v>2244</v>
      </c>
      <c r="D78" s="28">
        <f>IFERROR(VLOOKUP(A78,'BASE DATOS CONDUCTORES'!$X$4:$AB$403,5,FALSE),"")</f>
        <v>235</v>
      </c>
      <c r="E78" s="34" t="str">
        <f>IF(ISNA(VLOOKUP(D78,SALDOS!C:D,2,FALSE)),"",VLOOKUP(D78,SALDOS!C:D,2,FALSE))</f>
        <v/>
      </c>
      <c r="F78" s="34">
        <f>IF($D78="","",(IF($C78="","",IF(ISNA(SUMIF('1'!$CA:$CA,$C78,'1'!$CB:$CB)),0,SUMIF('1'!$CA:$CA,$C78,'1'!$CB:$CB)))-IF($D78="","",IF(ISNA(SUMIF('1'!$B:$B,$D78,'1'!$L:$L)),0,SUMIF('1'!$B:$B,$D78,'1'!$L:$L)))))</f>
        <v>0</v>
      </c>
      <c r="G78" s="34">
        <f>IF($D78="","",(IF($C78="","",IF(ISNA(SUMIF('2'!$CA:$CA,$C78,'2'!$CB:$CB)),0,SUMIF('2'!$CA:$CA,$C78,'2'!$CB:$CB)))-IF($D78="","",IF(ISNA(SUMIF('2'!$B:$B,$D78,'2'!$L:$L)),0,SUMIF('2'!$B:$B,$D78,'2'!$L:$L)))))</f>
        <v>0</v>
      </c>
      <c r="H78" s="34">
        <f>IF($D78="","",(IF($C78="","",IF(ISNA(SUMIF('3'!$CA:$CA,$C78,'3'!$CB:$CB)),0,SUMIF('3'!$CA:$CA,$C78,'3'!$CB:$CB)))-IF($D78="","",IF(ISNA(SUMIF('3'!$B:$B,$D78,'3'!$L:$L)),0,SUMIF('3'!$B:$B,$D78,'3'!$L:$L)))))</f>
        <v>0</v>
      </c>
      <c r="I78" s="34">
        <f>IF($D78="","",(IF($C78="","",IF(ISNA(SUMIF('4'!$CA:$CA,$C78,'4'!$CB:$CB)),0,SUMIF('4'!$CA:$CA,$C78,'4'!$CB:$CB)))-IF($D78="","",IF(ISNA(SUMIF('4'!$B:$B,$D78,'4'!$L:$L)),0,SUMIF('4'!$B:$B,$D78,'4'!$L:$L)))))</f>
        <v>0</v>
      </c>
      <c r="J78" s="34">
        <f>IF($D78="","",(IF($C78="","",IF(ISNA(SUMIF('5'!$CA:$CA,$C78,'5'!$CB:$CB)),0,SUMIF('5'!$CA:$CA,$C78,'5'!$CB:$CB)))-IF($D78="","",IF(ISNA(SUMIF('5'!$B:$B,$D78,'5'!$L:$L)),0,SUMIF('5'!$B:$B,$D78,'5'!$L:$L)))))</f>
        <v>0</v>
      </c>
      <c r="K78" s="34">
        <f>IF($D78="","",(IF($C78="","",IF(ISNA(SUMIF('6'!$CA:$CA,$C78,'6'!$CB:$CB)),0,SUMIF('6'!$CA:$CA,$C78,'6'!$CB:$CB)))-IF($D78="","",IF(ISNA(SUMIF('6'!$B:$B,$D78,'6'!$L:$L)),0,SUMIF('6'!$B:$B,$D78,'6'!$L:$L)))))</f>
        <v>0</v>
      </c>
      <c r="L78" s="34">
        <f>IF($D78="","",(IF($C78="","",IF(ISNA(SUMIF('7'!$CA:$CA,$C78,'7'!$CB:$CB)),0,SUMIF('7'!$CA:$CA,$C78,'7'!$CB:$CB)))-IF($D78="","",IF(ISNA(SUMIF('7'!$B:$B,$D78,'7'!$L:$L)),0,SUMIF('7'!$B:$B,$D78,'7'!$L:$L)))))</f>
        <v>0</v>
      </c>
      <c r="M78" s="34">
        <f>IF($D78="","",(IF($C78="","",IF(ISNA(SUMIF('8'!$CA:$CA,$C78,'8'!$CB:$CB)),0,SUMIF('8'!$CA:$CA,$C78,'8'!$CB:$CB)))-IF($D78="","",IF(ISNA(SUMIF('8'!$B:$B,$D78,'8'!$L:$L)),0,SUMIF('8'!$B:$B,$D78,'8'!$L:$L)))))</f>
        <v>0</v>
      </c>
      <c r="N78" s="34">
        <f>IF($D78="","",(IF($C78="","",IF(ISNA(SUMIF('9'!$CA:$CA,$C78,'9'!$CB:$CB)),0,SUMIF('9'!$CA:$CA,$C78,'9'!$CB:$CB)))-IF($D78="","",IF(ISNA(SUMIF('9'!$B:$B,$D78,'9'!$L:$L)),0,SUMIF('9'!$B:$B,$D78,'9'!$L:$L)))))</f>
        <v>0</v>
      </c>
      <c r="O78" s="34">
        <f>IF($D78="","",(IF($C78="","",IF(ISNA(SUMIF('10'!$CA:$CA,$C78,'10'!$CB:$CB)),0,SUMIF('10'!$CA:$CA,$C78,'10'!$CB:$CB)))-IF($D78="","",IF(ISNA(SUMIF('10'!$B:$B,$D78,'10'!$L:$L)),0,SUMIF('10'!$B:$B,$D78,'10'!$L:$L)))))</f>
        <v>0</v>
      </c>
      <c r="P78" s="34">
        <f>IF($D78="","",(IF($C78="","",IF(ISNA(SUMIF('11'!$CA:$CA,$C78,'11'!$CB:$CB)),0,SUMIF('11'!$CA:$CA,$C78,'11'!$CB:$CB)))-IF($D78="","",IF(ISNA(SUMIF('11'!$B:$B,$D78,'11'!$L:$L)),0,SUMIF('11'!$B:$B,$D78,'11'!$L:$L)))))</f>
        <v>0</v>
      </c>
      <c r="Q78" s="34">
        <f>IF($D78="","",(IF($C78="","",IF(ISNA(SUMIF('12'!$CA:$CA,$C78,'12'!$CB:$CB)),0,SUMIF('12'!$CA:$CA,$C78,'12'!$CB:$CB)))-IF($D78="","",IF(ISNA(SUMIF('12'!$B:$B,$D78,'12'!$L:$L)),0,SUMIF('12'!$B:$B,$D78,'12'!$L:$L)))))</f>
        <v>0</v>
      </c>
      <c r="R78" s="34">
        <f>IF($D78="","",(IF($C78="","",IF(ISNA(SUMIF('13'!$CA:$CA,$C78,'13'!$CB:$CB)),0,SUMIF('13'!$CA:$CA,$C78,'13'!$CB:$CB)))-IF($D78="","",IF(ISNA(SUMIF('13'!$B:$B,$D78,'13'!$L:$L)),0,SUMIF('13'!$B:$B,$D78,'13'!$L:$L)))))</f>
        <v>0</v>
      </c>
      <c r="S78" s="34">
        <f>IF($D78="","",(IF($C78="","",IF(ISNA(SUMIF('14'!$CA:$CA,$C78,'14'!$CB:$CB)),0,SUMIF('14'!$CA:$CA,$C78,'14'!$CB:$CB)))-IF($D78="","",IF(ISNA(SUMIF('14'!$B:$B,$D78,'14'!$L:$L)),0,SUMIF('14'!$B:$B,$D78,'14'!$L:$L)))))</f>
        <v>0</v>
      </c>
      <c r="T78" s="34">
        <f>IF($D78="","",(IF($C78="","",IF(ISNA(SUMIF('15'!$CA:$CA,$C78,'15'!$CB:$CB)),0,SUMIF('15'!$CA:$CA,$C78,'15'!$CB:$CB)))-IF($D78="","",IF(ISNA(SUMIF('15'!$B:$B,$D78,'15'!$L:$L)),0,SUMIF('15'!$B:$B,$D78,'15'!$L:$L)))))</f>
        <v>0</v>
      </c>
      <c r="U78" s="34">
        <f>IF($D78="","",(IF($C78="","",IF(ISNA(SUMIF('16'!$CA:$CA,$C78,'16'!$CB:$CB)),0,SUMIF('16'!$CA:$CA,$C78,'16'!$CB:$CB)))-IF($D78="","",IF(ISNA(SUMIF('16'!$B:$B,$D78,'16'!$L:$L)),0,SUMIF('16'!$B:$B,$D78,'16'!$L:$L)))))</f>
        <v>0</v>
      </c>
      <c r="V78" s="34">
        <f>IF($D78="","",(IF($C78="","",IF(ISNA(SUMIF('17'!$CA:$CA,$C78,'17'!$CB:$CB)),0,SUMIF('17'!$CA:$CA,$C78,'17'!$CB:$CB)))-IF($D78="","",IF(ISNA(SUMIF('17'!$B:$B,$D78,'17'!$L:$L)),0,SUMIF('17'!$B:$B,$D78,'17'!$L:$L)))))</f>
        <v>0</v>
      </c>
      <c r="W78" s="34">
        <f>IF($D78="","",(IF($C78="","",IF(ISNA(SUMIF('18'!$CA:$CA,$C78,'18'!$CB:$CB)),0,SUMIF('18'!$CA:$CA,$C78,'18'!$CB:$CB)))-IF($D78="","",IF(ISNA(SUMIF('18'!$B:$B,$D78,'18'!$L:$L)),0,SUMIF('18'!$B:$B,$D78,'18'!$L:$L)))))</f>
        <v>0</v>
      </c>
      <c r="X78" s="34">
        <f>IF($D78="","",(IF($C78="","",IF(ISNA(SUMIF('19'!$CA:$CA,$C78,'19'!$CB:$CB)),0,SUMIF('19'!$CA:$CA,$C78,'19'!$CB:$CB)))-IF($D78="","",IF(ISNA(SUMIF('19'!$B:$B,$D78,'19'!$L:$L)),0,SUMIF('19'!$B:$B,$D78,'19'!$L:$L)))))</f>
        <v>0</v>
      </c>
      <c r="Y78" s="34">
        <f>IF($D78="","",(IF($C78="","",IF(ISNA(SUMIF('20'!$CA:$CA,$C78,'20'!$CB:$CB)),0,SUMIF('20'!$CA:$CA,$C78,'20'!$CB:$CB)))-IF($D78="","",IF(ISNA(SUMIF('20'!$B:$B,$D78,'20'!$L:$L)),0,SUMIF('20'!$B:$B,$D78,'20'!$L:$L)))))</f>
        <v>0</v>
      </c>
      <c r="Z78" s="34">
        <f>IF($D78="","",(IF($C78="","",IF(ISNA(SUMIF('21'!$CA:$CA,$C78,'21'!$CB:$CB)),0,SUMIF('21'!$CA:$CA,$C78,'21'!$CB:$CB)))-IF($D78="","",IF(ISNA(SUMIF('21'!$B:$B,$D78,'21'!$L:$L)),0,SUMIF('21'!$B:$B,$D78,'21'!$L:$L)))))</f>
        <v>0</v>
      </c>
      <c r="AA78" s="34">
        <f>IF($D78="","",(IF($C78="","",IF(ISNA(SUMIF('22'!$CA:$CA,$C78,'22'!$CB:$CB)),0,SUMIF('22'!$CA:$CA,$C78,'22'!$CB:$CB)))-IF($D78="","",IF(ISNA(SUMIF('22'!$B:$B,$D78,'22'!$L:$L)),0,SUMIF('22'!$B:$B,$D78,'22'!$L:$L)))))</f>
        <v>0</v>
      </c>
      <c r="AB78" s="34">
        <f>IF($D78="","",(IF($C78="","",IF(ISNA(SUMIF('23'!$CA:$CA,$C78,'23'!$CB:$CB)),0,SUMIF('23'!$CA:$CA,$C78,'23'!$CB:$CB)))-IF($D78="","",IF(ISNA(SUMIF('23'!$B:$B,$D78,'23'!$L:$L)),0,SUMIF('23'!$B:$B,$D78,'23'!$L:$L)))))</f>
        <v>0</v>
      </c>
      <c r="AC78" s="34">
        <f>IF($D78="","",(IF($C78="","",IF(ISNA(SUMIF('24'!$CA:$CA,$C78,'24'!$CB:$CB)),0,SUMIF('24'!$CA:$CA,$C78,'24'!$CB:$CB)))-IF($D78="","",IF(ISNA(SUMIF('24'!$B:$B,$D78,'24'!$L:$L)),0,SUMIF('24'!$B:$B,$D78,'24'!$L:$L)))))</f>
        <v>0</v>
      </c>
      <c r="AD78" s="34">
        <f>IF($D78="","",(IF($C78="","",IF(ISNA(SUMIF('25'!$CA:$CA,$C78,'25'!$CB:$CB)),0,SUMIF('25'!$CA:$CA,$C78,'25'!$CB:$CB)))-IF($D78="","",IF(ISNA(SUMIF('25'!$B:$B,$D78,'25'!$L:$L)),0,SUMIF('25'!$B:$B,$D78,'25'!$L:$L)))))</f>
        <v>0</v>
      </c>
      <c r="AE78" s="34">
        <f>IF($D78="","",(IF($C78="","",IF(ISNA(SUMIF('26'!$CA:$CA,$C78,'26'!$CB:$CB)),0,SUMIF('26'!$CA:$CA,$C78,'26'!$CB:$CB)))-IF($D78="","",IF(ISNA(SUMIF('26'!$B:$B,$D78,'26'!$L:$L)),0,SUMIF('26'!$B:$B,$D78,'26'!$L:$L)))))</f>
        <v>0</v>
      </c>
      <c r="AF78" s="34">
        <f>IF($D78="","",(IF($C78="","",IF(ISNA(SUMIF('27'!$CA:$CA,$C78,'27'!$CB:$CB)),0,SUMIF('27'!$CA:$CA,$C78,'27'!$CB:$CB)))-IF($D78="","",IF(ISNA(SUMIF('27'!$B:$B,$D78,'27'!$L:$L)),0,SUMIF('27'!$B:$B,$D78,'27'!$L:$L)))))</f>
        <v>0</v>
      </c>
      <c r="AG78" s="34">
        <f>IF($D78="","",(IF($C78="","",IF(ISNA(SUMIF('28'!$CA:$CA,$C78,'28'!$CB:$CB)),0,SUMIF('28'!$CA:$CA,$C78,'28'!$CB:$CB)))-IF($D78="","",IF(ISNA(SUMIF('28'!$B:$B,$D78,'28'!$L:$L)),0,SUMIF('28'!$B:$B,$D78,'28'!$L:$L)))))</f>
        <v>0</v>
      </c>
      <c r="AH78" s="34">
        <f>IF($D78="","",(IF($C78="","",IF(ISNA(SUMIF('29'!$CA:$CA,$C78,'29'!$CB:$CB)),0,SUMIF('29'!$CA:$CA,$C78,'29'!$CB:$CB)))-IF($D78="","",IF(ISNA(SUMIF('29'!$B:$B,$D78,'29'!$L:$L)),0,SUMIF('29'!$B:$B,$D78,'29'!$L:$L)))))</f>
        <v>0</v>
      </c>
      <c r="AI78" s="34">
        <f>IF($D78="","",(IF($C78="","",IF(ISNA(SUMIF('30'!$CA:$CA,$C78,'30'!$CB:$CB)),0,SUMIF('30'!$CA:$CA,$C78,'30'!$CB:$CB)))-IF($D78="","",IF(ISNA(SUMIF('30'!$B:$B,$D78,'30'!$L:$L)),0,SUMIF('30'!$B:$B,$D78,'30'!$L:$L)))))</f>
        <v>0</v>
      </c>
      <c r="AJ78" s="34">
        <f>IF($D78="","",(IF($C78="","",IF(ISNA(SUMIF('31'!$CA:$CA,$C78,'31'!$CB:$CB)),0,SUMIF('31'!$CA:$CA,$C78,'31'!$CB:$CB)))-IF($D78="","",IF(ISNA(SUMIF('31'!$B:$B,$D78,'31'!$L:$L)),0,SUMIF('31'!$B:$B,$D78,'31'!$L:$L)))))</f>
        <v>0</v>
      </c>
      <c r="AK78" s="35">
        <f t="shared" si="4"/>
        <v>0</v>
      </c>
      <c r="AL78" s="31">
        <f t="shared" si="5"/>
        <v>235</v>
      </c>
    </row>
    <row r="79" spans="1:38" ht="17.399999999999999">
      <c r="A79" s="19">
        <v>73</v>
      </c>
      <c r="C79" s="39">
        <f>IF(D79="","",VLOOKUP('CUADRO GENERADO'!D79,'BASE DATOS CONDUCTORES'!B:C,2,FALSE))</f>
        <v>2366</v>
      </c>
      <c r="D79" s="28">
        <f>IFERROR(VLOOKUP(A79,'BASE DATOS CONDUCTORES'!$X$4:$AB$403,5,FALSE),"")</f>
        <v>241</v>
      </c>
      <c r="E79" s="34" t="str">
        <f>IF(ISNA(VLOOKUP(D79,SALDOS!C:D,2,FALSE)),"",VLOOKUP(D79,SALDOS!C:D,2,FALSE))</f>
        <v/>
      </c>
      <c r="F79" s="34">
        <f>IF($D79="","",(IF($C79="","",IF(ISNA(SUMIF('1'!$CA:$CA,$C79,'1'!$CB:$CB)),0,SUMIF('1'!$CA:$CA,$C79,'1'!$CB:$CB)))-IF($D79="","",IF(ISNA(SUMIF('1'!$B:$B,$D79,'1'!$L:$L)),0,SUMIF('1'!$B:$B,$D79,'1'!$L:$L)))))</f>
        <v>0</v>
      </c>
      <c r="G79" s="34">
        <f>IF($D79="","",(IF($C79="","",IF(ISNA(SUMIF('2'!$CA:$CA,$C79,'2'!$CB:$CB)),0,SUMIF('2'!$CA:$CA,$C79,'2'!$CB:$CB)))-IF($D79="","",IF(ISNA(SUMIF('2'!$B:$B,$D79,'2'!$L:$L)),0,SUMIF('2'!$B:$B,$D79,'2'!$L:$L)))))</f>
        <v>0</v>
      </c>
      <c r="H79" s="34">
        <f>IF($D79="","",(IF($C79="","",IF(ISNA(SUMIF('3'!$CA:$CA,$C79,'3'!$CB:$CB)),0,SUMIF('3'!$CA:$CA,$C79,'3'!$CB:$CB)))-IF($D79="","",IF(ISNA(SUMIF('3'!$B:$B,$D79,'3'!$L:$L)),0,SUMIF('3'!$B:$B,$D79,'3'!$L:$L)))))</f>
        <v>0</v>
      </c>
      <c r="I79" s="34">
        <f>IF($D79="","",(IF($C79="","",IF(ISNA(SUMIF('4'!$CA:$CA,$C79,'4'!$CB:$CB)),0,SUMIF('4'!$CA:$CA,$C79,'4'!$CB:$CB)))-IF($D79="","",IF(ISNA(SUMIF('4'!$B:$B,$D79,'4'!$L:$L)),0,SUMIF('4'!$B:$B,$D79,'4'!$L:$L)))))</f>
        <v>0</v>
      </c>
      <c r="J79" s="34">
        <f>IF($D79="","",(IF($C79="","",IF(ISNA(SUMIF('5'!$CA:$CA,$C79,'5'!$CB:$CB)),0,SUMIF('5'!$CA:$CA,$C79,'5'!$CB:$CB)))-IF($D79="","",IF(ISNA(SUMIF('5'!$B:$B,$D79,'5'!$L:$L)),0,SUMIF('5'!$B:$B,$D79,'5'!$L:$L)))))</f>
        <v>0</v>
      </c>
      <c r="K79" s="34">
        <f>IF($D79="","",(IF($C79="","",IF(ISNA(SUMIF('6'!$CA:$CA,$C79,'6'!$CB:$CB)),0,SUMIF('6'!$CA:$CA,$C79,'6'!$CB:$CB)))-IF($D79="","",IF(ISNA(SUMIF('6'!$B:$B,$D79,'6'!$L:$L)),0,SUMIF('6'!$B:$B,$D79,'6'!$L:$L)))))</f>
        <v>0</v>
      </c>
      <c r="L79" s="34">
        <f>IF($D79="","",(IF($C79="","",IF(ISNA(SUMIF('7'!$CA:$CA,$C79,'7'!$CB:$CB)),0,SUMIF('7'!$CA:$CA,$C79,'7'!$CB:$CB)))-IF($D79="","",IF(ISNA(SUMIF('7'!$B:$B,$D79,'7'!$L:$L)),0,SUMIF('7'!$B:$B,$D79,'7'!$L:$L)))))</f>
        <v>0</v>
      </c>
      <c r="M79" s="34">
        <f>IF($D79="","",(IF($C79="","",IF(ISNA(SUMIF('8'!$CA:$CA,$C79,'8'!$CB:$CB)),0,SUMIF('8'!$CA:$CA,$C79,'8'!$CB:$CB)))-IF($D79="","",IF(ISNA(SUMIF('8'!$B:$B,$D79,'8'!$L:$L)),0,SUMIF('8'!$B:$B,$D79,'8'!$L:$L)))))</f>
        <v>0</v>
      </c>
      <c r="N79" s="34">
        <f>IF($D79="","",(IF($C79="","",IF(ISNA(SUMIF('9'!$CA:$CA,$C79,'9'!$CB:$CB)),0,SUMIF('9'!$CA:$CA,$C79,'9'!$CB:$CB)))-IF($D79="","",IF(ISNA(SUMIF('9'!$B:$B,$D79,'9'!$L:$L)),0,SUMIF('9'!$B:$B,$D79,'9'!$L:$L)))))</f>
        <v>0</v>
      </c>
      <c r="O79" s="34">
        <f>IF($D79="","",(IF($C79="","",IF(ISNA(SUMIF('10'!$CA:$CA,$C79,'10'!$CB:$CB)),0,SUMIF('10'!$CA:$CA,$C79,'10'!$CB:$CB)))-IF($D79="","",IF(ISNA(SUMIF('10'!$B:$B,$D79,'10'!$L:$L)),0,SUMIF('10'!$B:$B,$D79,'10'!$L:$L)))))</f>
        <v>0</v>
      </c>
      <c r="P79" s="34">
        <f>IF($D79="","",(IF($C79="","",IF(ISNA(SUMIF('11'!$CA:$CA,$C79,'11'!$CB:$CB)),0,SUMIF('11'!$CA:$CA,$C79,'11'!$CB:$CB)))-IF($D79="","",IF(ISNA(SUMIF('11'!$B:$B,$D79,'11'!$L:$L)),0,SUMIF('11'!$B:$B,$D79,'11'!$L:$L)))))</f>
        <v>0</v>
      </c>
      <c r="Q79" s="34">
        <f>IF($D79="","",(IF($C79="","",IF(ISNA(SUMIF('12'!$CA:$CA,$C79,'12'!$CB:$CB)),0,SUMIF('12'!$CA:$CA,$C79,'12'!$CB:$CB)))-IF($D79="","",IF(ISNA(SUMIF('12'!$B:$B,$D79,'12'!$L:$L)),0,SUMIF('12'!$B:$B,$D79,'12'!$L:$L)))))</f>
        <v>0</v>
      </c>
      <c r="R79" s="34">
        <f>IF($D79="","",(IF($C79="","",IF(ISNA(SUMIF('13'!$CA:$CA,$C79,'13'!$CB:$CB)),0,SUMIF('13'!$CA:$CA,$C79,'13'!$CB:$CB)))-IF($D79="","",IF(ISNA(SUMIF('13'!$B:$B,$D79,'13'!$L:$L)),0,SUMIF('13'!$B:$B,$D79,'13'!$L:$L)))))</f>
        <v>0</v>
      </c>
      <c r="S79" s="34">
        <f>IF($D79="","",(IF($C79="","",IF(ISNA(SUMIF('14'!$CA:$CA,$C79,'14'!$CB:$CB)),0,SUMIF('14'!$CA:$CA,$C79,'14'!$CB:$CB)))-IF($D79="","",IF(ISNA(SUMIF('14'!$B:$B,$D79,'14'!$L:$L)),0,SUMIF('14'!$B:$B,$D79,'14'!$L:$L)))))</f>
        <v>0</v>
      </c>
      <c r="T79" s="34">
        <f>IF($D79="","",(IF($C79="","",IF(ISNA(SUMIF('15'!$CA:$CA,$C79,'15'!$CB:$CB)),0,SUMIF('15'!$CA:$CA,$C79,'15'!$CB:$CB)))-IF($D79="","",IF(ISNA(SUMIF('15'!$B:$B,$D79,'15'!$L:$L)),0,SUMIF('15'!$B:$B,$D79,'15'!$L:$L)))))</f>
        <v>0</v>
      </c>
      <c r="U79" s="34">
        <f>IF($D79="","",(IF($C79="","",IF(ISNA(SUMIF('16'!$CA:$CA,$C79,'16'!$CB:$CB)),0,SUMIF('16'!$CA:$CA,$C79,'16'!$CB:$CB)))-IF($D79="","",IF(ISNA(SUMIF('16'!$B:$B,$D79,'16'!$L:$L)),0,SUMIF('16'!$B:$B,$D79,'16'!$L:$L)))))</f>
        <v>0</v>
      </c>
      <c r="V79" s="34">
        <f>IF($D79="","",(IF($C79="","",IF(ISNA(SUMIF('17'!$CA:$CA,$C79,'17'!$CB:$CB)),0,SUMIF('17'!$CA:$CA,$C79,'17'!$CB:$CB)))-IF($D79="","",IF(ISNA(SUMIF('17'!$B:$B,$D79,'17'!$L:$L)),0,SUMIF('17'!$B:$B,$D79,'17'!$L:$L)))))</f>
        <v>0</v>
      </c>
      <c r="W79" s="34">
        <f>IF($D79="","",(IF($C79="","",IF(ISNA(SUMIF('18'!$CA:$CA,$C79,'18'!$CB:$CB)),0,SUMIF('18'!$CA:$CA,$C79,'18'!$CB:$CB)))-IF($D79="","",IF(ISNA(SUMIF('18'!$B:$B,$D79,'18'!$L:$L)),0,SUMIF('18'!$B:$B,$D79,'18'!$L:$L)))))</f>
        <v>0</v>
      </c>
      <c r="X79" s="34">
        <f>IF($D79="","",(IF($C79="","",IF(ISNA(SUMIF('19'!$CA:$CA,$C79,'19'!$CB:$CB)),0,SUMIF('19'!$CA:$CA,$C79,'19'!$CB:$CB)))-IF($D79="","",IF(ISNA(SUMIF('19'!$B:$B,$D79,'19'!$L:$L)),0,SUMIF('19'!$B:$B,$D79,'19'!$L:$L)))))</f>
        <v>0</v>
      </c>
      <c r="Y79" s="34">
        <f>IF($D79="","",(IF($C79="","",IF(ISNA(SUMIF('20'!$CA:$CA,$C79,'20'!$CB:$CB)),0,SUMIF('20'!$CA:$CA,$C79,'20'!$CB:$CB)))-IF($D79="","",IF(ISNA(SUMIF('20'!$B:$B,$D79,'20'!$L:$L)),0,SUMIF('20'!$B:$B,$D79,'20'!$L:$L)))))</f>
        <v>0</v>
      </c>
      <c r="Z79" s="34">
        <f>IF($D79="","",(IF($C79="","",IF(ISNA(SUMIF('21'!$CA:$CA,$C79,'21'!$CB:$CB)),0,SUMIF('21'!$CA:$CA,$C79,'21'!$CB:$CB)))-IF($D79="","",IF(ISNA(SUMIF('21'!$B:$B,$D79,'21'!$L:$L)),0,SUMIF('21'!$B:$B,$D79,'21'!$L:$L)))))</f>
        <v>0</v>
      </c>
      <c r="AA79" s="34">
        <f>IF($D79="","",(IF($C79="","",IF(ISNA(SUMIF('22'!$CA:$CA,$C79,'22'!$CB:$CB)),0,SUMIF('22'!$CA:$CA,$C79,'22'!$CB:$CB)))-IF($D79="","",IF(ISNA(SUMIF('22'!$B:$B,$D79,'22'!$L:$L)),0,SUMIF('22'!$B:$B,$D79,'22'!$L:$L)))))</f>
        <v>0</v>
      </c>
      <c r="AB79" s="34">
        <f>IF($D79="","",(IF($C79="","",IF(ISNA(SUMIF('23'!$CA:$CA,$C79,'23'!$CB:$CB)),0,SUMIF('23'!$CA:$CA,$C79,'23'!$CB:$CB)))-IF($D79="","",IF(ISNA(SUMIF('23'!$B:$B,$D79,'23'!$L:$L)),0,SUMIF('23'!$B:$B,$D79,'23'!$L:$L)))))</f>
        <v>0</v>
      </c>
      <c r="AC79" s="34">
        <f>IF($D79="","",(IF($C79="","",IF(ISNA(SUMIF('24'!$CA:$CA,$C79,'24'!$CB:$CB)),0,SUMIF('24'!$CA:$CA,$C79,'24'!$CB:$CB)))-IF($D79="","",IF(ISNA(SUMIF('24'!$B:$B,$D79,'24'!$L:$L)),0,SUMIF('24'!$B:$B,$D79,'24'!$L:$L)))))</f>
        <v>0</v>
      </c>
      <c r="AD79" s="34">
        <f>IF($D79="","",(IF($C79="","",IF(ISNA(SUMIF('25'!$CA:$CA,$C79,'25'!$CB:$CB)),0,SUMIF('25'!$CA:$CA,$C79,'25'!$CB:$CB)))-IF($D79="","",IF(ISNA(SUMIF('25'!$B:$B,$D79,'25'!$L:$L)),0,SUMIF('25'!$B:$B,$D79,'25'!$L:$L)))))</f>
        <v>0</v>
      </c>
      <c r="AE79" s="34">
        <f>IF($D79="","",(IF($C79="","",IF(ISNA(SUMIF('26'!$CA:$CA,$C79,'26'!$CB:$CB)),0,SUMIF('26'!$CA:$CA,$C79,'26'!$CB:$CB)))-IF($D79="","",IF(ISNA(SUMIF('26'!$B:$B,$D79,'26'!$L:$L)),0,SUMIF('26'!$B:$B,$D79,'26'!$L:$L)))))</f>
        <v>0</v>
      </c>
      <c r="AF79" s="34">
        <f>IF($D79="","",(IF($C79="","",IF(ISNA(SUMIF('27'!$CA:$CA,$C79,'27'!$CB:$CB)),0,SUMIF('27'!$CA:$CA,$C79,'27'!$CB:$CB)))-IF($D79="","",IF(ISNA(SUMIF('27'!$B:$B,$D79,'27'!$L:$L)),0,SUMIF('27'!$B:$B,$D79,'27'!$L:$L)))))</f>
        <v>0</v>
      </c>
      <c r="AG79" s="34">
        <f>IF($D79="","",(IF($C79="","",IF(ISNA(SUMIF('28'!$CA:$CA,$C79,'28'!$CB:$CB)),0,SUMIF('28'!$CA:$CA,$C79,'28'!$CB:$CB)))-IF($D79="","",IF(ISNA(SUMIF('28'!$B:$B,$D79,'28'!$L:$L)),0,SUMIF('28'!$B:$B,$D79,'28'!$L:$L)))))</f>
        <v>0</v>
      </c>
      <c r="AH79" s="34">
        <f>IF($D79="","",(IF($C79="","",IF(ISNA(SUMIF('29'!$CA:$CA,$C79,'29'!$CB:$CB)),0,SUMIF('29'!$CA:$CA,$C79,'29'!$CB:$CB)))-IF($D79="","",IF(ISNA(SUMIF('29'!$B:$B,$D79,'29'!$L:$L)),0,SUMIF('29'!$B:$B,$D79,'29'!$L:$L)))))</f>
        <v>0</v>
      </c>
      <c r="AI79" s="34">
        <f>IF($D79="","",(IF($C79="","",IF(ISNA(SUMIF('30'!$CA:$CA,$C79,'30'!$CB:$CB)),0,SUMIF('30'!$CA:$CA,$C79,'30'!$CB:$CB)))-IF($D79="","",IF(ISNA(SUMIF('30'!$B:$B,$D79,'30'!$L:$L)),0,SUMIF('30'!$B:$B,$D79,'30'!$L:$L)))))</f>
        <v>0</v>
      </c>
      <c r="AJ79" s="34">
        <f>IF($D79="","",(IF($C79="","",IF(ISNA(SUMIF('31'!$CA:$CA,$C79,'31'!$CB:$CB)),0,SUMIF('31'!$CA:$CA,$C79,'31'!$CB:$CB)))-IF($D79="","",IF(ISNA(SUMIF('31'!$B:$B,$D79,'31'!$L:$L)),0,SUMIF('31'!$B:$B,$D79,'31'!$L:$L)))))</f>
        <v>0</v>
      </c>
      <c r="AK79" s="35">
        <f t="shared" si="4"/>
        <v>0</v>
      </c>
      <c r="AL79" s="31">
        <f t="shared" si="5"/>
        <v>241</v>
      </c>
    </row>
    <row r="80" spans="1:38" ht="17.399999999999999">
      <c r="A80" s="19">
        <v>74</v>
      </c>
      <c r="C80" s="39">
        <f>IF(D80="","",VLOOKUP('CUADRO GENERADO'!D80,'BASE DATOS CONDUCTORES'!B:C,2,FALSE))</f>
        <v>3945</v>
      </c>
      <c r="D80" s="28">
        <f>IFERROR(VLOOKUP(A80,'BASE DATOS CONDUCTORES'!$X$4:$AB$403,5,FALSE),"")</f>
        <v>280</v>
      </c>
      <c r="E80" s="34" t="str">
        <f>IF(ISNA(VLOOKUP(D80,SALDOS!C:D,2,FALSE)),"",VLOOKUP(D80,SALDOS!C:D,2,FALSE))</f>
        <v/>
      </c>
      <c r="F80" s="34">
        <f>IF($D80="","",(IF($C80="","",IF(ISNA(SUMIF('1'!$CA:$CA,$C80,'1'!$CB:$CB)),0,SUMIF('1'!$CA:$CA,$C80,'1'!$CB:$CB)))-IF($D80="","",IF(ISNA(SUMIF('1'!$B:$B,$D80,'1'!$L:$L)),0,SUMIF('1'!$B:$B,$D80,'1'!$L:$L)))))</f>
        <v>0</v>
      </c>
      <c r="G80" s="34">
        <f>IF($D80="","",(IF($C80="","",IF(ISNA(SUMIF('2'!$CA:$CA,$C80,'2'!$CB:$CB)),0,SUMIF('2'!$CA:$CA,$C80,'2'!$CB:$CB)))-IF($D80="","",IF(ISNA(SUMIF('2'!$B:$B,$D80,'2'!$L:$L)),0,SUMIF('2'!$B:$B,$D80,'2'!$L:$L)))))</f>
        <v>0</v>
      </c>
      <c r="H80" s="34">
        <f>IF($D80="","",(IF($C80="","",IF(ISNA(SUMIF('3'!$CA:$CA,$C80,'3'!$CB:$CB)),0,SUMIF('3'!$CA:$CA,$C80,'3'!$CB:$CB)))-IF($D80="","",IF(ISNA(SUMIF('3'!$B:$B,$D80,'3'!$L:$L)),0,SUMIF('3'!$B:$B,$D80,'3'!$L:$L)))))</f>
        <v>0</v>
      </c>
      <c r="I80" s="34">
        <f>IF($D80="","",(IF($C80="","",IF(ISNA(SUMIF('4'!$CA:$CA,$C80,'4'!$CB:$CB)),0,SUMIF('4'!$CA:$CA,$C80,'4'!$CB:$CB)))-IF($D80="","",IF(ISNA(SUMIF('4'!$B:$B,$D80,'4'!$L:$L)),0,SUMIF('4'!$B:$B,$D80,'4'!$L:$L)))))</f>
        <v>0</v>
      </c>
      <c r="J80" s="34">
        <f>IF($D80="","",(IF($C80="","",IF(ISNA(SUMIF('5'!$CA:$CA,$C80,'5'!$CB:$CB)),0,SUMIF('5'!$CA:$CA,$C80,'5'!$CB:$CB)))-IF($D80="","",IF(ISNA(SUMIF('5'!$B:$B,$D80,'5'!$L:$L)),0,SUMIF('5'!$B:$B,$D80,'5'!$L:$L)))))</f>
        <v>0</v>
      </c>
      <c r="K80" s="34">
        <f>IF($D80="","",(IF($C80="","",IF(ISNA(SUMIF('6'!$CA:$CA,$C80,'6'!$CB:$CB)),0,SUMIF('6'!$CA:$CA,$C80,'6'!$CB:$CB)))-IF($D80="","",IF(ISNA(SUMIF('6'!$B:$B,$D80,'6'!$L:$L)),0,SUMIF('6'!$B:$B,$D80,'6'!$L:$L)))))</f>
        <v>0</v>
      </c>
      <c r="L80" s="34">
        <f>IF($D80="","",(IF($C80="","",IF(ISNA(SUMIF('7'!$CA:$CA,$C80,'7'!$CB:$CB)),0,SUMIF('7'!$CA:$CA,$C80,'7'!$CB:$CB)))-IF($D80="","",IF(ISNA(SUMIF('7'!$B:$B,$D80,'7'!$L:$L)),0,SUMIF('7'!$B:$B,$D80,'7'!$L:$L)))))</f>
        <v>0</v>
      </c>
      <c r="M80" s="34">
        <f>IF($D80="","",(IF($C80="","",IF(ISNA(SUMIF('8'!$CA:$CA,$C80,'8'!$CB:$CB)),0,SUMIF('8'!$CA:$CA,$C80,'8'!$CB:$CB)))-IF($D80="","",IF(ISNA(SUMIF('8'!$B:$B,$D80,'8'!$L:$L)),0,SUMIF('8'!$B:$B,$D80,'8'!$L:$L)))))</f>
        <v>0</v>
      </c>
      <c r="N80" s="34">
        <f>IF($D80="","",(IF($C80="","",IF(ISNA(SUMIF('9'!$CA:$CA,$C80,'9'!$CB:$CB)),0,SUMIF('9'!$CA:$CA,$C80,'9'!$CB:$CB)))-IF($D80="","",IF(ISNA(SUMIF('9'!$B:$B,$D80,'9'!$L:$L)),0,SUMIF('9'!$B:$B,$D80,'9'!$L:$L)))))</f>
        <v>0</v>
      </c>
      <c r="O80" s="34">
        <f>IF($D80="","",(IF($C80="","",IF(ISNA(SUMIF('10'!$CA:$CA,$C80,'10'!$CB:$CB)),0,SUMIF('10'!$CA:$CA,$C80,'10'!$CB:$CB)))-IF($D80="","",IF(ISNA(SUMIF('10'!$B:$B,$D80,'10'!$L:$L)),0,SUMIF('10'!$B:$B,$D80,'10'!$L:$L)))))</f>
        <v>0</v>
      </c>
      <c r="P80" s="34">
        <f>IF($D80="","",(IF($C80="","",IF(ISNA(SUMIF('11'!$CA:$CA,$C80,'11'!$CB:$CB)),0,SUMIF('11'!$CA:$CA,$C80,'11'!$CB:$CB)))-IF($D80="","",IF(ISNA(SUMIF('11'!$B:$B,$D80,'11'!$L:$L)),0,SUMIF('11'!$B:$B,$D80,'11'!$L:$L)))))</f>
        <v>0</v>
      </c>
      <c r="Q80" s="34">
        <f>IF($D80="","",(IF($C80="","",IF(ISNA(SUMIF('12'!$CA:$CA,$C80,'12'!$CB:$CB)),0,SUMIF('12'!$CA:$CA,$C80,'12'!$CB:$CB)))-IF($D80="","",IF(ISNA(SUMIF('12'!$B:$B,$D80,'12'!$L:$L)),0,SUMIF('12'!$B:$B,$D80,'12'!$L:$L)))))</f>
        <v>0</v>
      </c>
      <c r="R80" s="34">
        <f>IF($D80="","",(IF($C80="","",IF(ISNA(SUMIF('13'!$CA:$CA,$C80,'13'!$CB:$CB)),0,SUMIF('13'!$CA:$CA,$C80,'13'!$CB:$CB)))-IF($D80="","",IF(ISNA(SUMIF('13'!$B:$B,$D80,'13'!$L:$L)),0,SUMIF('13'!$B:$B,$D80,'13'!$L:$L)))))</f>
        <v>0</v>
      </c>
      <c r="S80" s="34">
        <f>IF($D80="","",(IF($C80="","",IF(ISNA(SUMIF('14'!$CA:$CA,$C80,'14'!$CB:$CB)),0,SUMIF('14'!$CA:$CA,$C80,'14'!$CB:$CB)))-IF($D80="","",IF(ISNA(SUMIF('14'!$B:$B,$D80,'14'!$L:$L)),0,SUMIF('14'!$B:$B,$D80,'14'!$L:$L)))))</f>
        <v>0</v>
      </c>
      <c r="T80" s="34">
        <f>IF($D80="","",(IF($C80="","",IF(ISNA(SUMIF('15'!$CA:$CA,$C80,'15'!$CB:$CB)),0,SUMIF('15'!$CA:$CA,$C80,'15'!$CB:$CB)))-IF($D80="","",IF(ISNA(SUMIF('15'!$B:$B,$D80,'15'!$L:$L)),0,SUMIF('15'!$B:$B,$D80,'15'!$L:$L)))))</f>
        <v>0</v>
      </c>
      <c r="U80" s="34">
        <f>IF($D80="","",(IF($C80="","",IF(ISNA(SUMIF('16'!$CA:$CA,$C80,'16'!$CB:$CB)),0,SUMIF('16'!$CA:$CA,$C80,'16'!$CB:$CB)))-IF($D80="","",IF(ISNA(SUMIF('16'!$B:$B,$D80,'16'!$L:$L)),0,SUMIF('16'!$B:$B,$D80,'16'!$L:$L)))))</f>
        <v>0</v>
      </c>
      <c r="V80" s="34">
        <f>IF($D80="","",(IF($C80="","",IF(ISNA(SUMIF('17'!$CA:$CA,$C80,'17'!$CB:$CB)),0,SUMIF('17'!$CA:$CA,$C80,'17'!$CB:$CB)))-IF($D80="","",IF(ISNA(SUMIF('17'!$B:$B,$D80,'17'!$L:$L)),0,SUMIF('17'!$B:$B,$D80,'17'!$L:$L)))))</f>
        <v>0</v>
      </c>
      <c r="W80" s="34">
        <f>IF($D80="","",(IF($C80="","",IF(ISNA(SUMIF('18'!$CA:$CA,$C80,'18'!$CB:$CB)),0,SUMIF('18'!$CA:$CA,$C80,'18'!$CB:$CB)))-IF($D80="","",IF(ISNA(SUMIF('18'!$B:$B,$D80,'18'!$L:$L)),0,SUMIF('18'!$B:$B,$D80,'18'!$L:$L)))))</f>
        <v>0</v>
      </c>
      <c r="X80" s="34">
        <f>IF($D80="","",(IF($C80="","",IF(ISNA(SUMIF('19'!$CA:$CA,$C80,'19'!$CB:$CB)),0,SUMIF('19'!$CA:$CA,$C80,'19'!$CB:$CB)))-IF($D80="","",IF(ISNA(SUMIF('19'!$B:$B,$D80,'19'!$L:$L)),0,SUMIF('19'!$B:$B,$D80,'19'!$L:$L)))))</f>
        <v>0</v>
      </c>
      <c r="Y80" s="34">
        <f>IF($D80="","",(IF($C80="","",IF(ISNA(SUMIF('20'!$CA:$CA,$C80,'20'!$CB:$CB)),0,SUMIF('20'!$CA:$CA,$C80,'20'!$CB:$CB)))-IF($D80="","",IF(ISNA(SUMIF('20'!$B:$B,$D80,'20'!$L:$L)),0,SUMIF('20'!$B:$B,$D80,'20'!$L:$L)))))</f>
        <v>0</v>
      </c>
      <c r="Z80" s="34">
        <f>IF($D80="","",(IF($C80="","",IF(ISNA(SUMIF('21'!$CA:$CA,$C80,'21'!$CB:$CB)),0,SUMIF('21'!$CA:$CA,$C80,'21'!$CB:$CB)))-IF($D80="","",IF(ISNA(SUMIF('21'!$B:$B,$D80,'21'!$L:$L)),0,SUMIF('21'!$B:$B,$D80,'21'!$L:$L)))))</f>
        <v>0</v>
      </c>
      <c r="AA80" s="34">
        <f>IF($D80="","",(IF($C80="","",IF(ISNA(SUMIF('22'!$CA:$CA,$C80,'22'!$CB:$CB)),0,SUMIF('22'!$CA:$CA,$C80,'22'!$CB:$CB)))-IF($D80="","",IF(ISNA(SUMIF('22'!$B:$B,$D80,'22'!$L:$L)),0,SUMIF('22'!$B:$B,$D80,'22'!$L:$L)))))</f>
        <v>0</v>
      </c>
      <c r="AB80" s="34">
        <f>IF($D80="","",(IF($C80="","",IF(ISNA(SUMIF('23'!$CA:$CA,$C80,'23'!$CB:$CB)),0,SUMIF('23'!$CA:$CA,$C80,'23'!$CB:$CB)))-IF($D80="","",IF(ISNA(SUMIF('23'!$B:$B,$D80,'23'!$L:$L)),0,SUMIF('23'!$B:$B,$D80,'23'!$L:$L)))))</f>
        <v>0</v>
      </c>
      <c r="AC80" s="34">
        <f>IF($D80="","",(IF($C80="","",IF(ISNA(SUMIF('24'!$CA:$CA,$C80,'24'!$CB:$CB)),0,SUMIF('24'!$CA:$CA,$C80,'24'!$CB:$CB)))-IF($D80="","",IF(ISNA(SUMIF('24'!$B:$B,$D80,'24'!$L:$L)),0,SUMIF('24'!$B:$B,$D80,'24'!$L:$L)))))</f>
        <v>0</v>
      </c>
      <c r="AD80" s="34">
        <f>IF($D80="","",(IF($C80="","",IF(ISNA(SUMIF('25'!$CA:$CA,$C80,'25'!$CB:$CB)),0,SUMIF('25'!$CA:$CA,$C80,'25'!$CB:$CB)))-IF($D80="","",IF(ISNA(SUMIF('25'!$B:$B,$D80,'25'!$L:$L)),0,SUMIF('25'!$B:$B,$D80,'25'!$L:$L)))))</f>
        <v>0</v>
      </c>
      <c r="AE80" s="34">
        <f>IF($D80="","",(IF($C80="","",IF(ISNA(SUMIF('26'!$CA:$CA,$C80,'26'!$CB:$CB)),0,SUMIF('26'!$CA:$CA,$C80,'26'!$CB:$CB)))-IF($D80="","",IF(ISNA(SUMIF('26'!$B:$B,$D80,'26'!$L:$L)),0,SUMIF('26'!$B:$B,$D80,'26'!$L:$L)))))</f>
        <v>0</v>
      </c>
      <c r="AF80" s="34">
        <f>IF($D80="","",(IF($C80="","",IF(ISNA(SUMIF('27'!$CA:$CA,$C80,'27'!$CB:$CB)),0,SUMIF('27'!$CA:$CA,$C80,'27'!$CB:$CB)))-IF($D80="","",IF(ISNA(SUMIF('27'!$B:$B,$D80,'27'!$L:$L)),0,SUMIF('27'!$B:$B,$D80,'27'!$L:$L)))))</f>
        <v>0</v>
      </c>
      <c r="AG80" s="34">
        <f>IF($D80="","",(IF($C80="","",IF(ISNA(SUMIF('28'!$CA:$CA,$C80,'28'!$CB:$CB)),0,SUMIF('28'!$CA:$CA,$C80,'28'!$CB:$CB)))-IF($D80="","",IF(ISNA(SUMIF('28'!$B:$B,$D80,'28'!$L:$L)),0,SUMIF('28'!$B:$B,$D80,'28'!$L:$L)))))</f>
        <v>0</v>
      </c>
      <c r="AH80" s="34">
        <f>IF($D80="","",(IF($C80="","",IF(ISNA(SUMIF('29'!$CA:$CA,$C80,'29'!$CB:$CB)),0,SUMIF('29'!$CA:$CA,$C80,'29'!$CB:$CB)))-IF($D80="","",IF(ISNA(SUMIF('29'!$B:$B,$D80,'29'!$L:$L)),0,SUMIF('29'!$B:$B,$D80,'29'!$L:$L)))))</f>
        <v>0</v>
      </c>
      <c r="AI80" s="34">
        <f>IF($D80="","",(IF($C80="","",IF(ISNA(SUMIF('30'!$CA:$CA,$C80,'30'!$CB:$CB)),0,SUMIF('30'!$CA:$CA,$C80,'30'!$CB:$CB)))-IF($D80="","",IF(ISNA(SUMIF('30'!$B:$B,$D80,'30'!$L:$L)),0,SUMIF('30'!$B:$B,$D80,'30'!$L:$L)))))</f>
        <v>0</v>
      </c>
      <c r="AJ80" s="34">
        <f>IF($D80="","",(IF($C80="","",IF(ISNA(SUMIF('31'!$CA:$CA,$C80,'31'!$CB:$CB)),0,SUMIF('31'!$CA:$CA,$C80,'31'!$CB:$CB)))-IF($D80="","",IF(ISNA(SUMIF('31'!$B:$B,$D80,'31'!$L:$L)),0,SUMIF('31'!$B:$B,$D80,'31'!$L:$L)))))</f>
        <v>0</v>
      </c>
      <c r="AK80" s="35">
        <f t="shared" si="4"/>
        <v>0</v>
      </c>
      <c r="AL80" s="31">
        <f t="shared" si="5"/>
        <v>280</v>
      </c>
    </row>
    <row r="81" spans="1:38" ht="17.399999999999999" hidden="1">
      <c r="A81" s="19">
        <v>75</v>
      </c>
      <c r="C81" s="39" t="str">
        <f>IF(D81="","",VLOOKUP('CUADRO GENERADO'!D81,'BASE DATOS CONDUCTORES'!B:C,2,FALSE))</f>
        <v/>
      </c>
      <c r="D81" s="28" t="str">
        <f>IFERROR(VLOOKUP(A81,'BASE DATOS CONDUCTORES'!$X$4:$AB$403,5,FALSE),"")</f>
        <v/>
      </c>
      <c r="E81" s="34" t="str">
        <f>IF(ISNA(VLOOKUP(D81,SALDOS!C:D,2,FALSE)),"",VLOOKUP(D81,SALDOS!C:D,2,FALSE))</f>
        <v/>
      </c>
      <c r="F81" s="34" t="str">
        <f>IF($D81="","",(IF($C81="","",IF(ISNA(SUMIF('1'!$CA:$CA,$C81,'1'!$CB:$CB)),0,SUMIF('1'!$CA:$CA,$C81,'1'!$CB:$CB)))-IF($D81="","",IF(ISNA(SUMIF('1'!$B:$B,$D81,'1'!$L:$L)),0,SUMIF('1'!$B:$B,$D81,'1'!$L:$L)))))</f>
        <v/>
      </c>
      <c r="G81" s="34" t="str">
        <f>IF($D81="","",(IF($C81="","",IF(ISNA(SUMIF('2'!$CA:$CA,$C81,'2'!$CB:$CB)),0,SUMIF('2'!$CA:$CA,$C81,'2'!$CB:$CB)))-IF($D81="","",IF(ISNA(SUMIF('2'!$B:$B,$D81,'2'!$L:$L)),0,SUMIF('2'!$B:$B,$D81,'2'!$L:$L)))))</f>
        <v/>
      </c>
      <c r="H81" s="34" t="str">
        <f>IF($D81="","",(IF($C81="","",IF(ISNA(SUMIF('3'!$CA:$CA,$C81,'3'!$CB:$CB)),0,SUMIF('3'!$CA:$CA,$C81,'3'!$CB:$CB)))-IF($D81="","",IF(ISNA(SUMIF('3'!$B:$B,$D81,'3'!$L:$L)),0,SUMIF('3'!$B:$B,$D81,'3'!$L:$L)))))</f>
        <v/>
      </c>
      <c r="I81" s="34" t="str">
        <f>IF($D81="","",(IF($C81="","",IF(ISNA(SUMIF('4'!$CA:$CA,$C81,'4'!$CB:$CB)),0,SUMIF('4'!$CA:$CA,$C81,'4'!$CB:$CB)))-IF($D81="","",IF(ISNA(SUMIF('4'!$B:$B,$D81,'4'!$L:$L)),0,SUMIF('4'!$B:$B,$D81,'4'!$L:$L)))))</f>
        <v/>
      </c>
      <c r="J81" s="34" t="str">
        <f>IF($D81="","",(IF($C81="","",IF(ISNA(SUMIF('5'!$CA:$CA,$C81,'5'!$CB:$CB)),0,SUMIF('5'!$CA:$CA,$C81,'5'!$CB:$CB)))-IF($D81="","",IF(ISNA(SUMIF('5'!$B:$B,$D81,'5'!$L:$L)),0,SUMIF('5'!$B:$B,$D81,'5'!$L:$L)))))</f>
        <v/>
      </c>
      <c r="K81" s="34" t="str">
        <f>IF($D81="","",(IF($C81="","",IF(ISNA(SUMIF('6'!$CA:$CA,$C81,'6'!$CB:$CB)),0,SUMIF('6'!$CA:$CA,$C81,'6'!$CB:$CB)))-IF($D81="","",IF(ISNA(SUMIF('6'!$B:$B,$D81,'6'!$L:$L)),0,SUMIF('6'!$B:$B,$D81,'6'!$L:$L)))))</f>
        <v/>
      </c>
      <c r="L81" s="34" t="str">
        <f>IF($D81="","",(IF($C81="","",IF(ISNA(SUMIF('7'!$CA:$CA,$C81,'7'!$CB:$CB)),0,SUMIF('7'!$CA:$CA,$C81,'7'!$CB:$CB)))-IF($D81="","",IF(ISNA(SUMIF('7'!$B:$B,$D81,'7'!$L:$L)),0,SUMIF('7'!$B:$B,$D81,'7'!$L:$L)))))</f>
        <v/>
      </c>
      <c r="M81" s="34" t="str">
        <f>IF($D81="","",(IF($C81="","",IF(ISNA(SUMIF('8'!$CA:$CA,$C81,'8'!$CB:$CB)),0,SUMIF('8'!$CA:$CA,$C81,'8'!$CB:$CB)))-IF($D81="","",IF(ISNA(SUMIF('8'!$B:$B,$D81,'8'!$L:$L)),0,SUMIF('8'!$B:$B,$D81,'8'!$L:$L)))))</f>
        <v/>
      </c>
      <c r="N81" s="34" t="str">
        <f>IF($D81="","",(IF($C81="","",IF(ISNA(SUMIF('9'!$CA:$CA,$C81,'9'!$CB:$CB)),0,SUMIF('9'!$CA:$CA,$C81,'9'!$CB:$CB)))-IF($D81="","",IF(ISNA(SUMIF('9'!$B:$B,$D81,'9'!$L:$L)),0,SUMIF('9'!$B:$B,$D81,'9'!$L:$L)))))</f>
        <v/>
      </c>
      <c r="O81" s="34" t="str">
        <f>IF($D81="","",(IF($C81="","",IF(ISNA(SUMIF('10'!$CA:$CA,$C81,'10'!$CB:$CB)),0,SUMIF('10'!$CA:$CA,$C81,'10'!$CB:$CB)))-IF($D81="","",IF(ISNA(SUMIF('10'!$B:$B,$D81,'10'!$L:$L)),0,SUMIF('10'!$B:$B,$D81,'10'!$L:$L)))))</f>
        <v/>
      </c>
      <c r="P81" s="34" t="str">
        <f>IF($D81="","",(IF($C81="","",IF(ISNA(SUMIF('11'!$CA:$CA,$C81,'11'!$CB:$CB)),0,SUMIF('11'!$CA:$CA,$C81,'11'!$CB:$CB)))-IF($D81="","",IF(ISNA(SUMIF('11'!$B:$B,$D81,'11'!$L:$L)),0,SUMIF('11'!$B:$B,$D81,'11'!$L:$L)))))</f>
        <v/>
      </c>
      <c r="Q81" s="34" t="str">
        <f>IF($D81="","",(IF($C81="","",IF(ISNA(SUMIF('12'!$CA:$CA,$C81,'12'!$CB:$CB)),0,SUMIF('12'!$CA:$CA,$C81,'12'!$CB:$CB)))-IF($D81="","",IF(ISNA(SUMIF('12'!$B:$B,$D81,'12'!$L:$L)),0,SUMIF('12'!$B:$B,$D81,'12'!$L:$L)))))</f>
        <v/>
      </c>
      <c r="R81" s="34" t="str">
        <f>IF($D81="","",(IF($C81="","",IF(ISNA(SUMIF('13'!$CA:$CA,$C81,'13'!$CB:$CB)),0,SUMIF('13'!$CA:$CA,$C81,'13'!$CB:$CB)))-IF($D81="","",IF(ISNA(SUMIF('13'!$B:$B,$D81,'13'!$L:$L)),0,SUMIF('13'!$B:$B,$D81,'13'!$L:$L)))))</f>
        <v/>
      </c>
      <c r="S81" s="34" t="str">
        <f>IF($D81="","",(IF($C81="","",IF(ISNA(SUMIF('14'!$CA:$CA,$C81,'14'!$CB:$CB)),0,SUMIF('14'!$CA:$CA,$C81,'14'!$CB:$CB)))-IF($D81="","",IF(ISNA(SUMIF('14'!$B:$B,$D81,'14'!$L:$L)),0,SUMIF('14'!$B:$B,$D81,'14'!$L:$L)))))</f>
        <v/>
      </c>
      <c r="T81" s="34" t="str">
        <f>IF($D81="","",(IF($C81="","",IF(ISNA(SUMIF('15'!$CA:$CA,$C81,'15'!$CB:$CB)),0,SUMIF('15'!$CA:$CA,$C81,'15'!$CB:$CB)))-IF($D81="","",IF(ISNA(SUMIF('15'!$B:$B,$D81,'15'!$L:$L)),0,SUMIF('15'!$B:$B,$D81,'15'!$L:$L)))))</f>
        <v/>
      </c>
      <c r="U81" s="34" t="str">
        <f>IF($D81="","",(IF($C81="","",IF(ISNA(SUMIF('16'!$CA:$CA,$C81,'16'!$CB:$CB)),0,SUMIF('16'!$CA:$CA,$C81,'16'!$CB:$CB)))-IF($D81="","",IF(ISNA(SUMIF('16'!$B:$B,$D81,'16'!$L:$L)),0,SUMIF('16'!$B:$B,$D81,'16'!$L:$L)))))</f>
        <v/>
      </c>
      <c r="V81" s="34" t="str">
        <f>IF($D81="","",(IF($C81="","",IF(ISNA(SUMIF('17'!$CA:$CA,$C81,'17'!$CB:$CB)),0,SUMIF('17'!$CA:$CA,$C81,'17'!$CB:$CB)))-IF($D81="","",IF(ISNA(SUMIF('17'!$B:$B,$D81,'17'!$L:$L)),0,SUMIF('17'!$B:$B,$D81,'17'!$L:$L)))))</f>
        <v/>
      </c>
      <c r="W81" s="34" t="str">
        <f>IF($D81="","",(IF($C81="","",IF(ISNA(SUMIF('18'!$CA:$CA,$C81,'18'!$CB:$CB)),0,SUMIF('18'!$CA:$CA,$C81,'18'!$CB:$CB)))-IF($D81="","",IF(ISNA(SUMIF('18'!$B:$B,$D81,'18'!$L:$L)),0,SUMIF('18'!$B:$B,$D81,'18'!$L:$L)))))</f>
        <v/>
      </c>
      <c r="X81" s="34" t="str">
        <f>IF($D81="","",(IF($C81="","",IF(ISNA(SUMIF('19'!$CA:$CA,$C81,'19'!$CB:$CB)),0,SUMIF('19'!$CA:$CA,$C81,'19'!$CB:$CB)))-IF($D81="","",IF(ISNA(SUMIF('19'!$B:$B,$D81,'19'!$L:$L)),0,SUMIF('19'!$B:$B,$D81,'19'!$L:$L)))))</f>
        <v/>
      </c>
      <c r="Y81" s="34" t="str">
        <f>IF($D81="","",(IF($C81="","",IF(ISNA(SUMIF('20'!$CA:$CA,$C81,'20'!$CB:$CB)),0,SUMIF('20'!$CA:$CA,$C81,'20'!$CB:$CB)))-IF($D81="","",IF(ISNA(SUMIF('20'!$B:$B,$D81,'20'!$L:$L)),0,SUMIF('20'!$B:$B,$D81,'20'!$L:$L)))))</f>
        <v/>
      </c>
      <c r="Z81" s="34" t="str">
        <f>IF($D81="","",(IF($C81="","",IF(ISNA(SUMIF('21'!$CA:$CA,$C81,'21'!$CB:$CB)),0,SUMIF('21'!$CA:$CA,$C81,'21'!$CB:$CB)))-IF($D81="","",IF(ISNA(SUMIF('21'!$B:$B,$D81,'21'!$L:$L)),0,SUMIF('21'!$B:$B,$D81,'21'!$L:$L)))))</f>
        <v/>
      </c>
      <c r="AA81" s="34" t="str">
        <f>IF($D81="","",(IF($C81="","",IF(ISNA(SUMIF('22'!$CA:$CA,$C81,'22'!$CB:$CB)),0,SUMIF('22'!$CA:$CA,$C81,'22'!$CB:$CB)))-IF($D81="","",IF(ISNA(SUMIF('22'!$B:$B,$D81,'22'!$L:$L)),0,SUMIF('22'!$B:$B,$D81,'22'!$L:$L)))))</f>
        <v/>
      </c>
      <c r="AB81" s="34" t="str">
        <f>IF($D81="","",(IF($C81="","",IF(ISNA(SUMIF('23'!$CA:$CA,$C81,'23'!$CB:$CB)),0,SUMIF('23'!$CA:$CA,$C81,'23'!$CB:$CB)))-IF($D81="","",IF(ISNA(SUMIF('23'!$B:$B,$D81,'23'!$L:$L)),0,SUMIF('23'!$B:$B,$D81,'23'!$L:$L)))))</f>
        <v/>
      </c>
      <c r="AC81" s="34" t="str">
        <f>IF($D81="","",(IF($C81="","",IF(ISNA(SUMIF('24'!$CA:$CA,$C81,'24'!$CB:$CB)),0,SUMIF('24'!$CA:$CA,$C81,'24'!$CB:$CB)))-IF($D81="","",IF(ISNA(SUMIF('24'!$B:$B,$D81,'24'!$L:$L)),0,SUMIF('24'!$B:$B,$D81,'24'!$L:$L)))))</f>
        <v/>
      </c>
      <c r="AD81" s="34" t="str">
        <f>IF($D81="","",(IF($C81="","",IF(ISNA(SUMIF('25'!$CA:$CA,$C81,'25'!$CB:$CB)),0,SUMIF('25'!$CA:$CA,$C81,'25'!$CB:$CB)))-IF($D81="","",IF(ISNA(SUMIF('25'!$B:$B,$D81,'25'!$L:$L)),0,SUMIF('25'!$B:$B,$D81,'25'!$L:$L)))))</f>
        <v/>
      </c>
      <c r="AE81" s="34" t="str">
        <f>IF($D81="","",(IF($C81="","",IF(ISNA(SUMIF('26'!$CA:$CA,$C81,'26'!$CB:$CB)),0,SUMIF('26'!$CA:$CA,$C81,'26'!$CB:$CB)))-IF($D81="","",IF(ISNA(SUMIF('26'!$B:$B,$D81,'26'!$L:$L)),0,SUMIF('26'!$B:$B,$D81,'26'!$L:$L)))))</f>
        <v/>
      </c>
      <c r="AF81" s="34" t="str">
        <f>IF($D81="","",(IF($C81="","",IF(ISNA(SUMIF('27'!$CA:$CA,$C81,'27'!$CB:$CB)),0,SUMIF('27'!$CA:$CA,$C81,'27'!$CB:$CB)))-IF($D81="","",IF(ISNA(SUMIF('27'!$B:$B,$D81,'27'!$L:$L)),0,SUMIF('27'!$B:$B,$D81,'27'!$L:$L)))))</f>
        <v/>
      </c>
      <c r="AG81" s="34" t="str">
        <f>IF($D81="","",(IF($C81="","",IF(ISNA(SUMIF('28'!$CA:$CA,$C81,'28'!$CB:$CB)),0,SUMIF('28'!$CA:$CA,$C81,'28'!$CB:$CB)))-IF($D81="","",IF(ISNA(SUMIF('28'!$B:$B,$D81,'28'!$L:$L)),0,SUMIF('28'!$B:$B,$D81,'28'!$L:$L)))))</f>
        <v/>
      </c>
      <c r="AH81" s="34" t="str">
        <f>IF($D81="","",(IF($C81="","",IF(ISNA(SUMIF('29'!$CA:$CA,$C81,'29'!$CB:$CB)),0,SUMIF('29'!$CA:$CA,$C81,'29'!$CB:$CB)))-IF($D81="","",IF(ISNA(SUMIF('29'!$B:$B,$D81,'29'!$L:$L)),0,SUMIF('29'!$B:$B,$D81,'29'!$L:$L)))))</f>
        <v/>
      </c>
      <c r="AI81" s="34" t="str">
        <f>IF($D81="","",(IF($C81="","",IF(ISNA(SUMIF('30'!$CA:$CA,$C81,'30'!$CB:$CB)),0,SUMIF('30'!$CA:$CA,$C81,'30'!$CB:$CB)))-IF($D81="","",IF(ISNA(SUMIF('30'!$B:$B,$D81,'30'!$L:$L)),0,SUMIF('30'!$B:$B,$D81,'30'!$L:$L)))))</f>
        <v/>
      </c>
      <c r="AJ81" s="34" t="str">
        <f>IF($D81="","",(IF($C81="","",IF(ISNA(SUMIF('31'!$CA:$CA,$C81,'31'!$CB:$CB)),0,SUMIF('31'!$CA:$CA,$C81,'31'!$CB:$CB)))-IF($D81="","",IF(ISNA(SUMIF('31'!$B:$B,$D81,'31'!$L:$L)),0,SUMIF('31'!$B:$B,$D81,'31'!$L:$L)))))</f>
        <v/>
      </c>
      <c r="AK81" s="35" t="str">
        <f t="shared" si="4"/>
        <v/>
      </c>
      <c r="AL81" s="31" t="str">
        <f t="shared" si="5"/>
        <v/>
      </c>
    </row>
    <row r="82" spans="1:38" ht="17.399999999999999" hidden="1">
      <c r="A82" s="19">
        <v>76</v>
      </c>
      <c r="C82" s="39" t="str">
        <f>IF(D82="","",VLOOKUP('CUADRO GENERADO'!D82,'BASE DATOS CONDUCTORES'!B:C,2,FALSE))</f>
        <v/>
      </c>
      <c r="D82" s="28" t="str">
        <f>IFERROR(VLOOKUP(A82,'BASE DATOS CONDUCTORES'!$X$4:$AB$403,5,FALSE),"")</f>
        <v/>
      </c>
      <c r="E82" s="34" t="str">
        <f>IF(ISNA(VLOOKUP(D82,SALDOS!C:D,2,FALSE)),"",VLOOKUP(D82,SALDOS!C:D,2,FALSE))</f>
        <v/>
      </c>
      <c r="F82" s="34" t="str">
        <f>IF($D82="","",(IF($C82="","",IF(ISNA(SUMIF('1'!$CA:$CA,$C82,'1'!$CB:$CB)),0,SUMIF('1'!$CA:$CA,$C82,'1'!$CB:$CB)))-IF($D82="","",IF(ISNA(SUMIF('1'!$B:$B,$D82,'1'!$L:$L)),0,SUMIF('1'!$B:$B,$D82,'1'!$L:$L)))))</f>
        <v/>
      </c>
      <c r="G82" s="34" t="str">
        <f>IF($D82="","",(IF($C82="","",IF(ISNA(SUMIF('2'!$CA:$CA,$C82,'2'!$CB:$CB)),0,SUMIF('2'!$CA:$CA,$C82,'2'!$CB:$CB)))-IF($D82="","",IF(ISNA(SUMIF('2'!$B:$B,$D82,'2'!$L:$L)),0,SUMIF('2'!$B:$B,$D82,'2'!$L:$L)))))</f>
        <v/>
      </c>
      <c r="H82" s="34" t="str">
        <f>IF($D82="","",(IF($C82="","",IF(ISNA(SUMIF('3'!$CA:$CA,$C82,'3'!$CB:$CB)),0,SUMIF('3'!$CA:$CA,$C82,'3'!$CB:$CB)))-IF($D82="","",IF(ISNA(SUMIF('3'!$B:$B,$D82,'3'!$L:$L)),0,SUMIF('3'!$B:$B,$D82,'3'!$L:$L)))))</f>
        <v/>
      </c>
      <c r="I82" s="34" t="str">
        <f>IF($D82="","",(IF($C82="","",IF(ISNA(SUMIF('4'!$CA:$CA,$C82,'4'!$CB:$CB)),0,SUMIF('4'!$CA:$CA,$C82,'4'!$CB:$CB)))-IF($D82="","",IF(ISNA(SUMIF('4'!$B:$B,$D82,'4'!$L:$L)),0,SUMIF('4'!$B:$B,$D82,'4'!$L:$L)))))</f>
        <v/>
      </c>
      <c r="J82" s="34" t="str">
        <f>IF($D82="","",(IF($C82="","",IF(ISNA(SUMIF('5'!$CA:$CA,$C82,'5'!$CB:$CB)),0,SUMIF('5'!$CA:$CA,$C82,'5'!$CB:$CB)))-IF($D82="","",IF(ISNA(SUMIF('5'!$B:$B,$D82,'5'!$L:$L)),0,SUMIF('5'!$B:$B,$D82,'5'!$L:$L)))))</f>
        <v/>
      </c>
      <c r="K82" s="34" t="str">
        <f>IF($D82="","",(IF($C82="","",IF(ISNA(SUMIF('6'!$CA:$CA,$C82,'6'!$CB:$CB)),0,SUMIF('6'!$CA:$CA,$C82,'6'!$CB:$CB)))-IF($D82="","",IF(ISNA(SUMIF('6'!$B:$B,$D82,'6'!$L:$L)),0,SUMIF('6'!$B:$B,$D82,'6'!$L:$L)))))</f>
        <v/>
      </c>
      <c r="L82" s="34" t="str">
        <f>IF($D82="","",(IF($C82="","",IF(ISNA(SUMIF('7'!$CA:$CA,$C82,'7'!$CB:$CB)),0,SUMIF('7'!$CA:$CA,$C82,'7'!$CB:$CB)))-IF($D82="","",IF(ISNA(SUMIF('7'!$B:$B,$D82,'7'!$L:$L)),0,SUMIF('7'!$B:$B,$D82,'7'!$L:$L)))))</f>
        <v/>
      </c>
      <c r="M82" s="34" t="str">
        <f>IF($D82="","",(IF($C82="","",IF(ISNA(SUMIF('8'!$CA:$CA,$C82,'8'!$CB:$CB)),0,SUMIF('8'!$CA:$CA,$C82,'8'!$CB:$CB)))-IF($D82="","",IF(ISNA(SUMIF('8'!$B:$B,$D82,'8'!$L:$L)),0,SUMIF('8'!$B:$B,$D82,'8'!$L:$L)))))</f>
        <v/>
      </c>
      <c r="N82" s="34" t="str">
        <f>IF($D82="","",(IF($C82="","",IF(ISNA(SUMIF('9'!$CA:$CA,$C82,'9'!$CB:$CB)),0,SUMIF('9'!$CA:$CA,$C82,'9'!$CB:$CB)))-IF($D82="","",IF(ISNA(SUMIF('9'!$B:$B,$D82,'9'!$L:$L)),0,SUMIF('9'!$B:$B,$D82,'9'!$L:$L)))))</f>
        <v/>
      </c>
      <c r="O82" s="34" t="str">
        <f>IF($D82="","",(IF($C82="","",IF(ISNA(SUMIF('10'!$CA:$CA,$C82,'10'!$CB:$CB)),0,SUMIF('10'!$CA:$CA,$C82,'10'!$CB:$CB)))-IF($D82="","",IF(ISNA(SUMIF('10'!$B:$B,$D82,'10'!$L:$L)),0,SUMIF('10'!$B:$B,$D82,'10'!$L:$L)))))</f>
        <v/>
      </c>
      <c r="P82" s="34" t="str">
        <f>IF($D82="","",(IF($C82="","",IF(ISNA(SUMIF('11'!$CA:$CA,$C82,'11'!$CB:$CB)),0,SUMIF('11'!$CA:$CA,$C82,'11'!$CB:$CB)))-IF($D82="","",IF(ISNA(SUMIF('11'!$B:$B,$D82,'11'!$L:$L)),0,SUMIF('11'!$B:$B,$D82,'11'!$L:$L)))))</f>
        <v/>
      </c>
      <c r="Q82" s="34" t="str">
        <f>IF($D82="","",(IF($C82="","",IF(ISNA(SUMIF('12'!$CA:$CA,$C82,'12'!$CB:$CB)),0,SUMIF('12'!$CA:$CA,$C82,'12'!$CB:$CB)))-IF($D82="","",IF(ISNA(SUMIF('12'!$B:$B,$D82,'12'!$L:$L)),0,SUMIF('12'!$B:$B,$D82,'12'!$L:$L)))))</f>
        <v/>
      </c>
      <c r="R82" s="34" t="str">
        <f>IF($D82="","",(IF($C82="","",IF(ISNA(SUMIF('13'!$CA:$CA,$C82,'13'!$CB:$CB)),0,SUMIF('13'!$CA:$CA,$C82,'13'!$CB:$CB)))-IF($D82="","",IF(ISNA(SUMIF('13'!$B:$B,$D82,'13'!$L:$L)),0,SUMIF('13'!$B:$B,$D82,'13'!$L:$L)))))</f>
        <v/>
      </c>
      <c r="S82" s="34" t="str">
        <f>IF($D82="","",(IF($C82="","",IF(ISNA(SUMIF('14'!$CA:$CA,$C82,'14'!$CB:$CB)),0,SUMIF('14'!$CA:$CA,$C82,'14'!$CB:$CB)))-IF($D82="","",IF(ISNA(SUMIF('14'!$B:$B,$D82,'14'!$L:$L)),0,SUMIF('14'!$B:$B,$D82,'14'!$L:$L)))))</f>
        <v/>
      </c>
      <c r="T82" s="34" t="str">
        <f>IF($D82="","",(IF($C82="","",IF(ISNA(SUMIF('15'!$CA:$CA,$C82,'15'!$CB:$CB)),0,SUMIF('15'!$CA:$CA,$C82,'15'!$CB:$CB)))-IF($D82="","",IF(ISNA(SUMIF('15'!$B:$B,$D82,'15'!$L:$L)),0,SUMIF('15'!$B:$B,$D82,'15'!$L:$L)))))</f>
        <v/>
      </c>
      <c r="U82" s="34" t="str">
        <f>IF($D82="","",(IF($C82="","",IF(ISNA(SUMIF('16'!$CA:$CA,$C82,'16'!$CB:$CB)),0,SUMIF('16'!$CA:$CA,$C82,'16'!$CB:$CB)))-IF($D82="","",IF(ISNA(SUMIF('16'!$B:$B,$D82,'16'!$L:$L)),0,SUMIF('16'!$B:$B,$D82,'16'!$L:$L)))))</f>
        <v/>
      </c>
      <c r="V82" s="34" t="str">
        <f>IF($D82="","",(IF($C82="","",IF(ISNA(SUMIF('17'!$CA:$CA,$C82,'17'!$CB:$CB)),0,SUMIF('17'!$CA:$CA,$C82,'17'!$CB:$CB)))-IF($D82="","",IF(ISNA(SUMIF('17'!$B:$B,$D82,'17'!$L:$L)),0,SUMIF('17'!$B:$B,$D82,'17'!$L:$L)))))</f>
        <v/>
      </c>
      <c r="W82" s="34" t="str">
        <f>IF($D82="","",(IF($C82="","",IF(ISNA(SUMIF('18'!$CA:$CA,$C82,'18'!$CB:$CB)),0,SUMIF('18'!$CA:$CA,$C82,'18'!$CB:$CB)))-IF($D82="","",IF(ISNA(SUMIF('18'!$B:$B,$D82,'18'!$L:$L)),0,SUMIF('18'!$B:$B,$D82,'18'!$L:$L)))))</f>
        <v/>
      </c>
      <c r="X82" s="34" t="str">
        <f>IF($D82="","",(IF($C82="","",IF(ISNA(SUMIF('19'!$CA:$CA,$C82,'19'!$CB:$CB)),0,SUMIF('19'!$CA:$CA,$C82,'19'!$CB:$CB)))-IF($D82="","",IF(ISNA(SUMIF('19'!$B:$B,$D82,'19'!$L:$L)),0,SUMIF('19'!$B:$B,$D82,'19'!$L:$L)))))</f>
        <v/>
      </c>
      <c r="Y82" s="34" t="str">
        <f>IF($D82="","",(IF($C82="","",IF(ISNA(SUMIF('20'!$CA:$CA,$C82,'20'!$CB:$CB)),0,SUMIF('20'!$CA:$CA,$C82,'20'!$CB:$CB)))-IF($D82="","",IF(ISNA(SUMIF('20'!$B:$B,$D82,'20'!$L:$L)),0,SUMIF('20'!$B:$B,$D82,'20'!$L:$L)))))</f>
        <v/>
      </c>
      <c r="Z82" s="34" t="str">
        <f>IF($D82="","",(IF($C82="","",IF(ISNA(SUMIF('21'!$CA:$CA,$C82,'21'!$CB:$CB)),0,SUMIF('21'!$CA:$CA,$C82,'21'!$CB:$CB)))-IF($D82="","",IF(ISNA(SUMIF('21'!$B:$B,$D82,'21'!$L:$L)),0,SUMIF('21'!$B:$B,$D82,'21'!$L:$L)))))</f>
        <v/>
      </c>
      <c r="AA82" s="34" t="str">
        <f>IF($D82="","",(IF($C82="","",IF(ISNA(SUMIF('22'!$CA:$CA,$C82,'22'!$CB:$CB)),0,SUMIF('22'!$CA:$CA,$C82,'22'!$CB:$CB)))-IF($D82="","",IF(ISNA(SUMIF('22'!$B:$B,$D82,'22'!$L:$L)),0,SUMIF('22'!$B:$B,$D82,'22'!$L:$L)))))</f>
        <v/>
      </c>
      <c r="AB82" s="34" t="str">
        <f>IF($D82="","",(IF($C82="","",IF(ISNA(SUMIF('23'!$CA:$CA,$C82,'23'!$CB:$CB)),0,SUMIF('23'!$CA:$CA,$C82,'23'!$CB:$CB)))-IF($D82="","",IF(ISNA(SUMIF('23'!$B:$B,$D82,'23'!$L:$L)),0,SUMIF('23'!$B:$B,$D82,'23'!$L:$L)))))</f>
        <v/>
      </c>
      <c r="AC82" s="34" t="str">
        <f>IF($D82="","",(IF($C82="","",IF(ISNA(SUMIF('24'!$CA:$CA,$C82,'24'!$CB:$CB)),0,SUMIF('24'!$CA:$CA,$C82,'24'!$CB:$CB)))-IF($D82="","",IF(ISNA(SUMIF('24'!$B:$B,$D82,'24'!$L:$L)),0,SUMIF('24'!$B:$B,$D82,'24'!$L:$L)))))</f>
        <v/>
      </c>
      <c r="AD82" s="34" t="str">
        <f>IF($D82="","",(IF($C82="","",IF(ISNA(SUMIF('25'!$CA:$CA,$C82,'25'!$CB:$CB)),0,SUMIF('25'!$CA:$CA,$C82,'25'!$CB:$CB)))-IF($D82="","",IF(ISNA(SUMIF('25'!$B:$B,$D82,'25'!$L:$L)),0,SUMIF('25'!$B:$B,$D82,'25'!$L:$L)))))</f>
        <v/>
      </c>
      <c r="AE82" s="34" t="str">
        <f>IF($D82="","",(IF($C82="","",IF(ISNA(SUMIF('26'!$CA:$CA,$C82,'26'!$CB:$CB)),0,SUMIF('26'!$CA:$CA,$C82,'26'!$CB:$CB)))-IF($D82="","",IF(ISNA(SUMIF('26'!$B:$B,$D82,'26'!$L:$L)),0,SUMIF('26'!$B:$B,$D82,'26'!$L:$L)))))</f>
        <v/>
      </c>
      <c r="AF82" s="34" t="str">
        <f>IF($D82="","",(IF($C82="","",IF(ISNA(SUMIF('27'!$CA:$CA,$C82,'27'!$CB:$CB)),0,SUMIF('27'!$CA:$CA,$C82,'27'!$CB:$CB)))-IF($D82="","",IF(ISNA(SUMIF('27'!$B:$B,$D82,'27'!$L:$L)),0,SUMIF('27'!$B:$B,$D82,'27'!$L:$L)))))</f>
        <v/>
      </c>
      <c r="AG82" s="34" t="str">
        <f>IF($D82="","",(IF($C82="","",IF(ISNA(SUMIF('28'!$CA:$CA,$C82,'28'!$CB:$CB)),0,SUMIF('28'!$CA:$CA,$C82,'28'!$CB:$CB)))-IF($D82="","",IF(ISNA(SUMIF('28'!$B:$B,$D82,'28'!$L:$L)),0,SUMIF('28'!$B:$B,$D82,'28'!$L:$L)))))</f>
        <v/>
      </c>
      <c r="AH82" s="34" t="str">
        <f>IF($D82="","",(IF($C82="","",IF(ISNA(SUMIF('29'!$CA:$CA,$C82,'29'!$CB:$CB)),0,SUMIF('29'!$CA:$CA,$C82,'29'!$CB:$CB)))-IF($D82="","",IF(ISNA(SUMIF('29'!$B:$B,$D82,'29'!$L:$L)),0,SUMIF('29'!$B:$B,$D82,'29'!$L:$L)))))</f>
        <v/>
      </c>
      <c r="AI82" s="34" t="str">
        <f>IF($D82="","",(IF($C82="","",IF(ISNA(SUMIF('30'!$CA:$CA,$C82,'30'!$CB:$CB)),0,SUMIF('30'!$CA:$CA,$C82,'30'!$CB:$CB)))-IF($D82="","",IF(ISNA(SUMIF('30'!$B:$B,$D82,'30'!$L:$L)),0,SUMIF('30'!$B:$B,$D82,'30'!$L:$L)))))</f>
        <v/>
      </c>
      <c r="AJ82" s="34" t="str">
        <f>IF($D82="","",(IF($C82="","",IF(ISNA(SUMIF('31'!$CA:$CA,$C82,'31'!$CB:$CB)),0,SUMIF('31'!$CA:$CA,$C82,'31'!$CB:$CB)))-IF($D82="","",IF(ISNA(SUMIF('31'!$B:$B,$D82,'31'!$L:$L)),0,SUMIF('31'!$B:$B,$D82,'31'!$L:$L)))))</f>
        <v/>
      </c>
      <c r="AK82" s="35" t="str">
        <f t="shared" si="4"/>
        <v/>
      </c>
      <c r="AL82" s="31" t="str">
        <f t="shared" si="5"/>
        <v/>
      </c>
    </row>
    <row r="83" spans="1:38" ht="17.399999999999999" hidden="1">
      <c r="A83" s="19">
        <v>77</v>
      </c>
      <c r="C83" s="39" t="str">
        <f>IF(D83="","",VLOOKUP('CUADRO GENERADO'!D83,'BASE DATOS CONDUCTORES'!B:C,2,FALSE))</f>
        <v/>
      </c>
      <c r="D83" s="28" t="str">
        <f>IFERROR(VLOOKUP(A83,'BASE DATOS CONDUCTORES'!$X$4:$AB$403,5,FALSE),"")</f>
        <v/>
      </c>
      <c r="E83" s="34" t="str">
        <f>IF(ISNA(VLOOKUP(D83,SALDOS!C:D,2,FALSE)),"",VLOOKUP(D83,SALDOS!C:D,2,FALSE))</f>
        <v/>
      </c>
      <c r="F83" s="34" t="str">
        <f>IF($D83="","",(IF($C83="","",IF(ISNA(SUMIF('1'!$CA:$CA,$C83,'1'!$CB:$CB)),0,SUMIF('1'!$CA:$CA,$C83,'1'!$CB:$CB)))-IF($D83="","",IF(ISNA(SUMIF('1'!$B:$B,$D83,'1'!$L:$L)),0,SUMIF('1'!$B:$B,$D83,'1'!$L:$L)))))</f>
        <v/>
      </c>
      <c r="G83" s="34" t="str">
        <f>IF($D83="","",(IF($C83="","",IF(ISNA(SUMIF('2'!$CA:$CA,$C83,'2'!$CB:$CB)),0,SUMIF('2'!$CA:$CA,$C83,'2'!$CB:$CB)))-IF($D83="","",IF(ISNA(SUMIF('2'!$B:$B,$D83,'2'!$L:$L)),0,SUMIF('2'!$B:$B,$D83,'2'!$L:$L)))))</f>
        <v/>
      </c>
      <c r="H83" s="34" t="str">
        <f>IF($D83="","",(IF($C83="","",IF(ISNA(SUMIF('3'!$CA:$CA,$C83,'3'!$CB:$CB)),0,SUMIF('3'!$CA:$CA,$C83,'3'!$CB:$CB)))-IF($D83="","",IF(ISNA(SUMIF('3'!$B:$B,$D83,'3'!$L:$L)),0,SUMIF('3'!$B:$B,$D83,'3'!$L:$L)))))</f>
        <v/>
      </c>
      <c r="I83" s="34" t="str">
        <f>IF($D83="","",(IF($C83="","",IF(ISNA(SUMIF('4'!$CA:$CA,$C83,'4'!$CB:$CB)),0,SUMIF('4'!$CA:$CA,$C83,'4'!$CB:$CB)))-IF($D83="","",IF(ISNA(SUMIF('4'!$B:$B,$D83,'4'!$L:$L)),0,SUMIF('4'!$B:$B,$D83,'4'!$L:$L)))))</f>
        <v/>
      </c>
      <c r="J83" s="34" t="str">
        <f>IF($D83="","",(IF($C83="","",IF(ISNA(SUMIF('5'!$CA:$CA,$C83,'5'!$CB:$CB)),0,SUMIF('5'!$CA:$CA,$C83,'5'!$CB:$CB)))-IF($D83="","",IF(ISNA(SUMIF('5'!$B:$B,$D83,'5'!$L:$L)),0,SUMIF('5'!$B:$B,$D83,'5'!$L:$L)))))</f>
        <v/>
      </c>
      <c r="K83" s="34" t="str">
        <f>IF($D83="","",(IF($C83="","",IF(ISNA(SUMIF('6'!$CA:$CA,$C83,'6'!$CB:$CB)),0,SUMIF('6'!$CA:$CA,$C83,'6'!$CB:$CB)))-IF($D83="","",IF(ISNA(SUMIF('6'!$B:$B,$D83,'6'!$L:$L)),0,SUMIF('6'!$B:$B,$D83,'6'!$L:$L)))))</f>
        <v/>
      </c>
      <c r="L83" s="34" t="str">
        <f>IF($D83="","",(IF($C83="","",IF(ISNA(SUMIF('7'!$CA:$CA,$C83,'7'!$CB:$CB)),0,SUMIF('7'!$CA:$CA,$C83,'7'!$CB:$CB)))-IF($D83="","",IF(ISNA(SUMIF('7'!$B:$B,$D83,'7'!$L:$L)),0,SUMIF('7'!$B:$B,$D83,'7'!$L:$L)))))</f>
        <v/>
      </c>
      <c r="M83" s="34" t="str">
        <f>IF($D83="","",(IF($C83="","",IF(ISNA(SUMIF('8'!$CA:$CA,$C83,'8'!$CB:$CB)),0,SUMIF('8'!$CA:$CA,$C83,'8'!$CB:$CB)))-IF($D83="","",IF(ISNA(SUMIF('8'!$B:$B,$D83,'8'!$L:$L)),0,SUMIF('8'!$B:$B,$D83,'8'!$L:$L)))))</f>
        <v/>
      </c>
      <c r="N83" s="34" t="str">
        <f>IF($D83="","",(IF($C83="","",IF(ISNA(SUMIF('9'!$CA:$CA,$C83,'9'!$CB:$CB)),0,SUMIF('9'!$CA:$CA,$C83,'9'!$CB:$CB)))-IF($D83="","",IF(ISNA(SUMIF('9'!$B:$B,$D83,'9'!$L:$L)),0,SUMIF('9'!$B:$B,$D83,'9'!$L:$L)))))</f>
        <v/>
      </c>
      <c r="O83" s="34" t="str">
        <f>IF($D83="","",(IF($C83="","",IF(ISNA(SUMIF('10'!$CA:$CA,$C83,'10'!$CB:$CB)),0,SUMIF('10'!$CA:$CA,$C83,'10'!$CB:$CB)))-IF($D83="","",IF(ISNA(SUMIF('10'!$B:$B,$D83,'10'!$L:$L)),0,SUMIF('10'!$B:$B,$D83,'10'!$L:$L)))))</f>
        <v/>
      </c>
      <c r="P83" s="34" t="str">
        <f>IF($D83="","",(IF($C83="","",IF(ISNA(SUMIF('11'!$CA:$CA,$C83,'11'!$CB:$CB)),0,SUMIF('11'!$CA:$CA,$C83,'11'!$CB:$CB)))-IF($D83="","",IF(ISNA(SUMIF('11'!$B:$B,$D83,'11'!$L:$L)),0,SUMIF('11'!$B:$B,$D83,'11'!$L:$L)))))</f>
        <v/>
      </c>
      <c r="Q83" s="34" t="str">
        <f>IF($D83="","",(IF($C83="","",IF(ISNA(SUMIF('12'!$CA:$CA,$C83,'12'!$CB:$CB)),0,SUMIF('12'!$CA:$CA,$C83,'12'!$CB:$CB)))-IF($D83="","",IF(ISNA(SUMIF('12'!$B:$B,$D83,'12'!$L:$L)),0,SUMIF('12'!$B:$B,$D83,'12'!$L:$L)))))</f>
        <v/>
      </c>
      <c r="R83" s="34" t="str">
        <f>IF($D83="","",(IF($C83="","",IF(ISNA(SUMIF('13'!$CA:$CA,$C83,'13'!$CB:$CB)),0,SUMIF('13'!$CA:$CA,$C83,'13'!$CB:$CB)))-IF($D83="","",IF(ISNA(SUMIF('13'!$B:$B,$D83,'13'!$L:$L)),0,SUMIF('13'!$B:$B,$D83,'13'!$L:$L)))))</f>
        <v/>
      </c>
      <c r="S83" s="34" t="str">
        <f>IF($D83="","",(IF($C83="","",IF(ISNA(SUMIF('14'!$CA:$CA,$C83,'14'!$CB:$CB)),0,SUMIF('14'!$CA:$CA,$C83,'14'!$CB:$CB)))-IF($D83="","",IF(ISNA(SUMIF('14'!$B:$B,$D83,'14'!$L:$L)),0,SUMIF('14'!$B:$B,$D83,'14'!$L:$L)))))</f>
        <v/>
      </c>
      <c r="T83" s="34" t="str">
        <f>IF($D83="","",(IF($C83="","",IF(ISNA(SUMIF('15'!$CA:$CA,$C83,'15'!$CB:$CB)),0,SUMIF('15'!$CA:$CA,$C83,'15'!$CB:$CB)))-IF($D83="","",IF(ISNA(SUMIF('15'!$B:$B,$D83,'15'!$L:$L)),0,SUMIF('15'!$B:$B,$D83,'15'!$L:$L)))))</f>
        <v/>
      </c>
      <c r="U83" s="34" t="str">
        <f>IF($D83="","",(IF($C83="","",IF(ISNA(SUMIF('16'!$CA:$CA,$C83,'16'!$CB:$CB)),0,SUMIF('16'!$CA:$CA,$C83,'16'!$CB:$CB)))-IF($D83="","",IF(ISNA(SUMIF('16'!$B:$B,$D83,'16'!$L:$L)),0,SUMIF('16'!$B:$B,$D83,'16'!$L:$L)))))</f>
        <v/>
      </c>
      <c r="V83" s="34" t="str">
        <f>IF($D83="","",(IF($C83="","",IF(ISNA(SUMIF('17'!$CA:$CA,$C83,'17'!$CB:$CB)),0,SUMIF('17'!$CA:$CA,$C83,'17'!$CB:$CB)))-IF($D83="","",IF(ISNA(SUMIF('17'!$B:$B,$D83,'17'!$L:$L)),0,SUMIF('17'!$B:$B,$D83,'17'!$L:$L)))))</f>
        <v/>
      </c>
      <c r="W83" s="34" t="str">
        <f>IF($D83="","",(IF($C83="","",IF(ISNA(SUMIF('18'!$CA:$CA,$C83,'18'!$CB:$CB)),0,SUMIF('18'!$CA:$CA,$C83,'18'!$CB:$CB)))-IF($D83="","",IF(ISNA(SUMIF('18'!$B:$B,$D83,'18'!$L:$L)),0,SUMIF('18'!$B:$B,$D83,'18'!$L:$L)))))</f>
        <v/>
      </c>
      <c r="X83" s="34" t="str">
        <f>IF($D83="","",(IF($C83="","",IF(ISNA(SUMIF('19'!$CA:$CA,$C83,'19'!$CB:$CB)),0,SUMIF('19'!$CA:$CA,$C83,'19'!$CB:$CB)))-IF($D83="","",IF(ISNA(SUMIF('19'!$B:$B,$D83,'19'!$L:$L)),0,SUMIF('19'!$B:$B,$D83,'19'!$L:$L)))))</f>
        <v/>
      </c>
      <c r="Y83" s="34" t="str">
        <f>IF($D83="","",(IF($C83="","",IF(ISNA(SUMIF('20'!$CA:$CA,$C83,'20'!$CB:$CB)),0,SUMIF('20'!$CA:$CA,$C83,'20'!$CB:$CB)))-IF($D83="","",IF(ISNA(SUMIF('20'!$B:$B,$D83,'20'!$L:$L)),0,SUMIF('20'!$B:$B,$D83,'20'!$L:$L)))))</f>
        <v/>
      </c>
      <c r="Z83" s="34" t="str">
        <f>IF($D83="","",(IF($C83="","",IF(ISNA(SUMIF('21'!$CA:$CA,$C83,'21'!$CB:$CB)),0,SUMIF('21'!$CA:$CA,$C83,'21'!$CB:$CB)))-IF($D83="","",IF(ISNA(SUMIF('21'!$B:$B,$D83,'21'!$L:$L)),0,SUMIF('21'!$B:$B,$D83,'21'!$L:$L)))))</f>
        <v/>
      </c>
      <c r="AA83" s="34" t="str">
        <f>IF($D83="","",(IF($C83="","",IF(ISNA(SUMIF('22'!$CA:$CA,$C83,'22'!$CB:$CB)),0,SUMIF('22'!$CA:$CA,$C83,'22'!$CB:$CB)))-IF($D83="","",IF(ISNA(SUMIF('22'!$B:$B,$D83,'22'!$L:$L)),0,SUMIF('22'!$B:$B,$D83,'22'!$L:$L)))))</f>
        <v/>
      </c>
      <c r="AB83" s="34" t="str">
        <f>IF($D83="","",(IF($C83="","",IF(ISNA(SUMIF('23'!$CA:$CA,$C83,'23'!$CB:$CB)),0,SUMIF('23'!$CA:$CA,$C83,'23'!$CB:$CB)))-IF($D83="","",IF(ISNA(SUMIF('23'!$B:$B,$D83,'23'!$L:$L)),0,SUMIF('23'!$B:$B,$D83,'23'!$L:$L)))))</f>
        <v/>
      </c>
      <c r="AC83" s="34" t="str">
        <f>IF($D83="","",(IF($C83="","",IF(ISNA(SUMIF('24'!$CA:$CA,$C83,'24'!$CB:$CB)),0,SUMIF('24'!$CA:$CA,$C83,'24'!$CB:$CB)))-IF($D83="","",IF(ISNA(SUMIF('24'!$B:$B,$D83,'24'!$L:$L)),0,SUMIF('24'!$B:$B,$D83,'24'!$L:$L)))))</f>
        <v/>
      </c>
      <c r="AD83" s="34" t="str">
        <f>IF($D83="","",(IF($C83="","",IF(ISNA(SUMIF('25'!$CA:$CA,$C83,'25'!$CB:$CB)),0,SUMIF('25'!$CA:$CA,$C83,'25'!$CB:$CB)))-IF($D83="","",IF(ISNA(SUMIF('25'!$B:$B,$D83,'25'!$L:$L)),0,SUMIF('25'!$B:$B,$D83,'25'!$L:$L)))))</f>
        <v/>
      </c>
      <c r="AE83" s="34" t="str">
        <f>IF($D83="","",(IF($C83="","",IF(ISNA(SUMIF('26'!$CA:$CA,$C83,'26'!$CB:$CB)),0,SUMIF('26'!$CA:$CA,$C83,'26'!$CB:$CB)))-IF($D83="","",IF(ISNA(SUMIF('26'!$B:$B,$D83,'26'!$L:$L)),0,SUMIF('26'!$B:$B,$D83,'26'!$L:$L)))))</f>
        <v/>
      </c>
      <c r="AF83" s="34" t="str">
        <f>IF($D83="","",(IF($C83="","",IF(ISNA(SUMIF('27'!$CA:$CA,$C83,'27'!$CB:$CB)),0,SUMIF('27'!$CA:$CA,$C83,'27'!$CB:$CB)))-IF($D83="","",IF(ISNA(SUMIF('27'!$B:$B,$D83,'27'!$L:$L)),0,SUMIF('27'!$B:$B,$D83,'27'!$L:$L)))))</f>
        <v/>
      </c>
      <c r="AG83" s="34" t="str">
        <f>IF($D83="","",(IF($C83="","",IF(ISNA(SUMIF('28'!$CA:$CA,$C83,'28'!$CB:$CB)),0,SUMIF('28'!$CA:$CA,$C83,'28'!$CB:$CB)))-IF($D83="","",IF(ISNA(SUMIF('28'!$B:$B,$D83,'28'!$L:$L)),0,SUMIF('28'!$B:$B,$D83,'28'!$L:$L)))))</f>
        <v/>
      </c>
      <c r="AH83" s="34" t="str">
        <f>IF($D83="","",(IF($C83="","",IF(ISNA(SUMIF('29'!$CA:$CA,$C83,'29'!$CB:$CB)),0,SUMIF('29'!$CA:$CA,$C83,'29'!$CB:$CB)))-IF($D83="","",IF(ISNA(SUMIF('29'!$B:$B,$D83,'29'!$L:$L)),0,SUMIF('29'!$B:$B,$D83,'29'!$L:$L)))))</f>
        <v/>
      </c>
      <c r="AI83" s="34" t="str">
        <f>IF($D83="","",(IF($C83="","",IF(ISNA(SUMIF('30'!$CA:$CA,$C83,'30'!$CB:$CB)),0,SUMIF('30'!$CA:$CA,$C83,'30'!$CB:$CB)))-IF($D83="","",IF(ISNA(SUMIF('30'!$B:$B,$D83,'30'!$L:$L)),0,SUMIF('30'!$B:$B,$D83,'30'!$L:$L)))))</f>
        <v/>
      </c>
      <c r="AJ83" s="34" t="str">
        <f>IF($D83="","",(IF($C83="","",IF(ISNA(SUMIF('31'!$CA:$CA,$C83,'31'!$CB:$CB)),0,SUMIF('31'!$CA:$CA,$C83,'31'!$CB:$CB)))-IF($D83="","",IF(ISNA(SUMIF('31'!$B:$B,$D83,'31'!$L:$L)),0,SUMIF('31'!$B:$B,$D83,'31'!$L:$L)))))</f>
        <v/>
      </c>
      <c r="AK83" s="35" t="str">
        <f t="shared" si="4"/>
        <v/>
      </c>
      <c r="AL83" s="31" t="str">
        <f t="shared" si="5"/>
        <v/>
      </c>
    </row>
    <row r="84" spans="1:38" ht="17.399999999999999" hidden="1">
      <c r="A84" s="19">
        <v>78</v>
      </c>
      <c r="C84" s="39" t="str">
        <f>IF(D84="","",VLOOKUP('CUADRO GENERADO'!D84,'BASE DATOS CONDUCTORES'!B:C,2,FALSE))</f>
        <v/>
      </c>
      <c r="D84" s="28" t="str">
        <f>IFERROR(VLOOKUP(A84,'BASE DATOS CONDUCTORES'!$X$4:$AB$403,5,FALSE),"")</f>
        <v/>
      </c>
      <c r="E84" s="34" t="str">
        <f>IF(ISNA(VLOOKUP(D84,SALDOS!C:D,2,FALSE)),"",VLOOKUP(D84,SALDOS!C:D,2,FALSE))</f>
        <v/>
      </c>
      <c r="F84" s="34" t="str">
        <f>IF($D84="","",(IF($C84="","",IF(ISNA(SUMIF('1'!$CA:$CA,$C84,'1'!$CB:$CB)),0,SUMIF('1'!$CA:$CA,$C84,'1'!$CB:$CB)))-IF($D84="","",IF(ISNA(SUMIF('1'!$B:$B,$D84,'1'!$L:$L)),0,SUMIF('1'!$B:$B,$D84,'1'!$L:$L)))))</f>
        <v/>
      </c>
      <c r="G84" s="34" t="str">
        <f>IF($D84="","",(IF($C84="","",IF(ISNA(SUMIF('2'!$CA:$CA,$C84,'2'!$CB:$CB)),0,SUMIF('2'!$CA:$CA,$C84,'2'!$CB:$CB)))-IF($D84="","",IF(ISNA(SUMIF('2'!$B:$B,$D84,'2'!$L:$L)),0,SUMIF('2'!$B:$B,$D84,'2'!$L:$L)))))</f>
        <v/>
      </c>
      <c r="H84" s="34" t="str">
        <f>IF($D84="","",(IF($C84="","",IF(ISNA(SUMIF('3'!$CA:$CA,$C84,'3'!$CB:$CB)),0,SUMIF('3'!$CA:$CA,$C84,'3'!$CB:$CB)))-IF($D84="","",IF(ISNA(SUMIF('3'!$B:$B,$D84,'3'!$L:$L)),0,SUMIF('3'!$B:$B,$D84,'3'!$L:$L)))))</f>
        <v/>
      </c>
      <c r="I84" s="34" t="str">
        <f>IF($D84="","",(IF($C84="","",IF(ISNA(SUMIF('4'!$CA:$CA,$C84,'4'!$CB:$CB)),0,SUMIF('4'!$CA:$CA,$C84,'4'!$CB:$CB)))-IF($D84="","",IF(ISNA(SUMIF('4'!$B:$B,$D84,'4'!$L:$L)),0,SUMIF('4'!$B:$B,$D84,'4'!$L:$L)))))</f>
        <v/>
      </c>
      <c r="J84" s="34" t="str">
        <f>IF($D84="","",(IF($C84="","",IF(ISNA(SUMIF('5'!$CA:$CA,$C84,'5'!$CB:$CB)),0,SUMIF('5'!$CA:$CA,$C84,'5'!$CB:$CB)))-IF($D84="","",IF(ISNA(SUMIF('5'!$B:$B,$D84,'5'!$L:$L)),0,SUMIF('5'!$B:$B,$D84,'5'!$L:$L)))))</f>
        <v/>
      </c>
      <c r="K84" s="34" t="str">
        <f>IF($D84="","",(IF($C84="","",IF(ISNA(SUMIF('6'!$CA:$CA,$C84,'6'!$CB:$CB)),0,SUMIF('6'!$CA:$CA,$C84,'6'!$CB:$CB)))-IF($D84="","",IF(ISNA(SUMIF('6'!$B:$B,$D84,'6'!$L:$L)),0,SUMIF('6'!$B:$B,$D84,'6'!$L:$L)))))</f>
        <v/>
      </c>
      <c r="L84" s="34" t="str">
        <f>IF($D84="","",(IF($C84="","",IF(ISNA(SUMIF('7'!$CA:$CA,$C84,'7'!$CB:$CB)),0,SUMIF('7'!$CA:$CA,$C84,'7'!$CB:$CB)))-IF($D84="","",IF(ISNA(SUMIF('7'!$B:$B,$D84,'7'!$L:$L)),0,SUMIF('7'!$B:$B,$D84,'7'!$L:$L)))))</f>
        <v/>
      </c>
      <c r="M84" s="34" t="str">
        <f>IF($D84="","",(IF($C84="","",IF(ISNA(SUMIF('8'!$CA:$CA,$C84,'8'!$CB:$CB)),0,SUMIF('8'!$CA:$CA,$C84,'8'!$CB:$CB)))-IF($D84="","",IF(ISNA(SUMIF('8'!$B:$B,$D84,'8'!$L:$L)),0,SUMIF('8'!$B:$B,$D84,'8'!$L:$L)))))</f>
        <v/>
      </c>
      <c r="N84" s="34" t="str">
        <f>IF($D84="","",(IF($C84="","",IF(ISNA(SUMIF('9'!$CA:$CA,$C84,'9'!$CB:$CB)),0,SUMIF('9'!$CA:$CA,$C84,'9'!$CB:$CB)))-IF($D84="","",IF(ISNA(SUMIF('9'!$B:$B,$D84,'9'!$L:$L)),0,SUMIF('9'!$B:$B,$D84,'9'!$L:$L)))))</f>
        <v/>
      </c>
      <c r="O84" s="34" t="str">
        <f>IF($D84="","",(IF($C84="","",IF(ISNA(SUMIF('10'!$CA:$CA,$C84,'10'!$CB:$CB)),0,SUMIF('10'!$CA:$CA,$C84,'10'!$CB:$CB)))-IF($D84="","",IF(ISNA(SUMIF('10'!$B:$B,$D84,'10'!$L:$L)),0,SUMIF('10'!$B:$B,$D84,'10'!$L:$L)))))</f>
        <v/>
      </c>
      <c r="P84" s="34" t="str">
        <f>IF($D84="","",(IF($C84="","",IF(ISNA(SUMIF('11'!$CA:$CA,$C84,'11'!$CB:$CB)),0,SUMIF('11'!$CA:$CA,$C84,'11'!$CB:$CB)))-IF($D84="","",IF(ISNA(SUMIF('11'!$B:$B,$D84,'11'!$L:$L)),0,SUMIF('11'!$B:$B,$D84,'11'!$L:$L)))))</f>
        <v/>
      </c>
      <c r="Q84" s="34" t="str">
        <f>IF($D84="","",(IF($C84="","",IF(ISNA(SUMIF('12'!$CA:$CA,$C84,'12'!$CB:$CB)),0,SUMIF('12'!$CA:$CA,$C84,'12'!$CB:$CB)))-IF($D84="","",IF(ISNA(SUMIF('12'!$B:$B,$D84,'12'!$L:$L)),0,SUMIF('12'!$B:$B,$D84,'12'!$L:$L)))))</f>
        <v/>
      </c>
      <c r="R84" s="34" t="str">
        <f>IF($D84="","",(IF($C84="","",IF(ISNA(SUMIF('13'!$CA:$CA,$C84,'13'!$CB:$CB)),0,SUMIF('13'!$CA:$CA,$C84,'13'!$CB:$CB)))-IF($D84="","",IF(ISNA(SUMIF('13'!$B:$B,$D84,'13'!$L:$L)),0,SUMIF('13'!$B:$B,$D84,'13'!$L:$L)))))</f>
        <v/>
      </c>
      <c r="S84" s="34" t="str">
        <f>IF($D84="","",(IF($C84="","",IF(ISNA(SUMIF('14'!$CA:$CA,$C84,'14'!$CB:$CB)),0,SUMIF('14'!$CA:$CA,$C84,'14'!$CB:$CB)))-IF($D84="","",IF(ISNA(SUMIF('14'!$B:$B,$D84,'14'!$L:$L)),0,SUMIF('14'!$B:$B,$D84,'14'!$L:$L)))))</f>
        <v/>
      </c>
      <c r="T84" s="34" t="str">
        <f>IF($D84="","",(IF($C84="","",IF(ISNA(SUMIF('15'!$CA:$CA,$C84,'15'!$CB:$CB)),0,SUMIF('15'!$CA:$CA,$C84,'15'!$CB:$CB)))-IF($D84="","",IF(ISNA(SUMIF('15'!$B:$B,$D84,'15'!$L:$L)),0,SUMIF('15'!$B:$B,$D84,'15'!$L:$L)))))</f>
        <v/>
      </c>
      <c r="U84" s="34" t="str">
        <f>IF($D84="","",(IF($C84="","",IF(ISNA(SUMIF('16'!$CA:$CA,$C84,'16'!$CB:$CB)),0,SUMIF('16'!$CA:$CA,$C84,'16'!$CB:$CB)))-IF($D84="","",IF(ISNA(SUMIF('16'!$B:$B,$D84,'16'!$L:$L)),0,SUMIF('16'!$B:$B,$D84,'16'!$L:$L)))))</f>
        <v/>
      </c>
      <c r="V84" s="34" t="str">
        <f>IF($D84="","",(IF($C84="","",IF(ISNA(SUMIF('17'!$CA:$CA,$C84,'17'!$CB:$CB)),0,SUMIF('17'!$CA:$CA,$C84,'17'!$CB:$CB)))-IF($D84="","",IF(ISNA(SUMIF('17'!$B:$B,$D84,'17'!$L:$L)),0,SUMIF('17'!$B:$B,$D84,'17'!$L:$L)))))</f>
        <v/>
      </c>
      <c r="W84" s="34" t="str">
        <f>IF($D84="","",(IF($C84="","",IF(ISNA(SUMIF('18'!$CA:$CA,$C84,'18'!$CB:$CB)),0,SUMIF('18'!$CA:$CA,$C84,'18'!$CB:$CB)))-IF($D84="","",IF(ISNA(SUMIF('18'!$B:$B,$D84,'18'!$L:$L)),0,SUMIF('18'!$B:$B,$D84,'18'!$L:$L)))))</f>
        <v/>
      </c>
      <c r="X84" s="34" t="str">
        <f>IF($D84="","",(IF($C84="","",IF(ISNA(SUMIF('19'!$CA:$CA,$C84,'19'!$CB:$CB)),0,SUMIF('19'!$CA:$CA,$C84,'19'!$CB:$CB)))-IF($D84="","",IF(ISNA(SUMIF('19'!$B:$B,$D84,'19'!$L:$L)),0,SUMIF('19'!$B:$B,$D84,'19'!$L:$L)))))</f>
        <v/>
      </c>
      <c r="Y84" s="34" t="str">
        <f>IF($D84="","",(IF($C84="","",IF(ISNA(SUMIF('20'!$CA:$CA,$C84,'20'!$CB:$CB)),0,SUMIF('20'!$CA:$CA,$C84,'20'!$CB:$CB)))-IF($D84="","",IF(ISNA(SUMIF('20'!$B:$B,$D84,'20'!$L:$L)),0,SUMIF('20'!$B:$B,$D84,'20'!$L:$L)))))</f>
        <v/>
      </c>
      <c r="Z84" s="34" t="str">
        <f>IF($D84="","",(IF($C84="","",IF(ISNA(SUMIF('21'!$CA:$CA,$C84,'21'!$CB:$CB)),0,SUMIF('21'!$CA:$CA,$C84,'21'!$CB:$CB)))-IF($D84="","",IF(ISNA(SUMIF('21'!$B:$B,$D84,'21'!$L:$L)),0,SUMIF('21'!$B:$B,$D84,'21'!$L:$L)))))</f>
        <v/>
      </c>
      <c r="AA84" s="34" t="str">
        <f>IF($D84="","",(IF($C84="","",IF(ISNA(SUMIF('22'!$CA:$CA,$C84,'22'!$CB:$CB)),0,SUMIF('22'!$CA:$CA,$C84,'22'!$CB:$CB)))-IF($D84="","",IF(ISNA(SUMIF('22'!$B:$B,$D84,'22'!$L:$L)),0,SUMIF('22'!$B:$B,$D84,'22'!$L:$L)))))</f>
        <v/>
      </c>
      <c r="AB84" s="34" t="str">
        <f>IF($D84="","",(IF($C84="","",IF(ISNA(SUMIF('23'!$CA:$CA,$C84,'23'!$CB:$CB)),0,SUMIF('23'!$CA:$CA,$C84,'23'!$CB:$CB)))-IF($D84="","",IF(ISNA(SUMIF('23'!$B:$B,$D84,'23'!$L:$L)),0,SUMIF('23'!$B:$B,$D84,'23'!$L:$L)))))</f>
        <v/>
      </c>
      <c r="AC84" s="34" t="str">
        <f>IF($D84="","",(IF($C84="","",IF(ISNA(SUMIF('24'!$CA:$CA,$C84,'24'!$CB:$CB)),0,SUMIF('24'!$CA:$CA,$C84,'24'!$CB:$CB)))-IF($D84="","",IF(ISNA(SUMIF('24'!$B:$B,$D84,'24'!$L:$L)),0,SUMIF('24'!$B:$B,$D84,'24'!$L:$L)))))</f>
        <v/>
      </c>
      <c r="AD84" s="34" t="str">
        <f>IF($D84="","",(IF($C84="","",IF(ISNA(SUMIF('25'!$CA:$CA,$C84,'25'!$CB:$CB)),0,SUMIF('25'!$CA:$CA,$C84,'25'!$CB:$CB)))-IF($D84="","",IF(ISNA(SUMIF('25'!$B:$B,$D84,'25'!$L:$L)),0,SUMIF('25'!$B:$B,$D84,'25'!$L:$L)))))</f>
        <v/>
      </c>
      <c r="AE84" s="34" t="str">
        <f>IF($D84="","",(IF($C84="","",IF(ISNA(SUMIF('26'!$CA:$CA,$C84,'26'!$CB:$CB)),0,SUMIF('26'!$CA:$CA,$C84,'26'!$CB:$CB)))-IF($D84="","",IF(ISNA(SUMIF('26'!$B:$B,$D84,'26'!$L:$L)),0,SUMIF('26'!$B:$B,$D84,'26'!$L:$L)))))</f>
        <v/>
      </c>
      <c r="AF84" s="34" t="str">
        <f>IF($D84="","",(IF($C84="","",IF(ISNA(SUMIF('27'!$CA:$CA,$C84,'27'!$CB:$CB)),0,SUMIF('27'!$CA:$CA,$C84,'27'!$CB:$CB)))-IF($D84="","",IF(ISNA(SUMIF('27'!$B:$B,$D84,'27'!$L:$L)),0,SUMIF('27'!$B:$B,$D84,'27'!$L:$L)))))</f>
        <v/>
      </c>
      <c r="AG84" s="34" t="str">
        <f>IF($D84="","",(IF($C84="","",IF(ISNA(SUMIF('28'!$CA:$CA,$C84,'28'!$CB:$CB)),0,SUMIF('28'!$CA:$CA,$C84,'28'!$CB:$CB)))-IF($D84="","",IF(ISNA(SUMIF('28'!$B:$B,$D84,'28'!$L:$L)),0,SUMIF('28'!$B:$B,$D84,'28'!$L:$L)))))</f>
        <v/>
      </c>
      <c r="AH84" s="34" t="str">
        <f>IF($D84="","",(IF($C84="","",IF(ISNA(SUMIF('29'!$CA:$CA,$C84,'29'!$CB:$CB)),0,SUMIF('29'!$CA:$CA,$C84,'29'!$CB:$CB)))-IF($D84="","",IF(ISNA(SUMIF('29'!$B:$B,$D84,'29'!$L:$L)),0,SUMIF('29'!$B:$B,$D84,'29'!$L:$L)))))</f>
        <v/>
      </c>
      <c r="AI84" s="34" t="str">
        <f>IF($D84="","",(IF($C84="","",IF(ISNA(SUMIF('30'!$CA:$CA,$C84,'30'!$CB:$CB)),0,SUMIF('30'!$CA:$CA,$C84,'30'!$CB:$CB)))-IF($D84="","",IF(ISNA(SUMIF('30'!$B:$B,$D84,'30'!$L:$L)),0,SUMIF('30'!$B:$B,$D84,'30'!$L:$L)))))</f>
        <v/>
      </c>
      <c r="AJ84" s="34" t="str">
        <f>IF($D84="","",(IF($C84="","",IF(ISNA(SUMIF('31'!$CA:$CA,$C84,'31'!$CB:$CB)),0,SUMIF('31'!$CA:$CA,$C84,'31'!$CB:$CB)))-IF($D84="","",IF(ISNA(SUMIF('31'!$B:$B,$D84,'31'!$L:$L)),0,SUMIF('31'!$B:$B,$D84,'31'!$L:$L)))))</f>
        <v/>
      </c>
      <c r="AK84" s="35" t="str">
        <f t="shared" si="4"/>
        <v/>
      </c>
      <c r="AL84" s="31" t="str">
        <f t="shared" si="5"/>
        <v/>
      </c>
    </row>
    <row r="85" spans="1:38" ht="17.399999999999999" hidden="1">
      <c r="A85" s="19">
        <v>79</v>
      </c>
      <c r="C85" s="39" t="str">
        <f>IF(D85="","",VLOOKUP('CUADRO GENERADO'!D85,'BASE DATOS CONDUCTORES'!B:C,2,FALSE))</f>
        <v/>
      </c>
      <c r="D85" s="28" t="str">
        <f>IFERROR(VLOOKUP(A85,'BASE DATOS CONDUCTORES'!$X$4:$AB$403,5,FALSE),"")</f>
        <v/>
      </c>
      <c r="E85" s="34" t="str">
        <f>IF(ISNA(VLOOKUP(D85,SALDOS!C:D,2,FALSE)),"",VLOOKUP(D85,SALDOS!C:D,2,FALSE))</f>
        <v/>
      </c>
      <c r="F85" s="34" t="str">
        <f>IF($D85="","",(IF($C85="","",IF(ISNA(SUMIF('1'!$CA:$CA,$C85,'1'!$CB:$CB)),0,SUMIF('1'!$CA:$CA,$C85,'1'!$CB:$CB)))-IF($D85="","",IF(ISNA(SUMIF('1'!$B:$B,$D85,'1'!$L:$L)),0,SUMIF('1'!$B:$B,$D85,'1'!$L:$L)))))</f>
        <v/>
      </c>
      <c r="G85" s="34" t="str">
        <f>IF($D85="","",(IF($C85="","",IF(ISNA(SUMIF('2'!$CA:$CA,$C85,'2'!$CB:$CB)),0,SUMIF('2'!$CA:$CA,$C85,'2'!$CB:$CB)))-IF($D85="","",IF(ISNA(SUMIF('2'!$B:$B,$D85,'2'!$L:$L)),0,SUMIF('2'!$B:$B,$D85,'2'!$L:$L)))))</f>
        <v/>
      </c>
      <c r="H85" s="34" t="str">
        <f>IF($D85="","",(IF($C85="","",IF(ISNA(SUMIF('3'!$CA:$CA,$C85,'3'!$CB:$CB)),0,SUMIF('3'!$CA:$CA,$C85,'3'!$CB:$CB)))-IF($D85="","",IF(ISNA(SUMIF('3'!$B:$B,$D85,'3'!$L:$L)),0,SUMIF('3'!$B:$B,$D85,'3'!$L:$L)))))</f>
        <v/>
      </c>
      <c r="I85" s="34" t="str">
        <f>IF($D85="","",(IF($C85="","",IF(ISNA(SUMIF('4'!$CA:$CA,$C85,'4'!$CB:$CB)),0,SUMIF('4'!$CA:$CA,$C85,'4'!$CB:$CB)))-IF($D85="","",IF(ISNA(SUMIF('4'!$B:$B,$D85,'4'!$L:$L)),0,SUMIF('4'!$B:$B,$D85,'4'!$L:$L)))))</f>
        <v/>
      </c>
      <c r="J85" s="34" t="str">
        <f>IF($D85="","",(IF($C85="","",IF(ISNA(SUMIF('5'!$CA:$CA,$C85,'5'!$CB:$CB)),0,SUMIF('5'!$CA:$CA,$C85,'5'!$CB:$CB)))-IF($D85="","",IF(ISNA(SUMIF('5'!$B:$B,$D85,'5'!$L:$L)),0,SUMIF('5'!$B:$B,$D85,'5'!$L:$L)))))</f>
        <v/>
      </c>
      <c r="K85" s="34" t="str">
        <f>IF($D85="","",(IF($C85="","",IF(ISNA(SUMIF('6'!$CA:$CA,$C85,'6'!$CB:$CB)),0,SUMIF('6'!$CA:$CA,$C85,'6'!$CB:$CB)))-IF($D85="","",IF(ISNA(SUMIF('6'!$B:$B,$D85,'6'!$L:$L)),0,SUMIF('6'!$B:$B,$D85,'6'!$L:$L)))))</f>
        <v/>
      </c>
      <c r="L85" s="34" t="str">
        <f>IF($D85="","",(IF($C85="","",IF(ISNA(SUMIF('7'!$CA:$CA,$C85,'7'!$CB:$CB)),0,SUMIF('7'!$CA:$CA,$C85,'7'!$CB:$CB)))-IF($D85="","",IF(ISNA(SUMIF('7'!$B:$B,$D85,'7'!$L:$L)),0,SUMIF('7'!$B:$B,$D85,'7'!$L:$L)))))</f>
        <v/>
      </c>
      <c r="M85" s="34" t="str">
        <f>IF($D85="","",(IF($C85="","",IF(ISNA(SUMIF('8'!$CA:$CA,$C85,'8'!$CB:$CB)),0,SUMIF('8'!$CA:$CA,$C85,'8'!$CB:$CB)))-IF($D85="","",IF(ISNA(SUMIF('8'!$B:$B,$D85,'8'!$L:$L)),0,SUMIF('8'!$B:$B,$D85,'8'!$L:$L)))))</f>
        <v/>
      </c>
      <c r="N85" s="34" t="str">
        <f>IF($D85="","",(IF($C85="","",IF(ISNA(SUMIF('9'!$CA:$CA,$C85,'9'!$CB:$CB)),0,SUMIF('9'!$CA:$CA,$C85,'9'!$CB:$CB)))-IF($D85="","",IF(ISNA(SUMIF('9'!$B:$B,$D85,'9'!$L:$L)),0,SUMIF('9'!$B:$B,$D85,'9'!$L:$L)))))</f>
        <v/>
      </c>
      <c r="O85" s="34" t="str">
        <f>IF($D85="","",(IF($C85="","",IF(ISNA(SUMIF('10'!$CA:$CA,$C85,'10'!$CB:$CB)),0,SUMIF('10'!$CA:$CA,$C85,'10'!$CB:$CB)))-IF($D85="","",IF(ISNA(SUMIF('10'!$B:$B,$D85,'10'!$L:$L)),0,SUMIF('10'!$B:$B,$D85,'10'!$L:$L)))))</f>
        <v/>
      </c>
      <c r="P85" s="34" t="str">
        <f>IF($D85="","",(IF($C85="","",IF(ISNA(SUMIF('11'!$CA:$CA,$C85,'11'!$CB:$CB)),0,SUMIF('11'!$CA:$CA,$C85,'11'!$CB:$CB)))-IF($D85="","",IF(ISNA(SUMIF('11'!$B:$B,$D85,'11'!$L:$L)),0,SUMIF('11'!$B:$B,$D85,'11'!$L:$L)))))</f>
        <v/>
      </c>
      <c r="Q85" s="34" t="str">
        <f>IF($D85="","",(IF($C85="","",IF(ISNA(SUMIF('12'!$CA:$CA,$C85,'12'!$CB:$CB)),0,SUMIF('12'!$CA:$CA,$C85,'12'!$CB:$CB)))-IF($D85="","",IF(ISNA(SUMIF('12'!$B:$B,$D85,'12'!$L:$L)),0,SUMIF('12'!$B:$B,$D85,'12'!$L:$L)))))</f>
        <v/>
      </c>
      <c r="R85" s="34" t="str">
        <f>IF($D85="","",(IF($C85="","",IF(ISNA(SUMIF('13'!$CA:$CA,$C85,'13'!$CB:$CB)),0,SUMIF('13'!$CA:$CA,$C85,'13'!$CB:$CB)))-IF($D85="","",IF(ISNA(SUMIF('13'!$B:$B,$D85,'13'!$L:$L)),0,SUMIF('13'!$B:$B,$D85,'13'!$L:$L)))))</f>
        <v/>
      </c>
      <c r="S85" s="34" t="str">
        <f>IF($D85="","",(IF($C85="","",IF(ISNA(SUMIF('14'!$CA:$CA,$C85,'14'!$CB:$CB)),0,SUMIF('14'!$CA:$CA,$C85,'14'!$CB:$CB)))-IF($D85="","",IF(ISNA(SUMIF('14'!$B:$B,$D85,'14'!$L:$L)),0,SUMIF('14'!$B:$B,$D85,'14'!$L:$L)))))</f>
        <v/>
      </c>
      <c r="T85" s="34" t="str">
        <f>IF($D85="","",(IF($C85="","",IF(ISNA(SUMIF('15'!$CA:$CA,$C85,'15'!$CB:$CB)),0,SUMIF('15'!$CA:$CA,$C85,'15'!$CB:$CB)))-IF($D85="","",IF(ISNA(SUMIF('15'!$B:$B,$D85,'15'!$L:$L)),0,SUMIF('15'!$B:$B,$D85,'15'!$L:$L)))))</f>
        <v/>
      </c>
      <c r="U85" s="34" t="str">
        <f>IF($D85="","",(IF($C85="","",IF(ISNA(SUMIF('16'!$CA:$CA,$C85,'16'!$CB:$CB)),0,SUMIF('16'!$CA:$CA,$C85,'16'!$CB:$CB)))-IF($D85="","",IF(ISNA(SUMIF('16'!$B:$B,$D85,'16'!$L:$L)),0,SUMIF('16'!$B:$B,$D85,'16'!$L:$L)))))</f>
        <v/>
      </c>
      <c r="V85" s="34" t="str">
        <f>IF($D85="","",(IF($C85="","",IF(ISNA(SUMIF('17'!$CA:$CA,$C85,'17'!$CB:$CB)),0,SUMIF('17'!$CA:$CA,$C85,'17'!$CB:$CB)))-IF($D85="","",IF(ISNA(SUMIF('17'!$B:$B,$D85,'17'!$L:$L)),0,SUMIF('17'!$B:$B,$D85,'17'!$L:$L)))))</f>
        <v/>
      </c>
      <c r="W85" s="34" t="str">
        <f>IF($D85="","",(IF($C85="","",IF(ISNA(SUMIF('18'!$CA:$CA,$C85,'18'!$CB:$CB)),0,SUMIF('18'!$CA:$CA,$C85,'18'!$CB:$CB)))-IF($D85="","",IF(ISNA(SUMIF('18'!$B:$B,$D85,'18'!$L:$L)),0,SUMIF('18'!$B:$B,$D85,'18'!$L:$L)))))</f>
        <v/>
      </c>
      <c r="X85" s="34" t="str">
        <f>IF($D85="","",(IF($C85="","",IF(ISNA(SUMIF('19'!$CA:$CA,$C85,'19'!$CB:$CB)),0,SUMIF('19'!$CA:$CA,$C85,'19'!$CB:$CB)))-IF($D85="","",IF(ISNA(SUMIF('19'!$B:$B,$D85,'19'!$L:$L)),0,SUMIF('19'!$B:$B,$D85,'19'!$L:$L)))))</f>
        <v/>
      </c>
      <c r="Y85" s="34" t="str">
        <f>IF($D85="","",(IF($C85="","",IF(ISNA(SUMIF('20'!$CA:$CA,$C85,'20'!$CB:$CB)),0,SUMIF('20'!$CA:$CA,$C85,'20'!$CB:$CB)))-IF($D85="","",IF(ISNA(SUMIF('20'!$B:$B,$D85,'20'!$L:$L)),0,SUMIF('20'!$B:$B,$D85,'20'!$L:$L)))))</f>
        <v/>
      </c>
      <c r="Z85" s="34" t="str">
        <f>IF($D85="","",(IF($C85="","",IF(ISNA(SUMIF('21'!$CA:$CA,$C85,'21'!$CB:$CB)),0,SUMIF('21'!$CA:$CA,$C85,'21'!$CB:$CB)))-IF($D85="","",IF(ISNA(SUMIF('21'!$B:$B,$D85,'21'!$L:$L)),0,SUMIF('21'!$B:$B,$D85,'21'!$L:$L)))))</f>
        <v/>
      </c>
      <c r="AA85" s="34" t="str">
        <f>IF($D85="","",(IF($C85="","",IF(ISNA(SUMIF('22'!$CA:$CA,$C85,'22'!$CB:$CB)),0,SUMIF('22'!$CA:$CA,$C85,'22'!$CB:$CB)))-IF($D85="","",IF(ISNA(SUMIF('22'!$B:$B,$D85,'22'!$L:$L)),0,SUMIF('22'!$B:$B,$D85,'22'!$L:$L)))))</f>
        <v/>
      </c>
      <c r="AB85" s="34" t="str">
        <f>IF($D85="","",(IF($C85="","",IF(ISNA(SUMIF('23'!$CA:$CA,$C85,'23'!$CB:$CB)),0,SUMIF('23'!$CA:$CA,$C85,'23'!$CB:$CB)))-IF($D85="","",IF(ISNA(SUMIF('23'!$B:$B,$D85,'23'!$L:$L)),0,SUMIF('23'!$B:$B,$D85,'23'!$L:$L)))))</f>
        <v/>
      </c>
      <c r="AC85" s="34" t="str">
        <f>IF($D85="","",(IF($C85="","",IF(ISNA(SUMIF('24'!$CA:$CA,$C85,'24'!$CB:$CB)),0,SUMIF('24'!$CA:$CA,$C85,'24'!$CB:$CB)))-IF($D85="","",IF(ISNA(SUMIF('24'!$B:$B,$D85,'24'!$L:$L)),0,SUMIF('24'!$B:$B,$D85,'24'!$L:$L)))))</f>
        <v/>
      </c>
      <c r="AD85" s="34" t="str">
        <f>IF($D85="","",(IF($C85="","",IF(ISNA(SUMIF('25'!$CA:$CA,$C85,'25'!$CB:$CB)),0,SUMIF('25'!$CA:$CA,$C85,'25'!$CB:$CB)))-IF($D85="","",IF(ISNA(SUMIF('25'!$B:$B,$D85,'25'!$L:$L)),0,SUMIF('25'!$B:$B,$D85,'25'!$L:$L)))))</f>
        <v/>
      </c>
      <c r="AE85" s="34" t="str">
        <f>IF($D85="","",(IF($C85="","",IF(ISNA(SUMIF('26'!$CA:$CA,$C85,'26'!$CB:$CB)),0,SUMIF('26'!$CA:$CA,$C85,'26'!$CB:$CB)))-IF($D85="","",IF(ISNA(SUMIF('26'!$B:$B,$D85,'26'!$L:$L)),0,SUMIF('26'!$B:$B,$D85,'26'!$L:$L)))))</f>
        <v/>
      </c>
      <c r="AF85" s="34" t="str">
        <f>IF($D85="","",(IF($C85="","",IF(ISNA(SUMIF('27'!$CA:$CA,$C85,'27'!$CB:$CB)),0,SUMIF('27'!$CA:$CA,$C85,'27'!$CB:$CB)))-IF($D85="","",IF(ISNA(SUMIF('27'!$B:$B,$D85,'27'!$L:$L)),0,SUMIF('27'!$B:$B,$D85,'27'!$L:$L)))))</f>
        <v/>
      </c>
      <c r="AG85" s="34" t="str">
        <f>IF($D85="","",(IF($C85="","",IF(ISNA(SUMIF('28'!$CA:$CA,$C85,'28'!$CB:$CB)),0,SUMIF('28'!$CA:$CA,$C85,'28'!$CB:$CB)))-IF($D85="","",IF(ISNA(SUMIF('28'!$B:$B,$D85,'28'!$L:$L)),0,SUMIF('28'!$B:$B,$D85,'28'!$L:$L)))))</f>
        <v/>
      </c>
      <c r="AH85" s="34" t="str">
        <f>IF($D85="","",(IF($C85="","",IF(ISNA(SUMIF('29'!$CA:$CA,$C85,'29'!$CB:$CB)),0,SUMIF('29'!$CA:$CA,$C85,'29'!$CB:$CB)))-IF($D85="","",IF(ISNA(SUMIF('29'!$B:$B,$D85,'29'!$L:$L)),0,SUMIF('29'!$B:$B,$D85,'29'!$L:$L)))))</f>
        <v/>
      </c>
      <c r="AI85" s="34" t="str">
        <f>IF($D85="","",(IF($C85="","",IF(ISNA(SUMIF('30'!$CA:$CA,$C85,'30'!$CB:$CB)),0,SUMIF('30'!$CA:$CA,$C85,'30'!$CB:$CB)))-IF($D85="","",IF(ISNA(SUMIF('30'!$B:$B,$D85,'30'!$L:$L)),0,SUMIF('30'!$B:$B,$D85,'30'!$L:$L)))))</f>
        <v/>
      </c>
      <c r="AJ85" s="34" t="str">
        <f>IF($D85="","",(IF($C85="","",IF(ISNA(SUMIF('31'!$CA:$CA,$C85,'31'!$CB:$CB)),0,SUMIF('31'!$CA:$CA,$C85,'31'!$CB:$CB)))-IF($D85="","",IF(ISNA(SUMIF('31'!$B:$B,$D85,'31'!$L:$L)),0,SUMIF('31'!$B:$B,$D85,'31'!$L:$L)))))</f>
        <v/>
      </c>
      <c r="AK85" s="35" t="str">
        <f t="shared" si="4"/>
        <v/>
      </c>
      <c r="AL85" s="31" t="str">
        <f t="shared" si="5"/>
        <v/>
      </c>
    </row>
    <row r="86" spans="1:38" ht="17.399999999999999" hidden="1">
      <c r="A86" s="19">
        <v>80</v>
      </c>
      <c r="C86" s="39" t="str">
        <f>IF(D86="","",VLOOKUP('CUADRO GENERADO'!D86,'BASE DATOS CONDUCTORES'!B:C,2,FALSE))</f>
        <v/>
      </c>
      <c r="D86" s="28" t="str">
        <f>IFERROR(VLOOKUP(A86,'BASE DATOS CONDUCTORES'!$X$4:$AB$403,5,FALSE),"")</f>
        <v/>
      </c>
      <c r="E86" s="34" t="str">
        <f>IF(ISNA(VLOOKUP(D86,SALDOS!C:D,2,FALSE)),"",VLOOKUP(D86,SALDOS!C:D,2,FALSE))</f>
        <v/>
      </c>
      <c r="F86" s="34" t="str">
        <f>IF($D86="","",(IF($C86="","",IF(ISNA(SUMIF('1'!$CA:$CA,$C86,'1'!$CB:$CB)),0,SUMIF('1'!$CA:$CA,$C86,'1'!$CB:$CB)))-IF($D86="","",IF(ISNA(SUMIF('1'!$B:$B,$D86,'1'!$L:$L)),0,SUMIF('1'!$B:$B,$D86,'1'!$L:$L)))))</f>
        <v/>
      </c>
      <c r="G86" s="34" t="str">
        <f>IF($D86="","",(IF($C86="","",IF(ISNA(SUMIF('2'!$CA:$CA,$C86,'2'!$CB:$CB)),0,SUMIF('2'!$CA:$CA,$C86,'2'!$CB:$CB)))-IF($D86="","",IF(ISNA(SUMIF('2'!$B:$B,$D86,'2'!$L:$L)),0,SUMIF('2'!$B:$B,$D86,'2'!$L:$L)))))</f>
        <v/>
      </c>
      <c r="H86" s="34" t="str">
        <f>IF($D86="","",(IF($C86="","",IF(ISNA(SUMIF('3'!$CA:$CA,$C86,'3'!$CB:$CB)),0,SUMIF('3'!$CA:$CA,$C86,'3'!$CB:$CB)))-IF($D86="","",IF(ISNA(SUMIF('3'!$B:$B,$D86,'3'!$L:$L)),0,SUMIF('3'!$B:$B,$D86,'3'!$L:$L)))))</f>
        <v/>
      </c>
      <c r="I86" s="34" t="str">
        <f>IF($D86="","",(IF($C86="","",IF(ISNA(SUMIF('4'!$CA:$CA,$C86,'4'!$CB:$CB)),0,SUMIF('4'!$CA:$CA,$C86,'4'!$CB:$CB)))-IF($D86="","",IF(ISNA(SUMIF('4'!$B:$B,$D86,'4'!$L:$L)),0,SUMIF('4'!$B:$B,$D86,'4'!$L:$L)))))</f>
        <v/>
      </c>
      <c r="J86" s="34" t="str">
        <f>IF($D86="","",(IF($C86="","",IF(ISNA(SUMIF('5'!$CA:$CA,$C86,'5'!$CB:$CB)),0,SUMIF('5'!$CA:$CA,$C86,'5'!$CB:$CB)))-IF($D86="","",IF(ISNA(SUMIF('5'!$B:$B,$D86,'5'!$L:$L)),0,SUMIF('5'!$B:$B,$D86,'5'!$L:$L)))))</f>
        <v/>
      </c>
      <c r="K86" s="34" t="str">
        <f>IF($D86="","",(IF($C86="","",IF(ISNA(SUMIF('6'!$CA:$CA,$C86,'6'!$CB:$CB)),0,SUMIF('6'!$CA:$CA,$C86,'6'!$CB:$CB)))-IF($D86="","",IF(ISNA(SUMIF('6'!$B:$B,$D86,'6'!$L:$L)),0,SUMIF('6'!$B:$B,$D86,'6'!$L:$L)))))</f>
        <v/>
      </c>
      <c r="L86" s="34" t="str">
        <f>IF($D86="","",(IF($C86="","",IF(ISNA(SUMIF('7'!$CA:$CA,$C86,'7'!$CB:$CB)),0,SUMIF('7'!$CA:$CA,$C86,'7'!$CB:$CB)))-IF($D86="","",IF(ISNA(SUMIF('7'!$B:$B,$D86,'7'!$L:$L)),0,SUMIF('7'!$B:$B,$D86,'7'!$L:$L)))))</f>
        <v/>
      </c>
      <c r="M86" s="34" t="str">
        <f>IF($D86="","",(IF($C86="","",IF(ISNA(SUMIF('8'!$CA:$CA,$C86,'8'!$CB:$CB)),0,SUMIF('8'!$CA:$CA,$C86,'8'!$CB:$CB)))-IF($D86="","",IF(ISNA(SUMIF('8'!$B:$B,$D86,'8'!$L:$L)),0,SUMIF('8'!$B:$B,$D86,'8'!$L:$L)))))</f>
        <v/>
      </c>
      <c r="N86" s="34" t="str">
        <f>IF($D86="","",(IF($C86="","",IF(ISNA(SUMIF('9'!$CA:$CA,$C86,'9'!$CB:$CB)),0,SUMIF('9'!$CA:$CA,$C86,'9'!$CB:$CB)))-IF($D86="","",IF(ISNA(SUMIF('9'!$B:$B,$D86,'9'!$L:$L)),0,SUMIF('9'!$B:$B,$D86,'9'!$L:$L)))))</f>
        <v/>
      </c>
      <c r="O86" s="34" t="str">
        <f>IF($D86="","",(IF($C86="","",IF(ISNA(SUMIF('10'!$CA:$CA,$C86,'10'!$CB:$CB)),0,SUMIF('10'!$CA:$CA,$C86,'10'!$CB:$CB)))-IF($D86="","",IF(ISNA(SUMIF('10'!$B:$B,$D86,'10'!$L:$L)),0,SUMIF('10'!$B:$B,$D86,'10'!$L:$L)))))</f>
        <v/>
      </c>
      <c r="P86" s="34" t="str">
        <f>IF($D86="","",(IF($C86="","",IF(ISNA(SUMIF('11'!$CA:$CA,$C86,'11'!$CB:$CB)),0,SUMIF('11'!$CA:$CA,$C86,'11'!$CB:$CB)))-IF($D86="","",IF(ISNA(SUMIF('11'!$B:$B,$D86,'11'!$L:$L)),0,SUMIF('11'!$B:$B,$D86,'11'!$L:$L)))))</f>
        <v/>
      </c>
      <c r="Q86" s="34" t="str">
        <f>IF($D86="","",(IF($C86="","",IF(ISNA(SUMIF('12'!$CA:$CA,$C86,'12'!$CB:$CB)),0,SUMIF('12'!$CA:$CA,$C86,'12'!$CB:$CB)))-IF($D86="","",IF(ISNA(SUMIF('12'!$B:$B,$D86,'12'!$L:$L)),0,SUMIF('12'!$B:$B,$D86,'12'!$L:$L)))))</f>
        <v/>
      </c>
      <c r="R86" s="34" t="str">
        <f>IF($D86="","",(IF($C86="","",IF(ISNA(SUMIF('13'!$CA:$CA,$C86,'13'!$CB:$CB)),0,SUMIF('13'!$CA:$CA,$C86,'13'!$CB:$CB)))-IF($D86="","",IF(ISNA(SUMIF('13'!$B:$B,$D86,'13'!$L:$L)),0,SUMIF('13'!$B:$B,$D86,'13'!$L:$L)))))</f>
        <v/>
      </c>
      <c r="S86" s="34" t="str">
        <f>IF($D86="","",(IF($C86="","",IF(ISNA(SUMIF('14'!$CA:$CA,$C86,'14'!$CB:$CB)),0,SUMIF('14'!$CA:$CA,$C86,'14'!$CB:$CB)))-IF($D86="","",IF(ISNA(SUMIF('14'!$B:$B,$D86,'14'!$L:$L)),0,SUMIF('14'!$B:$B,$D86,'14'!$L:$L)))))</f>
        <v/>
      </c>
      <c r="T86" s="34" t="str">
        <f>IF($D86="","",(IF($C86="","",IF(ISNA(SUMIF('15'!$CA:$CA,$C86,'15'!$CB:$CB)),0,SUMIF('15'!$CA:$CA,$C86,'15'!$CB:$CB)))-IF($D86="","",IF(ISNA(SUMIF('15'!$B:$B,$D86,'15'!$L:$L)),0,SUMIF('15'!$B:$B,$D86,'15'!$L:$L)))))</f>
        <v/>
      </c>
      <c r="U86" s="34" t="str">
        <f>IF($D86="","",(IF($C86="","",IF(ISNA(SUMIF('16'!$CA:$CA,$C86,'16'!$CB:$CB)),0,SUMIF('16'!$CA:$CA,$C86,'16'!$CB:$CB)))-IF($D86="","",IF(ISNA(SUMIF('16'!$B:$B,$D86,'16'!$L:$L)),0,SUMIF('16'!$B:$B,$D86,'16'!$L:$L)))))</f>
        <v/>
      </c>
      <c r="V86" s="34" t="str">
        <f>IF($D86="","",(IF($C86="","",IF(ISNA(SUMIF('17'!$CA:$CA,$C86,'17'!$CB:$CB)),0,SUMIF('17'!$CA:$CA,$C86,'17'!$CB:$CB)))-IF($D86="","",IF(ISNA(SUMIF('17'!$B:$B,$D86,'17'!$L:$L)),0,SUMIF('17'!$B:$B,$D86,'17'!$L:$L)))))</f>
        <v/>
      </c>
      <c r="W86" s="34" t="str">
        <f>IF($D86="","",(IF($C86="","",IF(ISNA(SUMIF('18'!$CA:$CA,$C86,'18'!$CB:$CB)),0,SUMIF('18'!$CA:$CA,$C86,'18'!$CB:$CB)))-IF($D86="","",IF(ISNA(SUMIF('18'!$B:$B,$D86,'18'!$L:$L)),0,SUMIF('18'!$B:$B,$D86,'18'!$L:$L)))))</f>
        <v/>
      </c>
      <c r="X86" s="34" t="str">
        <f>IF($D86="","",(IF($C86="","",IF(ISNA(SUMIF('19'!$CA:$CA,$C86,'19'!$CB:$CB)),0,SUMIF('19'!$CA:$CA,$C86,'19'!$CB:$CB)))-IF($D86="","",IF(ISNA(SUMIF('19'!$B:$B,$D86,'19'!$L:$L)),0,SUMIF('19'!$B:$B,$D86,'19'!$L:$L)))))</f>
        <v/>
      </c>
      <c r="Y86" s="34" t="str">
        <f>IF($D86="","",(IF($C86="","",IF(ISNA(SUMIF('20'!$CA:$CA,$C86,'20'!$CB:$CB)),0,SUMIF('20'!$CA:$CA,$C86,'20'!$CB:$CB)))-IF($D86="","",IF(ISNA(SUMIF('20'!$B:$B,$D86,'20'!$L:$L)),0,SUMIF('20'!$B:$B,$D86,'20'!$L:$L)))))</f>
        <v/>
      </c>
      <c r="Z86" s="34" t="str">
        <f>IF($D86="","",(IF($C86="","",IF(ISNA(SUMIF('21'!$CA:$CA,$C86,'21'!$CB:$CB)),0,SUMIF('21'!$CA:$CA,$C86,'21'!$CB:$CB)))-IF($D86="","",IF(ISNA(SUMIF('21'!$B:$B,$D86,'21'!$L:$L)),0,SUMIF('21'!$B:$B,$D86,'21'!$L:$L)))))</f>
        <v/>
      </c>
      <c r="AA86" s="34" t="str">
        <f>IF($D86="","",(IF($C86="","",IF(ISNA(SUMIF('22'!$CA:$CA,$C86,'22'!$CB:$CB)),0,SUMIF('22'!$CA:$CA,$C86,'22'!$CB:$CB)))-IF($D86="","",IF(ISNA(SUMIF('22'!$B:$B,$D86,'22'!$L:$L)),0,SUMIF('22'!$B:$B,$D86,'22'!$L:$L)))))</f>
        <v/>
      </c>
      <c r="AB86" s="34" t="str">
        <f>IF($D86="","",(IF($C86="","",IF(ISNA(SUMIF('23'!$CA:$CA,$C86,'23'!$CB:$CB)),0,SUMIF('23'!$CA:$CA,$C86,'23'!$CB:$CB)))-IF($D86="","",IF(ISNA(SUMIF('23'!$B:$B,$D86,'23'!$L:$L)),0,SUMIF('23'!$B:$B,$D86,'23'!$L:$L)))))</f>
        <v/>
      </c>
      <c r="AC86" s="34" t="str">
        <f>IF($D86="","",(IF($C86="","",IF(ISNA(SUMIF('24'!$CA:$CA,$C86,'24'!$CB:$CB)),0,SUMIF('24'!$CA:$CA,$C86,'24'!$CB:$CB)))-IF($D86="","",IF(ISNA(SUMIF('24'!$B:$B,$D86,'24'!$L:$L)),0,SUMIF('24'!$B:$B,$D86,'24'!$L:$L)))))</f>
        <v/>
      </c>
      <c r="AD86" s="34" t="str">
        <f>IF($D86="","",(IF($C86="","",IF(ISNA(SUMIF('25'!$CA:$CA,$C86,'25'!$CB:$CB)),0,SUMIF('25'!$CA:$CA,$C86,'25'!$CB:$CB)))-IF($D86="","",IF(ISNA(SUMIF('25'!$B:$B,$D86,'25'!$L:$L)),0,SUMIF('25'!$B:$B,$D86,'25'!$L:$L)))))</f>
        <v/>
      </c>
      <c r="AE86" s="34" t="str">
        <f>IF($D86="","",(IF($C86="","",IF(ISNA(SUMIF('26'!$CA:$CA,$C86,'26'!$CB:$CB)),0,SUMIF('26'!$CA:$CA,$C86,'26'!$CB:$CB)))-IF($D86="","",IF(ISNA(SUMIF('26'!$B:$B,$D86,'26'!$L:$L)),0,SUMIF('26'!$B:$B,$D86,'26'!$L:$L)))))</f>
        <v/>
      </c>
      <c r="AF86" s="34" t="str">
        <f>IF($D86="","",(IF($C86="","",IF(ISNA(SUMIF('27'!$CA:$CA,$C86,'27'!$CB:$CB)),0,SUMIF('27'!$CA:$CA,$C86,'27'!$CB:$CB)))-IF($D86="","",IF(ISNA(SUMIF('27'!$B:$B,$D86,'27'!$L:$L)),0,SUMIF('27'!$B:$B,$D86,'27'!$L:$L)))))</f>
        <v/>
      </c>
      <c r="AG86" s="34" t="str">
        <f>IF($D86="","",(IF($C86="","",IF(ISNA(SUMIF('28'!$CA:$CA,$C86,'28'!$CB:$CB)),0,SUMIF('28'!$CA:$CA,$C86,'28'!$CB:$CB)))-IF($D86="","",IF(ISNA(SUMIF('28'!$B:$B,$D86,'28'!$L:$L)),0,SUMIF('28'!$B:$B,$D86,'28'!$L:$L)))))</f>
        <v/>
      </c>
      <c r="AH86" s="34" t="str">
        <f>IF($D86="","",(IF($C86="","",IF(ISNA(SUMIF('29'!$CA:$CA,$C86,'29'!$CB:$CB)),0,SUMIF('29'!$CA:$CA,$C86,'29'!$CB:$CB)))-IF($D86="","",IF(ISNA(SUMIF('29'!$B:$B,$D86,'29'!$L:$L)),0,SUMIF('29'!$B:$B,$D86,'29'!$L:$L)))))</f>
        <v/>
      </c>
      <c r="AI86" s="34" t="str">
        <f>IF($D86="","",(IF($C86="","",IF(ISNA(SUMIF('30'!$CA:$CA,$C86,'30'!$CB:$CB)),0,SUMIF('30'!$CA:$CA,$C86,'30'!$CB:$CB)))-IF($D86="","",IF(ISNA(SUMIF('30'!$B:$B,$D86,'30'!$L:$L)),0,SUMIF('30'!$B:$B,$D86,'30'!$L:$L)))))</f>
        <v/>
      </c>
      <c r="AJ86" s="34" t="str">
        <f>IF($D86="","",(IF($C86="","",IF(ISNA(SUMIF('31'!$CA:$CA,$C86,'31'!$CB:$CB)),0,SUMIF('31'!$CA:$CA,$C86,'31'!$CB:$CB)))-IF($D86="","",IF(ISNA(SUMIF('31'!$B:$B,$D86,'31'!$L:$L)),0,SUMIF('31'!$B:$B,$D86,'31'!$L:$L)))))</f>
        <v/>
      </c>
      <c r="AK86" s="35" t="str">
        <f t="shared" si="4"/>
        <v/>
      </c>
      <c r="AL86" s="31" t="str">
        <f t="shared" si="5"/>
        <v/>
      </c>
    </row>
    <row r="87" spans="1:38" ht="17.399999999999999" hidden="1">
      <c r="A87" s="19">
        <v>81</v>
      </c>
      <c r="C87" s="39" t="str">
        <f>IF(D87="","",VLOOKUP('CUADRO GENERADO'!D87,'BASE DATOS CONDUCTORES'!B:C,2,FALSE))</f>
        <v/>
      </c>
      <c r="D87" s="28" t="str">
        <f>IFERROR(VLOOKUP(A87,'BASE DATOS CONDUCTORES'!$X$4:$AB$403,5,FALSE),"")</f>
        <v/>
      </c>
      <c r="E87" s="34" t="str">
        <f>IF(ISNA(VLOOKUP(D87,SALDOS!C:D,2,FALSE)),"",VLOOKUP(D87,SALDOS!C:D,2,FALSE))</f>
        <v/>
      </c>
      <c r="F87" s="34" t="str">
        <f>IF($D87="","",(IF($C87="","",IF(ISNA(SUMIF('1'!$CA:$CA,$C87,'1'!$CB:$CB)),0,SUMIF('1'!$CA:$CA,$C87,'1'!$CB:$CB)))-IF($D87="","",IF(ISNA(SUMIF('1'!$B:$B,$D87,'1'!$L:$L)),0,SUMIF('1'!$B:$B,$D87,'1'!$L:$L)))))</f>
        <v/>
      </c>
      <c r="G87" s="34" t="str">
        <f>IF($D87="","",(IF($C87="","",IF(ISNA(SUMIF('2'!$CA:$CA,$C87,'2'!$CB:$CB)),0,SUMIF('2'!$CA:$CA,$C87,'2'!$CB:$CB)))-IF($D87="","",IF(ISNA(SUMIF('2'!$B:$B,$D87,'2'!$L:$L)),0,SUMIF('2'!$B:$B,$D87,'2'!$L:$L)))))</f>
        <v/>
      </c>
      <c r="H87" s="34" t="str">
        <f>IF($D87="","",(IF($C87="","",IF(ISNA(SUMIF('3'!$CA:$CA,$C87,'3'!$CB:$CB)),0,SUMIF('3'!$CA:$CA,$C87,'3'!$CB:$CB)))-IF($D87="","",IF(ISNA(SUMIF('3'!$B:$B,$D87,'3'!$L:$L)),0,SUMIF('3'!$B:$B,$D87,'3'!$L:$L)))))</f>
        <v/>
      </c>
      <c r="I87" s="34" t="str">
        <f>IF($D87="","",(IF($C87="","",IF(ISNA(SUMIF('4'!$CA:$CA,$C87,'4'!$CB:$CB)),0,SUMIF('4'!$CA:$CA,$C87,'4'!$CB:$CB)))-IF($D87="","",IF(ISNA(SUMIF('4'!$B:$B,$D87,'4'!$L:$L)),0,SUMIF('4'!$B:$B,$D87,'4'!$L:$L)))))</f>
        <v/>
      </c>
      <c r="J87" s="34" t="str">
        <f>IF($D87="","",(IF($C87="","",IF(ISNA(SUMIF('5'!$CA:$CA,$C87,'5'!$CB:$CB)),0,SUMIF('5'!$CA:$CA,$C87,'5'!$CB:$CB)))-IF($D87="","",IF(ISNA(SUMIF('5'!$B:$B,$D87,'5'!$L:$L)),0,SUMIF('5'!$B:$B,$D87,'5'!$L:$L)))))</f>
        <v/>
      </c>
      <c r="K87" s="34" t="str">
        <f>IF($D87="","",(IF($C87="","",IF(ISNA(SUMIF('6'!$CA:$CA,$C87,'6'!$CB:$CB)),0,SUMIF('6'!$CA:$CA,$C87,'6'!$CB:$CB)))-IF($D87="","",IF(ISNA(SUMIF('6'!$B:$B,$D87,'6'!$L:$L)),0,SUMIF('6'!$B:$B,$D87,'6'!$L:$L)))))</f>
        <v/>
      </c>
      <c r="L87" s="34" t="str">
        <f>IF($D87="","",(IF($C87="","",IF(ISNA(SUMIF('7'!$CA:$CA,$C87,'7'!$CB:$CB)),0,SUMIF('7'!$CA:$CA,$C87,'7'!$CB:$CB)))-IF($D87="","",IF(ISNA(SUMIF('7'!$B:$B,$D87,'7'!$L:$L)),0,SUMIF('7'!$B:$B,$D87,'7'!$L:$L)))))</f>
        <v/>
      </c>
      <c r="M87" s="34" t="str">
        <f>IF($D87="","",(IF($C87="","",IF(ISNA(SUMIF('8'!$CA:$CA,$C87,'8'!$CB:$CB)),0,SUMIF('8'!$CA:$CA,$C87,'8'!$CB:$CB)))-IF($D87="","",IF(ISNA(SUMIF('8'!$B:$B,$D87,'8'!$L:$L)),0,SUMIF('8'!$B:$B,$D87,'8'!$L:$L)))))</f>
        <v/>
      </c>
      <c r="N87" s="34" t="str">
        <f>IF($D87="","",(IF($C87="","",IF(ISNA(SUMIF('9'!$CA:$CA,$C87,'9'!$CB:$CB)),0,SUMIF('9'!$CA:$CA,$C87,'9'!$CB:$CB)))-IF($D87="","",IF(ISNA(SUMIF('9'!$B:$B,$D87,'9'!$L:$L)),0,SUMIF('9'!$B:$B,$D87,'9'!$L:$L)))))</f>
        <v/>
      </c>
      <c r="O87" s="34" t="str">
        <f>IF($D87="","",(IF($C87="","",IF(ISNA(SUMIF('10'!$CA:$CA,$C87,'10'!$CB:$CB)),0,SUMIF('10'!$CA:$CA,$C87,'10'!$CB:$CB)))-IF($D87="","",IF(ISNA(SUMIF('10'!$B:$B,$D87,'10'!$L:$L)),0,SUMIF('10'!$B:$B,$D87,'10'!$L:$L)))))</f>
        <v/>
      </c>
      <c r="P87" s="34" t="str">
        <f>IF($D87="","",(IF($C87="","",IF(ISNA(SUMIF('11'!$CA:$CA,$C87,'11'!$CB:$CB)),0,SUMIF('11'!$CA:$CA,$C87,'11'!$CB:$CB)))-IF($D87="","",IF(ISNA(SUMIF('11'!$B:$B,$D87,'11'!$L:$L)),0,SUMIF('11'!$B:$B,$D87,'11'!$L:$L)))))</f>
        <v/>
      </c>
      <c r="Q87" s="34" t="str">
        <f>IF($D87="","",(IF($C87="","",IF(ISNA(SUMIF('12'!$CA:$CA,$C87,'12'!$CB:$CB)),0,SUMIF('12'!$CA:$CA,$C87,'12'!$CB:$CB)))-IF($D87="","",IF(ISNA(SUMIF('12'!$B:$B,$D87,'12'!$L:$L)),0,SUMIF('12'!$B:$B,$D87,'12'!$L:$L)))))</f>
        <v/>
      </c>
      <c r="R87" s="34" t="str">
        <f>IF($D87="","",(IF($C87="","",IF(ISNA(SUMIF('13'!$CA:$CA,$C87,'13'!$CB:$CB)),0,SUMIF('13'!$CA:$CA,$C87,'13'!$CB:$CB)))-IF($D87="","",IF(ISNA(SUMIF('13'!$B:$B,$D87,'13'!$L:$L)),0,SUMIF('13'!$B:$B,$D87,'13'!$L:$L)))))</f>
        <v/>
      </c>
      <c r="S87" s="34" t="str">
        <f>IF($D87="","",(IF($C87="","",IF(ISNA(SUMIF('14'!$CA:$CA,$C87,'14'!$CB:$CB)),0,SUMIF('14'!$CA:$CA,$C87,'14'!$CB:$CB)))-IF($D87="","",IF(ISNA(SUMIF('14'!$B:$B,$D87,'14'!$L:$L)),0,SUMIF('14'!$B:$B,$D87,'14'!$L:$L)))))</f>
        <v/>
      </c>
      <c r="T87" s="34" t="str">
        <f>IF($D87="","",(IF($C87="","",IF(ISNA(SUMIF('15'!$CA:$CA,$C87,'15'!$CB:$CB)),0,SUMIF('15'!$CA:$CA,$C87,'15'!$CB:$CB)))-IF($D87="","",IF(ISNA(SUMIF('15'!$B:$B,$D87,'15'!$L:$L)),0,SUMIF('15'!$B:$B,$D87,'15'!$L:$L)))))</f>
        <v/>
      </c>
      <c r="U87" s="34" t="str">
        <f>IF($D87="","",(IF($C87="","",IF(ISNA(SUMIF('16'!$CA:$CA,$C87,'16'!$CB:$CB)),0,SUMIF('16'!$CA:$CA,$C87,'16'!$CB:$CB)))-IF($D87="","",IF(ISNA(SUMIF('16'!$B:$B,$D87,'16'!$L:$L)),0,SUMIF('16'!$B:$B,$D87,'16'!$L:$L)))))</f>
        <v/>
      </c>
      <c r="V87" s="34" t="str">
        <f>IF($D87="","",(IF($C87="","",IF(ISNA(SUMIF('17'!$CA:$CA,$C87,'17'!$CB:$CB)),0,SUMIF('17'!$CA:$CA,$C87,'17'!$CB:$CB)))-IF($D87="","",IF(ISNA(SUMIF('17'!$B:$B,$D87,'17'!$L:$L)),0,SUMIF('17'!$B:$B,$D87,'17'!$L:$L)))))</f>
        <v/>
      </c>
      <c r="W87" s="34" t="str">
        <f>IF($D87="","",(IF($C87="","",IF(ISNA(SUMIF('18'!$CA:$CA,$C87,'18'!$CB:$CB)),0,SUMIF('18'!$CA:$CA,$C87,'18'!$CB:$CB)))-IF($D87="","",IF(ISNA(SUMIF('18'!$B:$B,$D87,'18'!$L:$L)),0,SUMIF('18'!$B:$B,$D87,'18'!$L:$L)))))</f>
        <v/>
      </c>
      <c r="X87" s="34" t="str">
        <f>IF($D87="","",(IF($C87="","",IF(ISNA(SUMIF('19'!$CA:$CA,$C87,'19'!$CB:$CB)),0,SUMIF('19'!$CA:$CA,$C87,'19'!$CB:$CB)))-IF($D87="","",IF(ISNA(SUMIF('19'!$B:$B,$D87,'19'!$L:$L)),0,SUMIF('19'!$B:$B,$D87,'19'!$L:$L)))))</f>
        <v/>
      </c>
      <c r="Y87" s="34" t="str">
        <f>IF($D87="","",(IF($C87="","",IF(ISNA(SUMIF('20'!$CA:$CA,$C87,'20'!$CB:$CB)),0,SUMIF('20'!$CA:$CA,$C87,'20'!$CB:$CB)))-IF($D87="","",IF(ISNA(SUMIF('20'!$B:$B,$D87,'20'!$L:$L)),0,SUMIF('20'!$B:$B,$D87,'20'!$L:$L)))))</f>
        <v/>
      </c>
      <c r="Z87" s="34" t="str">
        <f>IF($D87="","",(IF($C87="","",IF(ISNA(SUMIF('21'!$CA:$CA,$C87,'21'!$CB:$CB)),0,SUMIF('21'!$CA:$CA,$C87,'21'!$CB:$CB)))-IF($D87="","",IF(ISNA(SUMIF('21'!$B:$B,$D87,'21'!$L:$L)),0,SUMIF('21'!$B:$B,$D87,'21'!$L:$L)))))</f>
        <v/>
      </c>
      <c r="AA87" s="34" t="str">
        <f>IF($D87="","",(IF($C87="","",IF(ISNA(SUMIF('22'!$CA:$CA,$C87,'22'!$CB:$CB)),0,SUMIF('22'!$CA:$CA,$C87,'22'!$CB:$CB)))-IF($D87="","",IF(ISNA(SUMIF('22'!$B:$B,$D87,'22'!$L:$L)),0,SUMIF('22'!$B:$B,$D87,'22'!$L:$L)))))</f>
        <v/>
      </c>
      <c r="AB87" s="34" t="str">
        <f>IF($D87="","",(IF($C87="","",IF(ISNA(SUMIF('23'!$CA:$CA,$C87,'23'!$CB:$CB)),0,SUMIF('23'!$CA:$CA,$C87,'23'!$CB:$CB)))-IF($D87="","",IF(ISNA(SUMIF('23'!$B:$B,$D87,'23'!$L:$L)),0,SUMIF('23'!$B:$B,$D87,'23'!$L:$L)))))</f>
        <v/>
      </c>
      <c r="AC87" s="34" t="str">
        <f>IF($D87="","",(IF($C87="","",IF(ISNA(SUMIF('24'!$CA:$CA,$C87,'24'!$CB:$CB)),0,SUMIF('24'!$CA:$CA,$C87,'24'!$CB:$CB)))-IF($D87="","",IF(ISNA(SUMIF('24'!$B:$B,$D87,'24'!$L:$L)),0,SUMIF('24'!$B:$B,$D87,'24'!$L:$L)))))</f>
        <v/>
      </c>
      <c r="AD87" s="34" t="str">
        <f>IF($D87="","",(IF($C87="","",IF(ISNA(SUMIF('25'!$CA:$CA,$C87,'25'!$CB:$CB)),0,SUMIF('25'!$CA:$CA,$C87,'25'!$CB:$CB)))-IF($D87="","",IF(ISNA(SUMIF('25'!$B:$B,$D87,'25'!$L:$L)),0,SUMIF('25'!$B:$B,$D87,'25'!$L:$L)))))</f>
        <v/>
      </c>
      <c r="AE87" s="34" t="str">
        <f>IF($D87="","",(IF($C87="","",IF(ISNA(SUMIF('26'!$CA:$CA,$C87,'26'!$CB:$CB)),0,SUMIF('26'!$CA:$CA,$C87,'26'!$CB:$CB)))-IF($D87="","",IF(ISNA(SUMIF('26'!$B:$B,$D87,'26'!$L:$L)),0,SUMIF('26'!$B:$B,$D87,'26'!$L:$L)))))</f>
        <v/>
      </c>
      <c r="AF87" s="34" t="str">
        <f>IF($D87="","",(IF($C87="","",IF(ISNA(SUMIF('27'!$CA:$CA,$C87,'27'!$CB:$CB)),0,SUMIF('27'!$CA:$CA,$C87,'27'!$CB:$CB)))-IF($D87="","",IF(ISNA(SUMIF('27'!$B:$B,$D87,'27'!$L:$L)),0,SUMIF('27'!$B:$B,$D87,'27'!$L:$L)))))</f>
        <v/>
      </c>
      <c r="AG87" s="34" t="str">
        <f>IF($D87="","",(IF($C87="","",IF(ISNA(SUMIF('28'!$CA:$CA,$C87,'28'!$CB:$CB)),0,SUMIF('28'!$CA:$CA,$C87,'28'!$CB:$CB)))-IF($D87="","",IF(ISNA(SUMIF('28'!$B:$B,$D87,'28'!$L:$L)),0,SUMIF('28'!$B:$B,$D87,'28'!$L:$L)))))</f>
        <v/>
      </c>
      <c r="AH87" s="34" t="str">
        <f>IF($D87="","",(IF($C87="","",IF(ISNA(SUMIF('29'!$CA:$CA,$C87,'29'!$CB:$CB)),0,SUMIF('29'!$CA:$CA,$C87,'29'!$CB:$CB)))-IF($D87="","",IF(ISNA(SUMIF('29'!$B:$B,$D87,'29'!$L:$L)),0,SUMIF('29'!$B:$B,$D87,'29'!$L:$L)))))</f>
        <v/>
      </c>
      <c r="AI87" s="34" t="str">
        <f>IF($D87="","",(IF($C87="","",IF(ISNA(SUMIF('30'!$CA:$CA,$C87,'30'!$CB:$CB)),0,SUMIF('30'!$CA:$CA,$C87,'30'!$CB:$CB)))-IF($D87="","",IF(ISNA(SUMIF('30'!$B:$B,$D87,'30'!$L:$L)),0,SUMIF('30'!$B:$B,$D87,'30'!$L:$L)))))</f>
        <v/>
      </c>
      <c r="AJ87" s="34" t="str">
        <f>IF($D87="","",(IF($C87="","",IF(ISNA(SUMIF('31'!$CA:$CA,$C87,'31'!$CB:$CB)),0,SUMIF('31'!$CA:$CA,$C87,'31'!$CB:$CB)))-IF($D87="","",IF(ISNA(SUMIF('31'!$B:$B,$D87,'31'!$L:$L)),0,SUMIF('31'!$B:$B,$D87,'31'!$L:$L)))))</f>
        <v/>
      </c>
      <c r="AK87" s="35" t="str">
        <f t="shared" si="4"/>
        <v/>
      </c>
      <c r="AL87" s="31" t="str">
        <f t="shared" si="5"/>
        <v/>
      </c>
    </row>
    <row r="88" spans="1:38" ht="17.399999999999999" hidden="1">
      <c r="A88" s="19">
        <v>82</v>
      </c>
      <c r="C88" s="39" t="str">
        <f>IF(D88="","",VLOOKUP('CUADRO GENERADO'!D88,'BASE DATOS CONDUCTORES'!B:C,2,FALSE))</f>
        <v/>
      </c>
      <c r="D88" s="28" t="str">
        <f>IFERROR(VLOOKUP(A88,'BASE DATOS CONDUCTORES'!$X$4:$AB$403,5,FALSE),"")</f>
        <v/>
      </c>
      <c r="E88" s="34" t="str">
        <f>IF(ISNA(VLOOKUP(D88,SALDOS!C:D,2,FALSE)),"",VLOOKUP(D88,SALDOS!C:D,2,FALSE))</f>
        <v/>
      </c>
      <c r="F88" s="34" t="str">
        <f>IF($D88="","",(IF($C88="","",IF(ISNA(SUMIF('1'!$CA:$CA,$C88,'1'!$CB:$CB)),0,SUMIF('1'!$CA:$CA,$C88,'1'!$CB:$CB)))-IF($D88="","",IF(ISNA(SUMIF('1'!$B:$B,$D88,'1'!$L:$L)),0,SUMIF('1'!$B:$B,$D88,'1'!$L:$L)))))</f>
        <v/>
      </c>
      <c r="G88" s="34" t="str">
        <f>IF($D88="","",(IF($C88="","",IF(ISNA(SUMIF('2'!$CA:$CA,$C88,'2'!$CB:$CB)),0,SUMIF('2'!$CA:$CA,$C88,'2'!$CB:$CB)))-IF($D88="","",IF(ISNA(SUMIF('2'!$B:$B,$D88,'2'!$L:$L)),0,SUMIF('2'!$B:$B,$D88,'2'!$L:$L)))))</f>
        <v/>
      </c>
      <c r="H88" s="34" t="str">
        <f>IF($D88="","",(IF($C88="","",IF(ISNA(SUMIF('3'!$CA:$CA,$C88,'3'!$CB:$CB)),0,SUMIF('3'!$CA:$CA,$C88,'3'!$CB:$CB)))-IF($D88="","",IF(ISNA(SUMIF('3'!$B:$B,$D88,'3'!$L:$L)),0,SUMIF('3'!$B:$B,$D88,'3'!$L:$L)))))</f>
        <v/>
      </c>
      <c r="I88" s="34" t="str">
        <f>IF($D88="","",(IF($C88="","",IF(ISNA(SUMIF('4'!$CA:$CA,$C88,'4'!$CB:$CB)),0,SUMIF('4'!$CA:$CA,$C88,'4'!$CB:$CB)))-IF($D88="","",IF(ISNA(SUMIF('4'!$B:$B,$D88,'4'!$L:$L)),0,SUMIF('4'!$B:$B,$D88,'4'!$L:$L)))))</f>
        <v/>
      </c>
      <c r="J88" s="34" t="str">
        <f>IF($D88="","",(IF($C88="","",IF(ISNA(SUMIF('5'!$CA:$CA,$C88,'5'!$CB:$CB)),0,SUMIF('5'!$CA:$CA,$C88,'5'!$CB:$CB)))-IF($D88="","",IF(ISNA(SUMIF('5'!$B:$B,$D88,'5'!$L:$L)),0,SUMIF('5'!$B:$B,$D88,'5'!$L:$L)))))</f>
        <v/>
      </c>
      <c r="K88" s="34" t="str">
        <f>IF($D88="","",(IF($C88="","",IF(ISNA(SUMIF('6'!$CA:$CA,$C88,'6'!$CB:$CB)),0,SUMIF('6'!$CA:$CA,$C88,'6'!$CB:$CB)))-IF($D88="","",IF(ISNA(SUMIF('6'!$B:$B,$D88,'6'!$L:$L)),0,SUMIF('6'!$B:$B,$D88,'6'!$L:$L)))))</f>
        <v/>
      </c>
      <c r="L88" s="34" t="str">
        <f>IF($D88="","",(IF($C88="","",IF(ISNA(SUMIF('7'!$CA:$CA,$C88,'7'!$CB:$CB)),0,SUMIF('7'!$CA:$CA,$C88,'7'!$CB:$CB)))-IF($D88="","",IF(ISNA(SUMIF('7'!$B:$B,$D88,'7'!$L:$L)),0,SUMIF('7'!$B:$B,$D88,'7'!$L:$L)))))</f>
        <v/>
      </c>
      <c r="M88" s="34" t="str">
        <f>IF($D88="","",(IF($C88="","",IF(ISNA(SUMIF('8'!$CA:$CA,$C88,'8'!$CB:$CB)),0,SUMIF('8'!$CA:$CA,$C88,'8'!$CB:$CB)))-IF($D88="","",IF(ISNA(SUMIF('8'!$B:$B,$D88,'8'!$L:$L)),0,SUMIF('8'!$B:$B,$D88,'8'!$L:$L)))))</f>
        <v/>
      </c>
      <c r="N88" s="34" t="str">
        <f>IF($D88="","",(IF($C88="","",IF(ISNA(SUMIF('9'!$CA:$CA,$C88,'9'!$CB:$CB)),0,SUMIF('9'!$CA:$CA,$C88,'9'!$CB:$CB)))-IF($D88="","",IF(ISNA(SUMIF('9'!$B:$B,$D88,'9'!$L:$L)),0,SUMIF('9'!$B:$B,$D88,'9'!$L:$L)))))</f>
        <v/>
      </c>
      <c r="O88" s="34" t="str">
        <f>IF($D88="","",(IF($C88="","",IF(ISNA(SUMIF('10'!$CA:$CA,$C88,'10'!$CB:$CB)),0,SUMIF('10'!$CA:$CA,$C88,'10'!$CB:$CB)))-IF($D88="","",IF(ISNA(SUMIF('10'!$B:$B,$D88,'10'!$L:$L)),0,SUMIF('10'!$B:$B,$D88,'10'!$L:$L)))))</f>
        <v/>
      </c>
      <c r="P88" s="34" t="str">
        <f>IF($D88="","",(IF($C88="","",IF(ISNA(SUMIF('11'!$CA:$CA,$C88,'11'!$CB:$CB)),0,SUMIF('11'!$CA:$CA,$C88,'11'!$CB:$CB)))-IF($D88="","",IF(ISNA(SUMIF('11'!$B:$B,$D88,'11'!$L:$L)),0,SUMIF('11'!$B:$B,$D88,'11'!$L:$L)))))</f>
        <v/>
      </c>
      <c r="Q88" s="34" t="str">
        <f>IF($D88="","",(IF($C88="","",IF(ISNA(SUMIF('12'!$CA:$CA,$C88,'12'!$CB:$CB)),0,SUMIF('12'!$CA:$CA,$C88,'12'!$CB:$CB)))-IF($D88="","",IF(ISNA(SUMIF('12'!$B:$B,$D88,'12'!$L:$L)),0,SUMIF('12'!$B:$B,$D88,'12'!$L:$L)))))</f>
        <v/>
      </c>
      <c r="R88" s="34" t="str">
        <f>IF($D88="","",(IF($C88="","",IF(ISNA(SUMIF('13'!$CA:$CA,$C88,'13'!$CB:$CB)),0,SUMIF('13'!$CA:$CA,$C88,'13'!$CB:$CB)))-IF($D88="","",IF(ISNA(SUMIF('13'!$B:$B,$D88,'13'!$L:$L)),0,SUMIF('13'!$B:$B,$D88,'13'!$L:$L)))))</f>
        <v/>
      </c>
      <c r="S88" s="34" t="str">
        <f>IF($D88="","",(IF($C88="","",IF(ISNA(SUMIF('14'!$CA:$CA,$C88,'14'!$CB:$CB)),0,SUMIF('14'!$CA:$CA,$C88,'14'!$CB:$CB)))-IF($D88="","",IF(ISNA(SUMIF('14'!$B:$B,$D88,'14'!$L:$L)),0,SUMIF('14'!$B:$B,$D88,'14'!$L:$L)))))</f>
        <v/>
      </c>
      <c r="T88" s="34" t="str">
        <f>IF($D88="","",(IF($C88="","",IF(ISNA(SUMIF('15'!$CA:$CA,$C88,'15'!$CB:$CB)),0,SUMIF('15'!$CA:$CA,$C88,'15'!$CB:$CB)))-IF($D88="","",IF(ISNA(SUMIF('15'!$B:$B,$D88,'15'!$L:$L)),0,SUMIF('15'!$B:$B,$D88,'15'!$L:$L)))))</f>
        <v/>
      </c>
      <c r="U88" s="34" t="str">
        <f>IF($D88="","",(IF($C88="","",IF(ISNA(SUMIF('16'!$CA:$CA,$C88,'16'!$CB:$CB)),0,SUMIF('16'!$CA:$CA,$C88,'16'!$CB:$CB)))-IF($D88="","",IF(ISNA(SUMIF('16'!$B:$B,$D88,'16'!$L:$L)),0,SUMIF('16'!$B:$B,$D88,'16'!$L:$L)))))</f>
        <v/>
      </c>
      <c r="V88" s="34" t="str">
        <f>IF($D88="","",(IF($C88="","",IF(ISNA(SUMIF('17'!$CA:$CA,$C88,'17'!$CB:$CB)),0,SUMIF('17'!$CA:$CA,$C88,'17'!$CB:$CB)))-IF($D88="","",IF(ISNA(SUMIF('17'!$B:$B,$D88,'17'!$L:$L)),0,SUMIF('17'!$B:$B,$D88,'17'!$L:$L)))))</f>
        <v/>
      </c>
      <c r="W88" s="34" t="str">
        <f>IF($D88="","",(IF($C88="","",IF(ISNA(SUMIF('18'!$CA:$CA,$C88,'18'!$CB:$CB)),0,SUMIF('18'!$CA:$CA,$C88,'18'!$CB:$CB)))-IF($D88="","",IF(ISNA(SUMIF('18'!$B:$B,$D88,'18'!$L:$L)),0,SUMIF('18'!$B:$B,$D88,'18'!$L:$L)))))</f>
        <v/>
      </c>
      <c r="X88" s="34" t="str">
        <f>IF($D88="","",(IF($C88="","",IF(ISNA(SUMIF('19'!$CA:$CA,$C88,'19'!$CB:$CB)),0,SUMIF('19'!$CA:$CA,$C88,'19'!$CB:$CB)))-IF($D88="","",IF(ISNA(SUMIF('19'!$B:$B,$D88,'19'!$L:$L)),0,SUMIF('19'!$B:$B,$D88,'19'!$L:$L)))))</f>
        <v/>
      </c>
      <c r="Y88" s="34" t="str">
        <f>IF($D88="","",(IF($C88="","",IF(ISNA(SUMIF('20'!$CA:$CA,$C88,'20'!$CB:$CB)),0,SUMIF('20'!$CA:$CA,$C88,'20'!$CB:$CB)))-IF($D88="","",IF(ISNA(SUMIF('20'!$B:$B,$D88,'20'!$L:$L)),0,SUMIF('20'!$B:$B,$D88,'20'!$L:$L)))))</f>
        <v/>
      </c>
      <c r="Z88" s="34" t="str">
        <f>IF($D88="","",(IF($C88="","",IF(ISNA(SUMIF('21'!$CA:$CA,$C88,'21'!$CB:$CB)),0,SUMIF('21'!$CA:$CA,$C88,'21'!$CB:$CB)))-IF($D88="","",IF(ISNA(SUMIF('21'!$B:$B,$D88,'21'!$L:$L)),0,SUMIF('21'!$B:$B,$D88,'21'!$L:$L)))))</f>
        <v/>
      </c>
      <c r="AA88" s="34" t="str">
        <f>IF($D88="","",(IF($C88="","",IF(ISNA(SUMIF('22'!$CA:$CA,$C88,'22'!$CB:$CB)),0,SUMIF('22'!$CA:$CA,$C88,'22'!$CB:$CB)))-IF($D88="","",IF(ISNA(SUMIF('22'!$B:$B,$D88,'22'!$L:$L)),0,SUMIF('22'!$B:$B,$D88,'22'!$L:$L)))))</f>
        <v/>
      </c>
      <c r="AB88" s="34" t="str">
        <f>IF($D88="","",(IF($C88="","",IF(ISNA(SUMIF('23'!$CA:$CA,$C88,'23'!$CB:$CB)),0,SUMIF('23'!$CA:$CA,$C88,'23'!$CB:$CB)))-IF($D88="","",IF(ISNA(SUMIF('23'!$B:$B,$D88,'23'!$L:$L)),0,SUMIF('23'!$B:$B,$D88,'23'!$L:$L)))))</f>
        <v/>
      </c>
      <c r="AC88" s="34" t="str">
        <f>IF($D88="","",(IF($C88="","",IF(ISNA(SUMIF('24'!$CA:$CA,$C88,'24'!$CB:$CB)),0,SUMIF('24'!$CA:$CA,$C88,'24'!$CB:$CB)))-IF($D88="","",IF(ISNA(SUMIF('24'!$B:$B,$D88,'24'!$L:$L)),0,SUMIF('24'!$B:$B,$D88,'24'!$L:$L)))))</f>
        <v/>
      </c>
      <c r="AD88" s="34" t="str">
        <f>IF($D88="","",(IF($C88="","",IF(ISNA(SUMIF('25'!$CA:$CA,$C88,'25'!$CB:$CB)),0,SUMIF('25'!$CA:$CA,$C88,'25'!$CB:$CB)))-IF($D88="","",IF(ISNA(SUMIF('25'!$B:$B,$D88,'25'!$L:$L)),0,SUMIF('25'!$B:$B,$D88,'25'!$L:$L)))))</f>
        <v/>
      </c>
      <c r="AE88" s="34" t="str">
        <f>IF($D88="","",(IF($C88="","",IF(ISNA(SUMIF('26'!$CA:$CA,$C88,'26'!$CB:$CB)),0,SUMIF('26'!$CA:$CA,$C88,'26'!$CB:$CB)))-IF($D88="","",IF(ISNA(SUMIF('26'!$B:$B,$D88,'26'!$L:$L)),0,SUMIF('26'!$B:$B,$D88,'26'!$L:$L)))))</f>
        <v/>
      </c>
      <c r="AF88" s="34" t="str">
        <f>IF($D88="","",(IF($C88="","",IF(ISNA(SUMIF('27'!$CA:$CA,$C88,'27'!$CB:$CB)),0,SUMIF('27'!$CA:$CA,$C88,'27'!$CB:$CB)))-IF($D88="","",IF(ISNA(SUMIF('27'!$B:$B,$D88,'27'!$L:$L)),0,SUMIF('27'!$B:$B,$D88,'27'!$L:$L)))))</f>
        <v/>
      </c>
      <c r="AG88" s="34" t="str">
        <f>IF($D88="","",(IF($C88="","",IF(ISNA(SUMIF('28'!$CA:$CA,$C88,'28'!$CB:$CB)),0,SUMIF('28'!$CA:$CA,$C88,'28'!$CB:$CB)))-IF($D88="","",IF(ISNA(SUMIF('28'!$B:$B,$D88,'28'!$L:$L)),0,SUMIF('28'!$B:$B,$D88,'28'!$L:$L)))))</f>
        <v/>
      </c>
      <c r="AH88" s="34" t="str">
        <f>IF($D88="","",(IF($C88="","",IF(ISNA(SUMIF('29'!$CA:$CA,$C88,'29'!$CB:$CB)),0,SUMIF('29'!$CA:$CA,$C88,'29'!$CB:$CB)))-IF($D88="","",IF(ISNA(SUMIF('29'!$B:$B,$D88,'29'!$L:$L)),0,SUMIF('29'!$B:$B,$D88,'29'!$L:$L)))))</f>
        <v/>
      </c>
      <c r="AI88" s="34" t="str">
        <f>IF($D88="","",(IF($C88="","",IF(ISNA(SUMIF('30'!$CA:$CA,$C88,'30'!$CB:$CB)),0,SUMIF('30'!$CA:$CA,$C88,'30'!$CB:$CB)))-IF($D88="","",IF(ISNA(SUMIF('30'!$B:$B,$D88,'30'!$L:$L)),0,SUMIF('30'!$B:$B,$D88,'30'!$L:$L)))))</f>
        <v/>
      </c>
      <c r="AJ88" s="34" t="str">
        <f>IF($D88="","",(IF($C88="","",IF(ISNA(SUMIF('31'!$CA:$CA,$C88,'31'!$CB:$CB)),0,SUMIF('31'!$CA:$CA,$C88,'31'!$CB:$CB)))-IF($D88="","",IF(ISNA(SUMIF('31'!$B:$B,$D88,'31'!$L:$L)),0,SUMIF('31'!$B:$B,$D88,'31'!$L:$L)))))</f>
        <v/>
      </c>
      <c r="AK88" s="35" t="str">
        <f t="shared" si="4"/>
        <v/>
      </c>
      <c r="AL88" s="31" t="str">
        <f t="shared" si="5"/>
        <v/>
      </c>
    </row>
    <row r="89" spans="1:38" ht="17.399999999999999" hidden="1">
      <c r="A89" s="19">
        <v>83</v>
      </c>
      <c r="C89" s="39" t="str">
        <f>IF(D89="","",VLOOKUP('CUADRO GENERADO'!D89,'BASE DATOS CONDUCTORES'!B:C,2,FALSE))</f>
        <v/>
      </c>
      <c r="D89" s="28" t="str">
        <f>IFERROR(VLOOKUP(A89,'BASE DATOS CONDUCTORES'!$X$4:$AB$403,5,FALSE),"")</f>
        <v/>
      </c>
      <c r="E89" s="34" t="str">
        <f>IF(ISNA(VLOOKUP(D89,SALDOS!C:D,2,FALSE)),"",VLOOKUP(D89,SALDOS!C:D,2,FALSE))</f>
        <v/>
      </c>
      <c r="F89" s="34" t="str">
        <f>IF($D89="","",(IF($C89="","",IF(ISNA(SUMIF('1'!$CA:$CA,$C89,'1'!$CB:$CB)),0,SUMIF('1'!$CA:$CA,$C89,'1'!$CB:$CB)))-IF($D89="","",IF(ISNA(SUMIF('1'!$B:$B,$D89,'1'!$L:$L)),0,SUMIF('1'!$B:$B,$D89,'1'!$L:$L)))))</f>
        <v/>
      </c>
      <c r="G89" s="34" t="str">
        <f>IF($D89="","",(IF($C89="","",IF(ISNA(SUMIF('2'!$CA:$CA,$C89,'2'!$CB:$CB)),0,SUMIF('2'!$CA:$CA,$C89,'2'!$CB:$CB)))-IF($D89="","",IF(ISNA(SUMIF('2'!$B:$B,$D89,'2'!$L:$L)),0,SUMIF('2'!$B:$B,$D89,'2'!$L:$L)))))</f>
        <v/>
      </c>
      <c r="H89" s="34" t="str">
        <f>IF($D89="","",(IF($C89="","",IF(ISNA(SUMIF('3'!$CA:$CA,$C89,'3'!$CB:$CB)),0,SUMIF('3'!$CA:$CA,$C89,'3'!$CB:$CB)))-IF($D89="","",IF(ISNA(SUMIF('3'!$B:$B,$D89,'3'!$L:$L)),0,SUMIF('3'!$B:$B,$D89,'3'!$L:$L)))))</f>
        <v/>
      </c>
      <c r="I89" s="34" t="str">
        <f>IF($D89="","",(IF($C89="","",IF(ISNA(SUMIF('4'!$CA:$CA,$C89,'4'!$CB:$CB)),0,SUMIF('4'!$CA:$CA,$C89,'4'!$CB:$CB)))-IF($D89="","",IF(ISNA(SUMIF('4'!$B:$B,$D89,'4'!$L:$L)),0,SUMIF('4'!$B:$B,$D89,'4'!$L:$L)))))</f>
        <v/>
      </c>
      <c r="J89" s="34" t="str">
        <f>IF($D89="","",(IF($C89="","",IF(ISNA(SUMIF('5'!$CA:$CA,$C89,'5'!$CB:$CB)),0,SUMIF('5'!$CA:$CA,$C89,'5'!$CB:$CB)))-IF($D89="","",IF(ISNA(SUMIF('5'!$B:$B,$D89,'5'!$L:$L)),0,SUMIF('5'!$B:$B,$D89,'5'!$L:$L)))))</f>
        <v/>
      </c>
      <c r="K89" s="34" t="str">
        <f>IF($D89="","",(IF($C89="","",IF(ISNA(SUMIF('6'!$CA:$CA,$C89,'6'!$CB:$CB)),0,SUMIF('6'!$CA:$CA,$C89,'6'!$CB:$CB)))-IF($D89="","",IF(ISNA(SUMIF('6'!$B:$B,$D89,'6'!$L:$L)),0,SUMIF('6'!$B:$B,$D89,'6'!$L:$L)))))</f>
        <v/>
      </c>
      <c r="L89" s="34" t="str">
        <f>IF($D89="","",(IF($C89="","",IF(ISNA(SUMIF('7'!$CA:$CA,$C89,'7'!$CB:$CB)),0,SUMIF('7'!$CA:$CA,$C89,'7'!$CB:$CB)))-IF($D89="","",IF(ISNA(SUMIF('7'!$B:$B,$D89,'7'!$L:$L)),0,SUMIF('7'!$B:$B,$D89,'7'!$L:$L)))))</f>
        <v/>
      </c>
      <c r="M89" s="34" t="str">
        <f>IF($D89="","",(IF($C89="","",IF(ISNA(SUMIF('8'!$CA:$CA,$C89,'8'!$CB:$CB)),0,SUMIF('8'!$CA:$CA,$C89,'8'!$CB:$CB)))-IF($D89="","",IF(ISNA(SUMIF('8'!$B:$B,$D89,'8'!$L:$L)),0,SUMIF('8'!$B:$B,$D89,'8'!$L:$L)))))</f>
        <v/>
      </c>
      <c r="N89" s="34" t="str">
        <f>IF($D89="","",(IF($C89="","",IF(ISNA(SUMIF('9'!$CA:$CA,$C89,'9'!$CB:$CB)),0,SUMIF('9'!$CA:$CA,$C89,'9'!$CB:$CB)))-IF($D89="","",IF(ISNA(SUMIF('9'!$B:$B,$D89,'9'!$L:$L)),0,SUMIF('9'!$B:$B,$D89,'9'!$L:$L)))))</f>
        <v/>
      </c>
      <c r="O89" s="34" t="str">
        <f>IF($D89="","",(IF($C89="","",IF(ISNA(SUMIF('10'!$CA:$CA,$C89,'10'!$CB:$CB)),0,SUMIF('10'!$CA:$CA,$C89,'10'!$CB:$CB)))-IF($D89="","",IF(ISNA(SUMIF('10'!$B:$B,$D89,'10'!$L:$L)),0,SUMIF('10'!$B:$B,$D89,'10'!$L:$L)))))</f>
        <v/>
      </c>
      <c r="P89" s="34" t="str">
        <f>IF($D89="","",(IF($C89="","",IF(ISNA(SUMIF('11'!$CA:$CA,$C89,'11'!$CB:$CB)),0,SUMIF('11'!$CA:$CA,$C89,'11'!$CB:$CB)))-IF($D89="","",IF(ISNA(SUMIF('11'!$B:$B,$D89,'11'!$L:$L)),0,SUMIF('11'!$B:$B,$D89,'11'!$L:$L)))))</f>
        <v/>
      </c>
      <c r="Q89" s="34" t="str">
        <f>IF($D89="","",(IF($C89="","",IF(ISNA(SUMIF('12'!$CA:$CA,$C89,'12'!$CB:$CB)),0,SUMIF('12'!$CA:$CA,$C89,'12'!$CB:$CB)))-IF($D89="","",IF(ISNA(SUMIF('12'!$B:$B,$D89,'12'!$L:$L)),0,SUMIF('12'!$B:$B,$D89,'12'!$L:$L)))))</f>
        <v/>
      </c>
      <c r="R89" s="34" t="str">
        <f>IF($D89="","",(IF($C89="","",IF(ISNA(SUMIF('13'!$CA:$CA,$C89,'13'!$CB:$CB)),0,SUMIF('13'!$CA:$CA,$C89,'13'!$CB:$CB)))-IF($D89="","",IF(ISNA(SUMIF('13'!$B:$B,$D89,'13'!$L:$L)),0,SUMIF('13'!$B:$B,$D89,'13'!$L:$L)))))</f>
        <v/>
      </c>
      <c r="S89" s="34" t="str">
        <f>IF($D89="","",(IF($C89="","",IF(ISNA(SUMIF('14'!$CA:$CA,$C89,'14'!$CB:$CB)),0,SUMIF('14'!$CA:$CA,$C89,'14'!$CB:$CB)))-IF($D89="","",IF(ISNA(SUMIF('14'!$B:$B,$D89,'14'!$L:$L)),0,SUMIF('14'!$B:$B,$D89,'14'!$L:$L)))))</f>
        <v/>
      </c>
      <c r="T89" s="34" t="str">
        <f>IF($D89="","",(IF($C89="","",IF(ISNA(SUMIF('15'!$CA:$CA,$C89,'15'!$CB:$CB)),0,SUMIF('15'!$CA:$CA,$C89,'15'!$CB:$CB)))-IF($D89="","",IF(ISNA(SUMIF('15'!$B:$B,$D89,'15'!$L:$L)),0,SUMIF('15'!$B:$B,$D89,'15'!$L:$L)))))</f>
        <v/>
      </c>
      <c r="U89" s="34" t="str">
        <f>IF($D89="","",(IF($C89="","",IF(ISNA(SUMIF('16'!$CA:$CA,$C89,'16'!$CB:$CB)),0,SUMIF('16'!$CA:$CA,$C89,'16'!$CB:$CB)))-IF($D89="","",IF(ISNA(SUMIF('16'!$B:$B,$D89,'16'!$L:$L)),0,SUMIF('16'!$B:$B,$D89,'16'!$L:$L)))))</f>
        <v/>
      </c>
      <c r="V89" s="34" t="str">
        <f>IF($D89="","",(IF($C89="","",IF(ISNA(SUMIF('17'!$CA:$CA,$C89,'17'!$CB:$CB)),0,SUMIF('17'!$CA:$CA,$C89,'17'!$CB:$CB)))-IF($D89="","",IF(ISNA(SUMIF('17'!$B:$B,$D89,'17'!$L:$L)),0,SUMIF('17'!$B:$B,$D89,'17'!$L:$L)))))</f>
        <v/>
      </c>
      <c r="W89" s="34" t="str">
        <f>IF($D89="","",(IF($C89="","",IF(ISNA(SUMIF('18'!$CA:$CA,$C89,'18'!$CB:$CB)),0,SUMIF('18'!$CA:$CA,$C89,'18'!$CB:$CB)))-IF($D89="","",IF(ISNA(SUMIF('18'!$B:$B,$D89,'18'!$L:$L)),0,SUMIF('18'!$B:$B,$D89,'18'!$L:$L)))))</f>
        <v/>
      </c>
      <c r="X89" s="34" t="str">
        <f>IF($D89="","",(IF($C89="","",IF(ISNA(SUMIF('19'!$CA:$CA,$C89,'19'!$CB:$CB)),0,SUMIF('19'!$CA:$CA,$C89,'19'!$CB:$CB)))-IF($D89="","",IF(ISNA(SUMIF('19'!$B:$B,$D89,'19'!$L:$L)),0,SUMIF('19'!$B:$B,$D89,'19'!$L:$L)))))</f>
        <v/>
      </c>
      <c r="Y89" s="34" t="str">
        <f>IF($D89="","",(IF($C89="","",IF(ISNA(SUMIF('20'!$CA:$CA,$C89,'20'!$CB:$CB)),0,SUMIF('20'!$CA:$CA,$C89,'20'!$CB:$CB)))-IF($D89="","",IF(ISNA(SUMIF('20'!$B:$B,$D89,'20'!$L:$L)),0,SUMIF('20'!$B:$B,$D89,'20'!$L:$L)))))</f>
        <v/>
      </c>
      <c r="Z89" s="34" t="str">
        <f>IF($D89="","",(IF($C89="","",IF(ISNA(SUMIF('21'!$CA:$CA,$C89,'21'!$CB:$CB)),0,SUMIF('21'!$CA:$CA,$C89,'21'!$CB:$CB)))-IF($D89="","",IF(ISNA(SUMIF('21'!$B:$B,$D89,'21'!$L:$L)),0,SUMIF('21'!$B:$B,$D89,'21'!$L:$L)))))</f>
        <v/>
      </c>
      <c r="AA89" s="34" t="str">
        <f>IF($D89="","",(IF($C89="","",IF(ISNA(SUMIF('22'!$CA:$CA,$C89,'22'!$CB:$CB)),0,SUMIF('22'!$CA:$CA,$C89,'22'!$CB:$CB)))-IF($D89="","",IF(ISNA(SUMIF('22'!$B:$B,$D89,'22'!$L:$L)),0,SUMIF('22'!$B:$B,$D89,'22'!$L:$L)))))</f>
        <v/>
      </c>
      <c r="AB89" s="34" t="str">
        <f>IF($D89="","",(IF($C89="","",IF(ISNA(SUMIF('23'!$CA:$CA,$C89,'23'!$CB:$CB)),0,SUMIF('23'!$CA:$CA,$C89,'23'!$CB:$CB)))-IF($D89="","",IF(ISNA(SUMIF('23'!$B:$B,$D89,'23'!$L:$L)),0,SUMIF('23'!$B:$B,$D89,'23'!$L:$L)))))</f>
        <v/>
      </c>
      <c r="AC89" s="34" t="str">
        <f>IF($D89="","",(IF($C89="","",IF(ISNA(SUMIF('24'!$CA:$CA,$C89,'24'!$CB:$CB)),0,SUMIF('24'!$CA:$CA,$C89,'24'!$CB:$CB)))-IF($D89="","",IF(ISNA(SUMIF('24'!$B:$B,$D89,'24'!$L:$L)),0,SUMIF('24'!$B:$B,$D89,'24'!$L:$L)))))</f>
        <v/>
      </c>
      <c r="AD89" s="34" t="str">
        <f>IF($D89="","",(IF($C89="","",IF(ISNA(SUMIF('25'!$CA:$CA,$C89,'25'!$CB:$CB)),0,SUMIF('25'!$CA:$CA,$C89,'25'!$CB:$CB)))-IF($D89="","",IF(ISNA(SUMIF('25'!$B:$B,$D89,'25'!$L:$L)),0,SUMIF('25'!$B:$B,$D89,'25'!$L:$L)))))</f>
        <v/>
      </c>
      <c r="AE89" s="34" t="str">
        <f>IF($D89="","",(IF($C89="","",IF(ISNA(SUMIF('26'!$CA:$CA,$C89,'26'!$CB:$CB)),0,SUMIF('26'!$CA:$CA,$C89,'26'!$CB:$CB)))-IF($D89="","",IF(ISNA(SUMIF('26'!$B:$B,$D89,'26'!$L:$L)),0,SUMIF('26'!$B:$B,$D89,'26'!$L:$L)))))</f>
        <v/>
      </c>
      <c r="AF89" s="34" t="str">
        <f>IF($D89="","",(IF($C89="","",IF(ISNA(SUMIF('27'!$CA:$CA,$C89,'27'!$CB:$CB)),0,SUMIF('27'!$CA:$CA,$C89,'27'!$CB:$CB)))-IF($D89="","",IF(ISNA(SUMIF('27'!$B:$B,$D89,'27'!$L:$L)),0,SUMIF('27'!$B:$B,$D89,'27'!$L:$L)))))</f>
        <v/>
      </c>
      <c r="AG89" s="34" t="str">
        <f>IF($D89="","",(IF($C89="","",IF(ISNA(SUMIF('28'!$CA:$CA,$C89,'28'!$CB:$CB)),0,SUMIF('28'!$CA:$CA,$C89,'28'!$CB:$CB)))-IF($D89="","",IF(ISNA(SUMIF('28'!$B:$B,$D89,'28'!$L:$L)),0,SUMIF('28'!$B:$B,$D89,'28'!$L:$L)))))</f>
        <v/>
      </c>
      <c r="AH89" s="34" t="str">
        <f>IF($D89="","",(IF($C89="","",IF(ISNA(SUMIF('29'!$CA:$CA,$C89,'29'!$CB:$CB)),0,SUMIF('29'!$CA:$CA,$C89,'29'!$CB:$CB)))-IF($D89="","",IF(ISNA(SUMIF('29'!$B:$B,$D89,'29'!$L:$L)),0,SUMIF('29'!$B:$B,$D89,'29'!$L:$L)))))</f>
        <v/>
      </c>
      <c r="AI89" s="34" t="str">
        <f>IF($D89="","",(IF($C89="","",IF(ISNA(SUMIF('30'!$CA:$CA,$C89,'30'!$CB:$CB)),0,SUMIF('30'!$CA:$CA,$C89,'30'!$CB:$CB)))-IF($D89="","",IF(ISNA(SUMIF('30'!$B:$B,$D89,'30'!$L:$L)),0,SUMIF('30'!$B:$B,$D89,'30'!$L:$L)))))</f>
        <v/>
      </c>
      <c r="AJ89" s="34" t="str">
        <f>IF($D89="","",(IF($C89="","",IF(ISNA(SUMIF('31'!$CA:$CA,$C89,'31'!$CB:$CB)),0,SUMIF('31'!$CA:$CA,$C89,'31'!$CB:$CB)))-IF($D89="","",IF(ISNA(SUMIF('31'!$B:$B,$D89,'31'!$L:$L)),0,SUMIF('31'!$B:$B,$D89,'31'!$L:$L)))))</f>
        <v/>
      </c>
      <c r="AK89" s="35" t="str">
        <f t="shared" si="4"/>
        <v/>
      </c>
      <c r="AL89" s="31" t="str">
        <f t="shared" si="5"/>
        <v/>
      </c>
    </row>
    <row r="90" spans="1:38" ht="17.399999999999999" hidden="1">
      <c r="A90" s="19">
        <v>84</v>
      </c>
      <c r="C90" s="39" t="str">
        <f>IF(D90="","",VLOOKUP('CUADRO GENERADO'!D90,'BASE DATOS CONDUCTORES'!B:C,2,FALSE))</f>
        <v/>
      </c>
      <c r="D90" s="28" t="str">
        <f>IFERROR(VLOOKUP(A90,'BASE DATOS CONDUCTORES'!$X$4:$AB$403,5,FALSE),"")</f>
        <v/>
      </c>
      <c r="E90" s="34" t="str">
        <f>IF(ISNA(VLOOKUP(D90,SALDOS!C:D,2,FALSE)),"",VLOOKUP(D90,SALDOS!C:D,2,FALSE))</f>
        <v/>
      </c>
      <c r="F90" s="34" t="str">
        <f>IF($D90="","",(IF($C90="","",IF(ISNA(SUMIF('1'!$CA:$CA,$C90,'1'!$CB:$CB)),0,SUMIF('1'!$CA:$CA,$C90,'1'!$CB:$CB)))-IF($D90="","",IF(ISNA(SUMIF('1'!$B:$B,$D90,'1'!$L:$L)),0,SUMIF('1'!$B:$B,$D90,'1'!$L:$L)))))</f>
        <v/>
      </c>
      <c r="G90" s="34" t="str">
        <f>IF($D90="","",(IF($C90="","",IF(ISNA(SUMIF('2'!$CA:$CA,$C90,'2'!$CB:$CB)),0,SUMIF('2'!$CA:$CA,$C90,'2'!$CB:$CB)))-IF($D90="","",IF(ISNA(SUMIF('2'!$B:$B,$D90,'2'!$L:$L)),0,SUMIF('2'!$B:$B,$D90,'2'!$L:$L)))))</f>
        <v/>
      </c>
      <c r="H90" s="34" t="str">
        <f>IF($D90="","",(IF($C90="","",IF(ISNA(SUMIF('3'!$CA:$CA,$C90,'3'!$CB:$CB)),0,SUMIF('3'!$CA:$CA,$C90,'3'!$CB:$CB)))-IF($D90="","",IF(ISNA(SUMIF('3'!$B:$B,$D90,'3'!$L:$L)),0,SUMIF('3'!$B:$B,$D90,'3'!$L:$L)))))</f>
        <v/>
      </c>
      <c r="I90" s="34" t="str">
        <f>IF($D90="","",(IF($C90="","",IF(ISNA(SUMIF('4'!$CA:$CA,$C90,'4'!$CB:$CB)),0,SUMIF('4'!$CA:$CA,$C90,'4'!$CB:$CB)))-IF($D90="","",IF(ISNA(SUMIF('4'!$B:$B,$D90,'4'!$L:$L)),0,SUMIF('4'!$B:$B,$D90,'4'!$L:$L)))))</f>
        <v/>
      </c>
      <c r="J90" s="34" t="str">
        <f>IF($D90="","",(IF($C90="","",IF(ISNA(SUMIF('5'!$CA:$CA,$C90,'5'!$CB:$CB)),0,SUMIF('5'!$CA:$CA,$C90,'5'!$CB:$CB)))-IF($D90="","",IF(ISNA(SUMIF('5'!$B:$B,$D90,'5'!$L:$L)),0,SUMIF('5'!$B:$B,$D90,'5'!$L:$L)))))</f>
        <v/>
      </c>
      <c r="K90" s="34" t="str">
        <f>IF($D90="","",(IF($C90="","",IF(ISNA(SUMIF('6'!$CA:$CA,$C90,'6'!$CB:$CB)),0,SUMIF('6'!$CA:$CA,$C90,'6'!$CB:$CB)))-IF($D90="","",IF(ISNA(SUMIF('6'!$B:$B,$D90,'6'!$L:$L)),0,SUMIF('6'!$B:$B,$D90,'6'!$L:$L)))))</f>
        <v/>
      </c>
      <c r="L90" s="34" t="str">
        <f>IF($D90="","",(IF($C90="","",IF(ISNA(SUMIF('7'!$CA:$CA,$C90,'7'!$CB:$CB)),0,SUMIF('7'!$CA:$CA,$C90,'7'!$CB:$CB)))-IF($D90="","",IF(ISNA(SUMIF('7'!$B:$B,$D90,'7'!$L:$L)),0,SUMIF('7'!$B:$B,$D90,'7'!$L:$L)))))</f>
        <v/>
      </c>
      <c r="M90" s="34" t="str">
        <f>IF($D90="","",(IF($C90="","",IF(ISNA(SUMIF('8'!$CA:$CA,$C90,'8'!$CB:$CB)),0,SUMIF('8'!$CA:$CA,$C90,'8'!$CB:$CB)))-IF($D90="","",IF(ISNA(SUMIF('8'!$B:$B,$D90,'8'!$L:$L)),0,SUMIF('8'!$B:$B,$D90,'8'!$L:$L)))))</f>
        <v/>
      </c>
      <c r="N90" s="34" t="str">
        <f>IF($D90="","",(IF($C90="","",IF(ISNA(SUMIF('9'!$CA:$CA,$C90,'9'!$CB:$CB)),0,SUMIF('9'!$CA:$CA,$C90,'9'!$CB:$CB)))-IF($D90="","",IF(ISNA(SUMIF('9'!$B:$B,$D90,'9'!$L:$L)),0,SUMIF('9'!$B:$B,$D90,'9'!$L:$L)))))</f>
        <v/>
      </c>
      <c r="O90" s="34" t="str">
        <f>IF($D90="","",(IF($C90="","",IF(ISNA(SUMIF('10'!$CA:$CA,$C90,'10'!$CB:$CB)),0,SUMIF('10'!$CA:$CA,$C90,'10'!$CB:$CB)))-IF($D90="","",IF(ISNA(SUMIF('10'!$B:$B,$D90,'10'!$L:$L)),0,SUMIF('10'!$B:$B,$D90,'10'!$L:$L)))))</f>
        <v/>
      </c>
      <c r="P90" s="34" t="str">
        <f>IF($D90="","",(IF($C90="","",IF(ISNA(SUMIF('11'!$CA:$CA,$C90,'11'!$CB:$CB)),0,SUMIF('11'!$CA:$CA,$C90,'11'!$CB:$CB)))-IF($D90="","",IF(ISNA(SUMIF('11'!$B:$B,$D90,'11'!$L:$L)),0,SUMIF('11'!$B:$B,$D90,'11'!$L:$L)))))</f>
        <v/>
      </c>
      <c r="Q90" s="34" t="str">
        <f>IF($D90="","",(IF($C90="","",IF(ISNA(SUMIF('12'!$CA:$CA,$C90,'12'!$CB:$CB)),0,SUMIF('12'!$CA:$CA,$C90,'12'!$CB:$CB)))-IF($D90="","",IF(ISNA(SUMIF('12'!$B:$B,$D90,'12'!$L:$L)),0,SUMIF('12'!$B:$B,$D90,'12'!$L:$L)))))</f>
        <v/>
      </c>
      <c r="R90" s="34" t="str">
        <f>IF($D90="","",(IF($C90="","",IF(ISNA(SUMIF('13'!$CA:$CA,$C90,'13'!$CB:$CB)),0,SUMIF('13'!$CA:$CA,$C90,'13'!$CB:$CB)))-IF($D90="","",IF(ISNA(SUMIF('13'!$B:$B,$D90,'13'!$L:$L)),0,SUMIF('13'!$B:$B,$D90,'13'!$L:$L)))))</f>
        <v/>
      </c>
      <c r="S90" s="34" t="str">
        <f>IF($D90="","",(IF($C90="","",IF(ISNA(SUMIF('14'!$CA:$CA,$C90,'14'!$CB:$CB)),0,SUMIF('14'!$CA:$CA,$C90,'14'!$CB:$CB)))-IF($D90="","",IF(ISNA(SUMIF('14'!$B:$B,$D90,'14'!$L:$L)),0,SUMIF('14'!$B:$B,$D90,'14'!$L:$L)))))</f>
        <v/>
      </c>
      <c r="T90" s="34" t="str">
        <f>IF($D90="","",(IF($C90="","",IF(ISNA(SUMIF('15'!$CA:$CA,$C90,'15'!$CB:$CB)),0,SUMIF('15'!$CA:$CA,$C90,'15'!$CB:$CB)))-IF($D90="","",IF(ISNA(SUMIF('15'!$B:$B,$D90,'15'!$L:$L)),0,SUMIF('15'!$B:$B,$D90,'15'!$L:$L)))))</f>
        <v/>
      </c>
      <c r="U90" s="34" t="str">
        <f>IF($D90="","",(IF($C90="","",IF(ISNA(SUMIF('16'!$CA:$CA,$C90,'16'!$CB:$CB)),0,SUMIF('16'!$CA:$CA,$C90,'16'!$CB:$CB)))-IF($D90="","",IF(ISNA(SUMIF('16'!$B:$B,$D90,'16'!$L:$L)),0,SUMIF('16'!$B:$B,$D90,'16'!$L:$L)))))</f>
        <v/>
      </c>
      <c r="V90" s="34" t="str">
        <f>IF($D90="","",(IF($C90="","",IF(ISNA(SUMIF('17'!$CA:$CA,$C90,'17'!$CB:$CB)),0,SUMIF('17'!$CA:$CA,$C90,'17'!$CB:$CB)))-IF($D90="","",IF(ISNA(SUMIF('17'!$B:$B,$D90,'17'!$L:$L)),0,SUMIF('17'!$B:$B,$D90,'17'!$L:$L)))))</f>
        <v/>
      </c>
      <c r="W90" s="34" t="str">
        <f>IF($D90="","",(IF($C90="","",IF(ISNA(SUMIF('18'!$CA:$CA,$C90,'18'!$CB:$CB)),0,SUMIF('18'!$CA:$CA,$C90,'18'!$CB:$CB)))-IF($D90="","",IF(ISNA(SUMIF('18'!$B:$B,$D90,'18'!$L:$L)),0,SUMIF('18'!$B:$B,$D90,'18'!$L:$L)))))</f>
        <v/>
      </c>
      <c r="X90" s="34" t="str">
        <f>IF($D90="","",(IF($C90="","",IF(ISNA(SUMIF('19'!$CA:$CA,$C90,'19'!$CB:$CB)),0,SUMIF('19'!$CA:$CA,$C90,'19'!$CB:$CB)))-IF($D90="","",IF(ISNA(SUMIF('19'!$B:$B,$D90,'19'!$L:$L)),0,SUMIF('19'!$B:$B,$D90,'19'!$L:$L)))))</f>
        <v/>
      </c>
      <c r="Y90" s="34" t="str">
        <f>IF($D90="","",(IF($C90="","",IF(ISNA(SUMIF('20'!$CA:$CA,$C90,'20'!$CB:$CB)),0,SUMIF('20'!$CA:$CA,$C90,'20'!$CB:$CB)))-IF($D90="","",IF(ISNA(SUMIF('20'!$B:$B,$D90,'20'!$L:$L)),0,SUMIF('20'!$B:$B,$D90,'20'!$L:$L)))))</f>
        <v/>
      </c>
      <c r="Z90" s="34" t="str">
        <f>IF($D90="","",(IF($C90="","",IF(ISNA(SUMIF('21'!$CA:$CA,$C90,'21'!$CB:$CB)),0,SUMIF('21'!$CA:$CA,$C90,'21'!$CB:$CB)))-IF($D90="","",IF(ISNA(SUMIF('21'!$B:$B,$D90,'21'!$L:$L)),0,SUMIF('21'!$B:$B,$D90,'21'!$L:$L)))))</f>
        <v/>
      </c>
      <c r="AA90" s="34" t="str">
        <f>IF($D90="","",(IF($C90="","",IF(ISNA(SUMIF('22'!$CA:$CA,$C90,'22'!$CB:$CB)),0,SUMIF('22'!$CA:$CA,$C90,'22'!$CB:$CB)))-IF($D90="","",IF(ISNA(SUMIF('22'!$B:$B,$D90,'22'!$L:$L)),0,SUMIF('22'!$B:$B,$D90,'22'!$L:$L)))))</f>
        <v/>
      </c>
      <c r="AB90" s="34" t="str">
        <f>IF($D90="","",(IF($C90="","",IF(ISNA(SUMIF('23'!$CA:$CA,$C90,'23'!$CB:$CB)),0,SUMIF('23'!$CA:$CA,$C90,'23'!$CB:$CB)))-IF($D90="","",IF(ISNA(SUMIF('23'!$B:$B,$D90,'23'!$L:$L)),0,SUMIF('23'!$B:$B,$D90,'23'!$L:$L)))))</f>
        <v/>
      </c>
      <c r="AC90" s="34" t="str">
        <f>IF($D90="","",(IF($C90="","",IF(ISNA(SUMIF('24'!$CA:$CA,$C90,'24'!$CB:$CB)),0,SUMIF('24'!$CA:$CA,$C90,'24'!$CB:$CB)))-IF($D90="","",IF(ISNA(SUMIF('24'!$B:$B,$D90,'24'!$L:$L)),0,SUMIF('24'!$B:$B,$D90,'24'!$L:$L)))))</f>
        <v/>
      </c>
      <c r="AD90" s="34" t="str">
        <f>IF($D90="","",(IF($C90="","",IF(ISNA(SUMIF('25'!$CA:$CA,$C90,'25'!$CB:$CB)),0,SUMIF('25'!$CA:$CA,$C90,'25'!$CB:$CB)))-IF($D90="","",IF(ISNA(SUMIF('25'!$B:$B,$D90,'25'!$L:$L)),0,SUMIF('25'!$B:$B,$D90,'25'!$L:$L)))))</f>
        <v/>
      </c>
      <c r="AE90" s="34" t="str">
        <f>IF($D90="","",(IF($C90="","",IF(ISNA(SUMIF('26'!$CA:$CA,$C90,'26'!$CB:$CB)),0,SUMIF('26'!$CA:$CA,$C90,'26'!$CB:$CB)))-IF($D90="","",IF(ISNA(SUMIF('26'!$B:$B,$D90,'26'!$L:$L)),0,SUMIF('26'!$B:$B,$D90,'26'!$L:$L)))))</f>
        <v/>
      </c>
      <c r="AF90" s="34" t="str">
        <f>IF($D90="","",(IF($C90="","",IF(ISNA(SUMIF('27'!$CA:$CA,$C90,'27'!$CB:$CB)),0,SUMIF('27'!$CA:$CA,$C90,'27'!$CB:$CB)))-IF($D90="","",IF(ISNA(SUMIF('27'!$B:$B,$D90,'27'!$L:$L)),0,SUMIF('27'!$B:$B,$D90,'27'!$L:$L)))))</f>
        <v/>
      </c>
      <c r="AG90" s="34" t="str">
        <f>IF($D90="","",(IF($C90="","",IF(ISNA(SUMIF('28'!$CA:$CA,$C90,'28'!$CB:$CB)),0,SUMIF('28'!$CA:$CA,$C90,'28'!$CB:$CB)))-IF($D90="","",IF(ISNA(SUMIF('28'!$B:$B,$D90,'28'!$L:$L)),0,SUMIF('28'!$B:$B,$D90,'28'!$L:$L)))))</f>
        <v/>
      </c>
      <c r="AH90" s="34" t="str">
        <f>IF($D90="","",(IF($C90="","",IF(ISNA(SUMIF('29'!$CA:$CA,$C90,'29'!$CB:$CB)),0,SUMIF('29'!$CA:$CA,$C90,'29'!$CB:$CB)))-IF($D90="","",IF(ISNA(SUMIF('29'!$B:$B,$D90,'29'!$L:$L)),0,SUMIF('29'!$B:$B,$D90,'29'!$L:$L)))))</f>
        <v/>
      </c>
      <c r="AI90" s="34" t="str">
        <f>IF($D90="","",(IF($C90="","",IF(ISNA(SUMIF('30'!$CA:$CA,$C90,'30'!$CB:$CB)),0,SUMIF('30'!$CA:$CA,$C90,'30'!$CB:$CB)))-IF($D90="","",IF(ISNA(SUMIF('30'!$B:$B,$D90,'30'!$L:$L)),0,SUMIF('30'!$B:$B,$D90,'30'!$L:$L)))))</f>
        <v/>
      </c>
      <c r="AJ90" s="34" t="str">
        <f>IF($D90="","",(IF($C90="","",IF(ISNA(SUMIF('31'!$CA:$CA,$C90,'31'!$CB:$CB)),0,SUMIF('31'!$CA:$CA,$C90,'31'!$CB:$CB)))-IF($D90="","",IF(ISNA(SUMIF('31'!$B:$B,$D90,'31'!$L:$L)),0,SUMIF('31'!$B:$B,$D90,'31'!$L:$L)))))</f>
        <v/>
      </c>
      <c r="AK90" s="35" t="str">
        <f t="shared" si="4"/>
        <v/>
      </c>
      <c r="AL90" s="31" t="str">
        <f t="shared" si="5"/>
        <v/>
      </c>
    </row>
    <row r="91" spans="1:38" ht="17.399999999999999" hidden="1">
      <c r="A91" s="19">
        <v>85</v>
      </c>
      <c r="C91" s="39" t="str">
        <f>IF(D91="","",VLOOKUP('CUADRO GENERADO'!D91,'BASE DATOS CONDUCTORES'!B:C,2,FALSE))</f>
        <v/>
      </c>
      <c r="D91" s="28" t="str">
        <f>IFERROR(VLOOKUP(A91,'BASE DATOS CONDUCTORES'!$X$4:$AB$403,5,FALSE),"")</f>
        <v/>
      </c>
      <c r="E91" s="34" t="str">
        <f>IF(ISNA(VLOOKUP(D91,SALDOS!C:D,2,FALSE)),"",VLOOKUP(D91,SALDOS!C:D,2,FALSE))</f>
        <v/>
      </c>
      <c r="F91" s="34" t="str">
        <f>IF($D91="","",(IF($C91="","",IF(ISNA(SUMIF('1'!$CA:$CA,$C91,'1'!$CB:$CB)),0,SUMIF('1'!$CA:$CA,$C91,'1'!$CB:$CB)))-IF($D91="","",IF(ISNA(SUMIF('1'!$B:$B,$D91,'1'!$L:$L)),0,SUMIF('1'!$B:$B,$D91,'1'!$L:$L)))))</f>
        <v/>
      </c>
      <c r="G91" s="34" t="str">
        <f>IF($D91="","",(IF($C91="","",IF(ISNA(SUMIF('2'!$CA:$CA,$C91,'2'!$CB:$CB)),0,SUMIF('2'!$CA:$CA,$C91,'2'!$CB:$CB)))-IF($D91="","",IF(ISNA(SUMIF('2'!$B:$B,$D91,'2'!$L:$L)),0,SUMIF('2'!$B:$B,$D91,'2'!$L:$L)))))</f>
        <v/>
      </c>
      <c r="H91" s="34" t="str">
        <f>IF($D91="","",(IF($C91="","",IF(ISNA(SUMIF('3'!$CA:$CA,$C91,'3'!$CB:$CB)),0,SUMIF('3'!$CA:$CA,$C91,'3'!$CB:$CB)))-IF($D91="","",IF(ISNA(SUMIF('3'!$B:$B,$D91,'3'!$L:$L)),0,SUMIF('3'!$B:$B,$D91,'3'!$L:$L)))))</f>
        <v/>
      </c>
      <c r="I91" s="34" t="str">
        <f>IF($D91="","",(IF($C91="","",IF(ISNA(SUMIF('4'!$CA:$CA,$C91,'4'!$CB:$CB)),0,SUMIF('4'!$CA:$CA,$C91,'4'!$CB:$CB)))-IF($D91="","",IF(ISNA(SUMIF('4'!$B:$B,$D91,'4'!$L:$L)),0,SUMIF('4'!$B:$B,$D91,'4'!$L:$L)))))</f>
        <v/>
      </c>
      <c r="J91" s="34" t="str">
        <f>IF($D91="","",(IF($C91="","",IF(ISNA(SUMIF('5'!$CA:$CA,$C91,'5'!$CB:$CB)),0,SUMIF('5'!$CA:$CA,$C91,'5'!$CB:$CB)))-IF($D91="","",IF(ISNA(SUMIF('5'!$B:$B,$D91,'5'!$L:$L)),0,SUMIF('5'!$B:$B,$D91,'5'!$L:$L)))))</f>
        <v/>
      </c>
      <c r="K91" s="34" t="str">
        <f>IF($D91="","",(IF($C91="","",IF(ISNA(SUMIF('6'!$CA:$CA,$C91,'6'!$CB:$CB)),0,SUMIF('6'!$CA:$CA,$C91,'6'!$CB:$CB)))-IF($D91="","",IF(ISNA(SUMIF('6'!$B:$B,$D91,'6'!$L:$L)),0,SUMIF('6'!$B:$B,$D91,'6'!$L:$L)))))</f>
        <v/>
      </c>
      <c r="L91" s="34" t="str">
        <f>IF($D91="","",(IF($C91="","",IF(ISNA(SUMIF('7'!$CA:$CA,$C91,'7'!$CB:$CB)),0,SUMIF('7'!$CA:$CA,$C91,'7'!$CB:$CB)))-IF($D91="","",IF(ISNA(SUMIF('7'!$B:$B,$D91,'7'!$L:$L)),0,SUMIF('7'!$B:$B,$D91,'7'!$L:$L)))))</f>
        <v/>
      </c>
      <c r="M91" s="34" t="str">
        <f>IF($D91="","",(IF($C91="","",IF(ISNA(SUMIF('8'!$CA:$CA,$C91,'8'!$CB:$CB)),0,SUMIF('8'!$CA:$CA,$C91,'8'!$CB:$CB)))-IF($D91="","",IF(ISNA(SUMIF('8'!$B:$B,$D91,'8'!$L:$L)),0,SUMIF('8'!$B:$B,$D91,'8'!$L:$L)))))</f>
        <v/>
      </c>
      <c r="N91" s="34" t="str">
        <f>IF($D91="","",(IF($C91="","",IF(ISNA(SUMIF('9'!$CA:$CA,$C91,'9'!$CB:$CB)),0,SUMIF('9'!$CA:$CA,$C91,'9'!$CB:$CB)))-IF($D91="","",IF(ISNA(SUMIF('9'!$B:$B,$D91,'9'!$L:$L)),0,SUMIF('9'!$B:$B,$D91,'9'!$L:$L)))))</f>
        <v/>
      </c>
      <c r="O91" s="34" t="str">
        <f>IF($D91="","",(IF($C91="","",IF(ISNA(SUMIF('10'!$CA:$CA,$C91,'10'!$CB:$CB)),0,SUMIF('10'!$CA:$CA,$C91,'10'!$CB:$CB)))-IF($D91="","",IF(ISNA(SUMIF('10'!$B:$B,$D91,'10'!$L:$L)),0,SUMIF('10'!$B:$B,$D91,'10'!$L:$L)))))</f>
        <v/>
      </c>
      <c r="P91" s="34" t="str">
        <f>IF($D91="","",(IF($C91="","",IF(ISNA(SUMIF('11'!$CA:$CA,$C91,'11'!$CB:$CB)),0,SUMIF('11'!$CA:$CA,$C91,'11'!$CB:$CB)))-IF($D91="","",IF(ISNA(SUMIF('11'!$B:$B,$D91,'11'!$L:$L)),0,SUMIF('11'!$B:$B,$D91,'11'!$L:$L)))))</f>
        <v/>
      </c>
      <c r="Q91" s="34" t="str">
        <f>IF($D91="","",(IF($C91="","",IF(ISNA(SUMIF('12'!$CA:$CA,$C91,'12'!$CB:$CB)),0,SUMIF('12'!$CA:$CA,$C91,'12'!$CB:$CB)))-IF($D91="","",IF(ISNA(SUMIF('12'!$B:$B,$D91,'12'!$L:$L)),0,SUMIF('12'!$B:$B,$D91,'12'!$L:$L)))))</f>
        <v/>
      </c>
      <c r="R91" s="34" t="str">
        <f>IF($D91="","",(IF($C91="","",IF(ISNA(SUMIF('13'!$CA:$CA,$C91,'13'!$CB:$CB)),0,SUMIF('13'!$CA:$CA,$C91,'13'!$CB:$CB)))-IF($D91="","",IF(ISNA(SUMIF('13'!$B:$B,$D91,'13'!$L:$L)),0,SUMIF('13'!$B:$B,$D91,'13'!$L:$L)))))</f>
        <v/>
      </c>
      <c r="S91" s="34" t="str">
        <f>IF($D91="","",(IF($C91="","",IF(ISNA(SUMIF('14'!$CA:$CA,$C91,'14'!$CB:$CB)),0,SUMIF('14'!$CA:$CA,$C91,'14'!$CB:$CB)))-IF($D91="","",IF(ISNA(SUMIF('14'!$B:$B,$D91,'14'!$L:$L)),0,SUMIF('14'!$B:$B,$D91,'14'!$L:$L)))))</f>
        <v/>
      </c>
      <c r="T91" s="34" t="str">
        <f>IF($D91="","",(IF($C91="","",IF(ISNA(SUMIF('15'!$CA:$CA,$C91,'15'!$CB:$CB)),0,SUMIF('15'!$CA:$CA,$C91,'15'!$CB:$CB)))-IF($D91="","",IF(ISNA(SUMIF('15'!$B:$B,$D91,'15'!$L:$L)),0,SUMIF('15'!$B:$B,$D91,'15'!$L:$L)))))</f>
        <v/>
      </c>
      <c r="U91" s="34" t="str">
        <f>IF($D91="","",(IF($C91="","",IF(ISNA(SUMIF('16'!$CA:$CA,$C91,'16'!$CB:$CB)),0,SUMIF('16'!$CA:$CA,$C91,'16'!$CB:$CB)))-IF($D91="","",IF(ISNA(SUMIF('16'!$B:$B,$D91,'16'!$L:$L)),0,SUMIF('16'!$B:$B,$D91,'16'!$L:$L)))))</f>
        <v/>
      </c>
      <c r="V91" s="34" t="str">
        <f>IF($D91="","",(IF($C91="","",IF(ISNA(SUMIF('17'!$CA:$CA,$C91,'17'!$CB:$CB)),0,SUMIF('17'!$CA:$CA,$C91,'17'!$CB:$CB)))-IF($D91="","",IF(ISNA(SUMIF('17'!$B:$B,$D91,'17'!$L:$L)),0,SUMIF('17'!$B:$B,$D91,'17'!$L:$L)))))</f>
        <v/>
      </c>
      <c r="W91" s="34" t="str">
        <f>IF($D91="","",(IF($C91="","",IF(ISNA(SUMIF('18'!$CA:$CA,$C91,'18'!$CB:$CB)),0,SUMIF('18'!$CA:$CA,$C91,'18'!$CB:$CB)))-IF($D91="","",IF(ISNA(SUMIF('18'!$B:$B,$D91,'18'!$L:$L)),0,SUMIF('18'!$B:$B,$D91,'18'!$L:$L)))))</f>
        <v/>
      </c>
      <c r="X91" s="34" t="str">
        <f>IF($D91="","",(IF($C91="","",IF(ISNA(SUMIF('19'!$CA:$CA,$C91,'19'!$CB:$CB)),0,SUMIF('19'!$CA:$CA,$C91,'19'!$CB:$CB)))-IF($D91="","",IF(ISNA(SUMIF('19'!$B:$B,$D91,'19'!$L:$L)),0,SUMIF('19'!$B:$B,$D91,'19'!$L:$L)))))</f>
        <v/>
      </c>
      <c r="Y91" s="34" t="str">
        <f>IF($D91="","",(IF($C91="","",IF(ISNA(SUMIF('20'!$CA:$CA,$C91,'20'!$CB:$CB)),0,SUMIF('20'!$CA:$CA,$C91,'20'!$CB:$CB)))-IF($D91="","",IF(ISNA(SUMIF('20'!$B:$B,$D91,'20'!$L:$L)),0,SUMIF('20'!$B:$B,$D91,'20'!$L:$L)))))</f>
        <v/>
      </c>
      <c r="Z91" s="34" t="str">
        <f>IF($D91="","",(IF($C91="","",IF(ISNA(SUMIF('21'!$CA:$CA,$C91,'21'!$CB:$CB)),0,SUMIF('21'!$CA:$CA,$C91,'21'!$CB:$CB)))-IF($D91="","",IF(ISNA(SUMIF('21'!$B:$B,$D91,'21'!$L:$L)),0,SUMIF('21'!$B:$B,$D91,'21'!$L:$L)))))</f>
        <v/>
      </c>
      <c r="AA91" s="34" t="str">
        <f>IF($D91="","",(IF($C91="","",IF(ISNA(SUMIF('22'!$CA:$CA,$C91,'22'!$CB:$CB)),0,SUMIF('22'!$CA:$CA,$C91,'22'!$CB:$CB)))-IF($D91="","",IF(ISNA(SUMIF('22'!$B:$B,$D91,'22'!$L:$L)),0,SUMIF('22'!$B:$B,$D91,'22'!$L:$L)))))</f>
        <v/>
      </c>
      <c r="AB91" s="34" t="str">
        <f>IF($D91="","",(IF($C91="","",IF(ISNA(SUMIF('23'!$CA:$CA,$C91,'23'!$CB:$CB)),0,SUMIF('23'!$CA:$CA,$C91,'23'!$CB:$CB)))-IF($D91="","",IF(ISNA(SUMIF('23'!$B:$B,$D91,'23'!$L:$L)),0,SUMIF('23'!$B:$B,$D91,'23'!$L:$L)))))</f>
        <v/>
      </c>
      <c r="AC91" s="34" t="str">
        <f>IF($D91="","",(IF($C91="","",IF(ISNA(SUMIF('24'!$CA:$CA,$C91,'24'!$CB:$CB)),0,SUMIF('24'!$CA:$CA,$C91,'24'!$CB:$CB)))-IF($D91="","",IF(ISNA(SUMIF('24'!$B:$B,$D91,'24'!$L:$L)),0,SUMIF('24'!$B:$B,$D91,'24'!$L:$L)))))</f>
        <v/>
      </c>
      <c r="AD91" s="34" t="str">
        <f>IF($D91="","",(IF($C91="","",IF(ISNA(SUMIF('25'!$CA:$CA,$C91,'25'!$CB:$CB)),0,SUMIF('25'!$CA:$CA,$C91,'25'!$CB:$CB)))-IF($D91="","",IF(ISNA(SUMIF('25'!$B:$B,$D91,'25'!$L:$L)),0,SUMIF('25'!$B:$B,$D91,'25'!$L:$L)))))</f>
        <v/>
      </c>
      <c r="AE91" s="34" t="str">
        <f>IF($D91="","",(IF($C91="","",IF(ISNA(SUMIF('26'!$CA:$CA,$C91,'26'!$CB:$CB)),0,SUMIF('26'!$CA:$CA,$C91,'26'!$CB:$CB)))-IF($D91="","",IF(ISNA(SUMIF('26'!$B:$B,$D91,'26'!$L:$L)),0,SUMIF('26'!$B:$B,$D91,'26'!$L:$L)))))</f>
        <v/>
      </c>
      <c r="AF91" s="34" t="str">
        <f>IF($D91="","",(IF($C91="","",IF(ISNA(SUMIF('27'!$CA:$CA,$C91,'27'!$CB:$CB)),0,SUMIF('27'!$CA:$CA,$C91,'27'!$CB:$CB)))-IF($D91="","",IF(ISNA(SUMIF('27'!$B:$B,$D91,'27'!$L:$L)),0,SUMIF('27'!$B:$B,$D91,'27'!$L:$L)))))</f>
        <v/>
      </c>
      <c r="AG91" s="34" t="str">
        <f>IF($D91="","",(IF($C91="","",IF(ISNA(SUMIF('28'!$CA:$CA,$C91,'28'!$CB:$CB)),0,SUMIF('28'!$CA:$CA,$C91,'28'!$CB:$CB)))-IF($D91="","",IF(ISNA(SUMIF('28'!$B:$B,$D91,'28'!$L:$L)),0,SUMIF('28'!$B:$B,$D91,'28'!$L:$L)))))</f>
        <v/>
      </c>
      <c r="AH91" s="34" t="str">
        <f>IF($D91="","",(IF($C91="","",IF(ISNA(SUMIF('29'!$CA:$CA,$C91,'29'!$CB:$CB)),0,SUMIF('29'!$CA:$CA,$C91,'29'!$CB:$CB)))-IF($D91="","",IF(ISNA(SUMIF('29'!$B:$B,$D91,'29'!$L:$L)),0,SUMIF('29'!$B:$B,$D91,'29'!$L:$L)))))</f>
        <v/>
      </c>
      <c r="AI91" s="34" t="str">
        <f>IF($D91="","",(IF($C91="","",IF(ISNA(SUMIF('30'!$CA:$CA,$C91,'30'!$CB:$CB)),0,SUMIF('30'!$CA:$CA,$C91,'30'!$CB:$CB)))-IF($D91="","",IF(ISNA(SUMIF('30'!$B:$B,$D91,'30'!$L:$L)),0,SUMIF('30'!$B:$B,$D91,'30'!$L:$L)))))</f>
        <v/>
      </c>
      <c r="AJ91" s="34" t="str">
        <f>IF($D91="","",(IF($C91="","",IF(ISNA(SUMIF('31'!$CA:$CA,$C91,'31'!$CB:$CB)),0,SUMIF('31'!$CA:$CA,$C91,'31'!$CB:$CB)))-IF($D91="","",IF(ISNA(SUMIF('31'!$B:$B,$D91,'31'!$L:$L)),0,SUMIF('31'!$B:$B,$D91,'31'!$L:$L)))))</f>
        <v/>
      </c>
      <c r="AK91" s="35" t="str">
        <f t="shared" si="4"/>
        <v/>
      </c>
      <c r="AL91" s="31" t="str">
        <f t="shared" si="5"/>
        <v/>
      </c>
    </row>
    <row r="92" spans="1:38" ht="17.399999999999999" hidden="1">
      <c r="A92" s="19">
        <v>86</v>
      </c>
      <c r="C92" s="39" t="str">
        <f>IF(D92="","",VLOOKUP('CUADRO GENERADO'!D92,'BASE DATOS CONDUCTORES'!B:C,2,FALSE))</f>
        <v/>
      </c>
      <c r="D92" s="28" t="str">
        <f>IFERROR(VLOOKUP(A92,'BASE DATOS CONDUCTORES'!$X$4:$AB$403,5,FALSE),"")</f>
        <v/>
      </c>
      <c r="E92" s="34" t="str">
        <f>IF(ISNA(VLOOKUP(D92,SALDOS!C:D,2,FALSE)),"",VLOOKUP(D92,SALDOS!C:D,2,FALSE))</f>
        <v/>
      </c>
      <c r="F92" s="34" t="str">
        <f>IF($D92="","",(IF($C92="","",IF(ISNA(SUMIF('1'!$CA:$CA,$C92,'1'!$CB:$CB)),0,SUMIF('1'!$CA:$CA,$C92,'1'!$CB:$CB)))-IF($D92="","",IF(ISNA(SUMIF('1'!$B:$B,$D92,'1'!$L:$L)),0,SUMIF('1'!$B:$B,$D92,'1'!$L:$L)))))</f>
        <v/>
      </c>
      <c r="G92" s="34" t="str">
        <f>IF($D92="","",(IF($C92="","",IF(ISNA(SUMIF('2'!$CA:$CA,$C92,'2'!$CB:$CB)),0,SUMIF('2'!$CA:$CA,$C92,'2'!$CB:$CB)))-IF($D92="","",IF(ISNA(SUMIF('2'!$B:$B,$D92,'2'!$L:$L)),0,SUMIF('2'!$B:$B,$D92,'2'!$L:$L)))))</f>
        <v/>
      </c>
      <c r="H92" s="34" t="str">
        <f>IF($D92="","",(IF($C92="","",IF(ISNA(SUMIF('3'!$CA:$CA,$C92,'3'!$CB:$CB)),0,SUMIF('3'!$CA:$CA,$C92,'3'!$CB:$CB)))-IF($D92="","",IF(ISNA(SUMIF('3'!$B:$B,$D92,'3'!$L:$L)),0,SUMIF('3'!$B:$B,$D92,'3'!$L:$L)))))</f>
        <v/>
      </c>
      <c r="I92" s="34" t="str">
        <f>IF($D92="","",(IF($C92="","",IF(ISNA(SUMIF('4'!$CA:$CA,$C92,'4'!$CB:$CB)),0,SUMIF('4'!$CA:$CA,$C92,'4'!$CB:$CB)))-IF($D92="","",IF(ISNA(SUMIF('4'!$B:$B,$D92,'4'!$L:$L)),0,SUMIF('4'!$B:$B,$D92,'4'!$L:$L)))))</f>
        <v/>
      </c>
      <c r="J92" s="34" t="str">
        <f>IF($D92="","",(IF($C92="","",IF(ISNA(SUMIF('5'!$CA:$CA,$C92,'5'!$CB:$CB)),0,SUMIF('5'!$CA:$CA,$C92,'5'!$CB:$CB)))-IF($D92="","",IF(ISNA(SUMIF('5'!$B:$B,$D92,'5'!$L:$L)),0,SUMIF('5'!$B:$B,$D92,'5'!$L:$L)))))</f>
        <v/>
      </c>
      <c r="K92" s="34" t="str">
        <f>IF($D92="","",(IF($C92="","",IF(ISNA(SUMIF('6'!$CA:$CA,$C92,'6'!$CB:$CB)),0,SUMIF('6'!$CA:$CA,$C92,'6'!$CB:$CB)))-IF($D92="","",IF(ISNA(SUMIF('6'!$B:$B,$D92,'6'!$L:$L)),0,SUMIF('6'!$B:$B,$D92,'6'!$L:$L)))))</f>
        <v/>
      </c>
      <c r="L92" s="34" t="str">
        <f>IF($D92="","",(IF($C92="","",IF(ISNA(SUMIF('7'!$CA:$CA,$C92,'7'!$CB:$CB)),0,SUMIF('7'!$CA:$CA,$C92,'7'!$CB:$CB)))-IF($D92="","",IF(ISNA(SUMIF('7'!$B:$B,$D92,'7'!$L:$L)),0,SUMIF('7'!$B:$B,$D92,'7'!$L:$L)))))</f>
        <v/>
      </c>
      <c r="M92" s="34" t="str">
        <f>IF($D92="","",(IF($C92="","",IF(ISNA(SUMIF('8'!$CA:$CA,$C92,'8'!$CB:$CB)),0,SUMIF('8'!$CA:$CA,$C92,'8'!$CB:$CB)))-IF($D92="","",IF(ISNA(SUMIF('8'!$B:$B,$D92,'8'!$L:$L)),0,SUMIF('8'!$B:$B,$D92,'8'!$L:$L)))))</f>
        <v/>
      </c>
      <c r="N92" s="34" t="str">
        <f>IF($D92="","",(IF($C92="","",IF(ISNA(SUMIF('9'!$CA:$CA,$C92,'9'!$CB:$CB)),0,SUMIF('9'!$CA:$CA,$C92,'9'!$CB:$CB)))-IF($D92="","",IF(ISNA(SUMIF('9'!$B:$B,$D92,'9'!$L:$L)),0,SUMIF('9'!$B:$B,$D92,'9'!$L:$L)))))</f>
        <v/>
      </c>
      <c r="O92" s="34" t="str">
        <f>IF($D92="","",(IF($C92="","",IF(ISNA(SUMIF('10'!$CA:$CA,$C92,'10'!$CB:$CB)),0,SUMIF('10'!$CA:$CA,$C92,'10'!$CB:$CB)))-IF($D92="","",IF(ISNA(SUMIF('10'!$B:$B,$D92,'10'!$L:$L)),0,SUMIF('10'!$B:$B,$D92,'10'!$L:$L)))))</f>
        <v/>
      </c>
      <c r="P92" s="34" t="str">
        <f>IF($D92="","",(IF($C92="","",IF(ISNA(SUMIF('11'!$CA:$CA,$C92,'11'!$CB:$CB)),0,SUMIF('11'!$CA:$CA,$C92,'11'!$CB:$CB)))-IF($D92="","",IF(ISNA(SUMIF('11'!$B:$B,$D92,'11'!$L:$L)),0,SUMIF('11'!$B:$B,$D92,'11'!$L:$L)))))</f>
        <v/>
      </c>
      <c r="Q92" s="34" t="str">
        <f>IF($D92="","",(IF($C92="","",IF(ISNA(SUMIF('12'!$CA:$CA,$C92,'12'!$CB:$CB)),0,SUMIF('12'!$CA:$CA,$C92,'12'!$CB:$CB)))-IF($D92="","",IF(ISNA(SUMIF('12'!$B:$B,$D92,'12'!$L:$L)),0,SUMIF('12'!$B:$B,$D92,'12'!$L:$L)))))</f>
        <v/>
      </c>
      <c r="R92" s="34" t="str">
        <f>IF($D92="","",(IF($C92="","",IF(ISNA(SUMIF('13'!$CA:$CA,$C92,'13'!$CB:$CB)),0,SUMIF('13'!$CA:$CA,$C92,'13'!$CB:$CB)))-IF($D92="","",IF(ISNA(SUMIF('13'!$B:$B,$D92,'13'!$L:$L)),0,SUMIF('13'!$B:$B,$D92,'13'!$L:$L)))))</f>
        <v/>
      </c>
      <c r="S92" s="34" t="str">
        <f>IF($D92="","",(IF($C92="","",IF(ISNA(SUMIF('14'!$CA:$CA,$C92,'14'!$CB:$CB)),0,SUMIF('14'!$CA:$CA,$C92,'14'!$CB:$CB)))-IF($D92="","",IF(ISNA(SUMIF('14'!$B:$B,$D92,'14'!$L:$L)),0,SUMIF('14'!$B:$B,$D92,'14'!$L:$L)))))</f>
        <v/>
      </c>
      <c r="T92" s="34" t="str">
        <f>IF($D92="","",(IF($C92="","",IF(ISNA(SUMIF('15'!$CA:$CA,$C92,'15'!$CB:$CB)),0,SUMIF('15'!$CA:$CA,$C92,'15'!$CB:$CB)))-IF($D92="","",IF(ISNA(SUMIF('15'!$B:$B,$D92,'15'!$L:$L)),0,SUMIF('15'!$B:$B,$D92,'15'!$L:$L)))))</f>
        <v/>
      </c>
      <c r="U92" s="34" t="str">
        <f>IF($D92="","",(IF($C92="","",IF(ISNA(SUMIF('16'!$CA:$CA,$C92,'16'!$CB:$CB)),0,SUMIF('16'!$CA:$CA,$C92,'16'!$CB:$CB)))-IF($D92="","",IF(ISNA(SUMIF('16'!$B:$B,$D92,'16'!$L:$L)),0,SUMIF('16'!$B:$B,$D92,'16'!$L:$L)))))</f>
        <v/>
      </c>
      <c r="V92" s="34" t="str">
        <f>IF($D92="","",(IF($C92="","",IF(ISNA(SUMIF('17'!$CA:$CA,$C92,'17'!$CB:$CB)),0,SUMIF('17'!$CA:$CA,$C92,'17'!$CB:$CB)))-IF($D92="","",IF(ISNA(SUMIF('17'!$B:$B,$D92,'17'!$L:$L)),0,SUMIF('17'!$B:$B,$D92,'17'!$L:$L)))))</f>
        <v/>
      </c>
      <c r="W92" s="34" t="str">
        <f>IF($D92="","",(IF($C92="","",IF(ISNA(SUMIF('18'!$CA:$CA,$C92,'18'!$CB:$CB)),0,SUMIF('18'!$CA:$CA,$C92,'18'!$CB:$CB)))-IF($D92="","",IF(ISNA(SUMIF('18'!$B:$B,$D92,'18'!$L:$L)),0,SUMIF('18'!$B:$B,$D92,'18'!$L:$L)))))</f>
        <v/>
      </c>
      <c r="X92" s="34" t="str">
        <f>IF($D92="","",(IF($C92="","",IF(ISNA(SUMIF('19'!$CA:$CA,$C92,'19'!$CB:$CB)),0,SUMIF('19'!$CA:$CA,$C92,'19'!$CB:$CB)))-IF($D92="","",IF(ISNA(SUMIF('19'!$B:$B,$D92,'19'!$L:$L)),0,SUMIF('19'!$B:$B,$D92,'19'!$L:$L)))))</f>
        <v/>
      </c>
      <c r="Y92" s="34" t="str">
        <f>IF($D92="","",(IF($C92="","",IF(ISNA(SUMIF('20'!$CA:$CA,$C92,'20'!$CB:$CB)),0,SUMIF('20'!$CA:$CA,$C92,'20'!$CB:$CB)))-IF($D92="","",IF(ISNA(SUMIF('20'!$B:$B,$D92,'20'!$L:$L)),0,SUMIF('20'!$B:$B,$D92,'20'!$L:$L)))))</f>
        <v/>
      </c>
      <c r="Z92" s="34" t="str">
        <f>IF($D92="","",(IF($C92="","",IF(ISNA(SUMIF('21'!$CA:$CA,$C92,'21'!$CB:$CB)),0,SUMIF('21'!$CA:$CA,$C92,'21'!$CB:$CB)))-IF($D92="","",IF(ISNA(SUMIF('21'!$B:$B,$D92,'21'!$L:$L)),0,SUMIF('21'!$B:$B,$D92,'21'!$L:$L)))))</f>
        <v/>
      </c>
      <c r="AA92" s="34" t="str">
        <f>IF($D92="","",(IF($C92="","",IF(ISNA(SUMIF('22'!$CA:$CA,$C92,'22'!$CB:$CB)),0,SUMIF('22'!$CA:$CA,$C92,'22'!$CB:$CB)))-IF($D92="","",IF(ISNA(SUMIF('22'!$B:$B,$D92,'22'!$L:$L)),0,SUMIF('22'!$B:$B,$D92,'22'!$L:$L)))))</f>
        <v/>
      </c>
      <c r="AB92" s="34" t="str">
        <f>IF($D92="","",(IF($C92="","",IF(ISNA(SUMIF('23'!$CA:$CA,$C92,'23'!$CB:$CB)),0,SUMIF('23'!$CA:$CA,$C92,'23'!$CB:$CB)))-IF($D92="","",IF(ISNA(SUMIF('23'!$B:$B,$D92,'23'!$L:$L)),0,SUMIF('23'!$B:$B,$D92,'23'!$L:$L)))))</f>
        <v/>
      </c>
      <c r="AC92" s="34" t="str">
        <f>IF($D92="","",(IF($C92="","",IF(ISNA(SUMIF('24'!$CA:$CA,$C92,'24'!$CB:$CB)),0,SUMIF('24'!$CA:$CA,$C92,'24'!$CB:$CB)))-IF($D92="","",IF(ISNA(SUMIF('24'!$B:$B,$D92,'24'!$L:$L)),0,SUMIF('24'!$B:$B,$D92,'24'!$L:$L)))))</f>
        <v/>
      </c>
      <c r="AD92" s="34" t="str">
        <f>IF($D92="","",(IF($C92="","",IF(ISNA(SUMIF('25'!$CA:$CA,$C92,'25'!$CB:$CB)),0,SUMIF('25'!$CA:$CA,$C92,'25'!$CB:$CB)))-IF($D92="","",IF(ISNA(SUMIF('25'!$B:$B,$D92,'25'!$L:$L)),0,SUMIF('25'!$B:$B,$D92,'25'!$L:$L)))))</f>
        <v/>
      </c>
      <c r="AE92" s="34" t="str">
        <f>IF($D92="","",(IF($C92="","",IF(ISNA(SUMIF('26'!$CA:$CA,$C92,'26'!$CB:$CB)),0,SUMIF('26'!$CA:$CA,$C92,'26'!$CB:$CB)))-IF($D92="","",IF(ISNA(SUMIF('26'!$B:$B,$D92,'26'!$L:$L)),0,SUMIF('26'!$B:$B,$D92,'26'!$L:$L)))))</f>
        <v/>
      </c>
      <c r="AF92" s="34" t="str">
        <f>IF($D92="","",(IF($C92="","",IF(ISNA(SUMIF('27'!$CA:$CA,$C92,'27'!$CB:$CB)),0,SUMIF('27'!$CA:$CA,$C92,'27'!$CB:$CB)))-IF($D92="","",IF(ISNA(SUMIF('27'!$B:$B,$D92,'27'!$L:$L)),0,SUMIF('27'!$B:$B,$D92,'27'!$L:$L)))))</f>
        <v/>
      </c>
      <c r="AG92" s="34" t="str">
        <f>IF($D92="","",(IF($C92="","",IF(ISNA(SUMIF('28'!$CA:$CA,$C92,'28'!$CB:$CB)),0,SUMIF('28'!$CA:$CA,$C92,'28'!$CB:$CB)))-IF($D92="","",IF(ISNA(SUMIF('28'!$B:$B,$D92,'28'!$L:$L)),0,SUMIF('28'!$B:$B,$D92,'28'!$L:$L)))))</f>
        <v/>
      </c>
      <c r="AH92" s="34" t="str">
        <f>IF($D92="","",(IF($C92="","",IF(ISNA(SUMIF('29'!$CA:$CA,$C92,'29'!$CB:$CB)),0,SUMIF('29'!$CA:$CA,$C92,'29'!$CB:$CB)))-IF($D92="","",IF(ISNA(SUMIF('29'!$B:$B,$D92,'29'!$L:$L)),0,SUMIF('29'!$B:$B,$D92,'29'!$L:$L)))))</f>
        <v/>
      </c>
      <c r="AI92" s="34" t="str">
        <f>IF($D92="","",(IF($C92="","",IF(ISNA(SUMIF('30'!$CA:$CA,$C92,'30'!$CB:$CB)),0,SUMIF('30'!$CA:$CA,$C92,'30'!$CB:$CB)))-IF($D92="","",IF(ISNA(SUMIF('30'!$B:$B,$D92,'30'!$L:$L)),0,SUMIF('30'!$B:$B,$D92,'30'!$L:$L)))))</f>
        <v/>
      </c>
      <c r="AJ92" s="34" t="str">
        <f>IF($D92="","",(IF($C92="","",IF(ISNA(SUMIF('31'!$CA:$CA,$C92,'31'!$CB:$CB)),0,SUMIF('31'!$CA:$CA,$C92,'31'!$CB:$CB)))-IF($D92="","",IF(ISNA(SUMIF('31'!$B:$B,$D92,'31'!$L:$L)),0,SUMIF('31'!$B:$B,$D92,'31'!$L:$L)))))</f>
        <v/>
      </c>
      <c r="AK92" s="35" t="str">
        <f t="shared" si="4"/>
        <v/>
      </c>
      <c r="AL92" s="31" t="str">
        <f t="shared" si="5"/>
        <v/>
      </c>
    </row>
    <row r="93" spans="1:38" ht="17.399999999999999" hidden="1">
      <c r="A93" s="19">
        <v>87</v>
      </c>
      <c r="C93" s="39" t="str">
        <f>IF(D93="","",VLOOKUP('CUADRO GENERADO'!D93,'BASE DATOS CONDUCTORES'!B:C,2,FALSE))</f>
        <v/>
      </c>
      <c r="D93" s="28" t="str">
        <f>IFERROR(VLOOKUP(A93,'BASE DATOS CONDUCTORES'!$X$4:$AB$403,5,FALSE),"")</f>
        <v/>
      </c>
      <c r="E93" s="34" t="str">
        <f>IF(ISNA(VLOOKUP(D93,SALDOS!C:D,2,FALSE)),"",VLOOKUP(D93,SALDOS!C:D,2,FALSE))</f>
        <v/>
      </c>
      <c r="F93" s="34" t="str">
        <f>IF($D93="","",(IF($C93="","",IF(ISNA(SUMIF('1'!$CA:$CA,$C93,'1'!$CB:$CB)),0,SUMIF('1'!$CA:$CA,$C93,'1'!$CB:$CB)))-IF($D93="","",IF(ISNA(SUMIF('1'!$B:$B,$D93,'1'!$L:$L)),0,SUMIF('1'!$B:$B,$D93,'1'!$L:$L)))))</f>
        <v/>
      </c>
      <c r="G93" s="34" t="str">
        <f>IF($D93="","",(IF($C93="","",IF(ISNA(SUMIF('2'!$CA:$CA,$C93,'2'!$CB:$CB)),0,SUMIF('2'!$CA:$CA,$C93,'2'!$CB:$CB)))-IF($D93="","",IF(ISNA(SUMIF('2'!$B:$B,$D93,'2'!$L:$L)),0,SUMIF('2'!$B:$B,$D93,'2'!$L:$L)))))</f>
        <v/>
      </c>
      <c r="H93" s="34" t="str">
        <f>IF($D93="","",(IF($C93="","",IF(ISNA(SUMIF('3'!$CA:$CA,$C93,'3'!$CB:$CB)),0,SUMIF('3'!$CA:$CA,$C93,'3'!$CB:$CB)))-IF($D93="","",IF(ISNA(SUMIF('3'!$B:$B,$D93,'3'!$L:$L)),0,SUMIF('3'!$B:$B,$D93,'3'!$L:$L)))))</f>
        <v/>
      </c>
      <c r="I93" s="34" t="str">
        <f>IF($D93="","",(IF($C93="","",IF(ISNA(SUMIF('4'!$CA:$CA,$C93,'4'!$CB:$CB)),0,SUMIF('4'!$CA:$CA,$C93,'4'!$CB:$CB)))-IF($D93="","",IF(ISNA(SUMIF('4'!$B:$B,$D93,'4'!$L:$L)),0,SUMIF('4'!$B:$B,$D93,'4'!$L:$L)))))</f>
        <v/>
      </c>
      <c r="J93" s="34" t="str">
        <f>IF($D93="","",(IF($C93="","",IF(ISNA(SUMIF('5'!$CA:$CA,$C93,'5'!$CB:$CB)),0,SUMIF('5'!$CA:$CA,$C93,'5'!$CB:$CB)))-IF($D93="","",IF(ISNA(SUMIF('5'!$B:$B,$D93,'5'!$L:$L)),0,SUMIF('5'!$B:$B,$D93,'5'!$L:$L)))))</f>
        <v/>
      </c>
      <c r="K93" s="34" t="str">
        <f>IF($D93="","",(IF($C93="","",IF(ISNA(SUMIF('6'!$CA:$CA,$C93,'6'!$CB:$CB)),0,SUMIF('6'!$CA:$CA,$C93,'6'!$CB:$CB)))-IF($D93="","",IF(ISNA(SUMIF('6'!$B:$B,$D93,'6'!$L:$L)),0,SUMIF('6'!$B:$B,$D93,'6'!$L:$L)))))</f>
        <v/>
      </c>
      <c r="L93" s="34" t="str">
        <f>IF($D93="","",(IF($C93="","",IF(ISNA(SUMIF('7'!$CA:$CA,$C93,'7'!$CB:$CB)),0,SUMIF('7'!$CA:$CA,$C93,'7'!$CB:$CB)))-IF($D93="","",IF(ISNA(SUMIF('7'!$B:$B,$D93,'7'!$L:$L)),0,SUMIF('7'!$B:$B,$D93,'7'!$L:$L)))))</f>
        <v/>
      </c>
      <c r="M93" s="34" t="str">
        <f>IF($D93="","",(IF($C93="","",IF(ISNA(SUMIF('8'!$CA:$CA,$C93,'8'!$CB:$CB)),0,SUMIF('8'!$CA:$CA,$C93,'8'!$CB:$CB)))-IF($D93="","",IF(ISNA(SUMIF('8'!$B:$B,$D93,'8'!$L:$L)),0,SUMIF('8'!$B:$B,$D93,'8'!$L:$L)))))</f>
        <v/>
      </c>
      <c r="N93" s="34" t="str">
        <f>IF($D93="","",(IF($C93="","",IF(ISNA(SUMIF('9'!$CA:$CA,$C93,'9'!$CB:$CB)),0,SUMIF('9'!$CA:$CA,$C93,'9'!$CB:$CB)))-IF($D93="","",IF(ISNA(SUMIF('9'!$B:$B,$D93,'9'!$L:$L)),0,SUMIF('9'!$B:$B,$D93,'9'!$L:$L)))))</f>
        <v/>
      </c>
      <c r="O93" s="34" t="str">
        <f>IF($D93="","",(IF($C93="","",IF(ISNA(SUMIF('10'!$CA:$CA,$C93,'10'!$CB:$CB)),0,SUMIF('10'!$CA:$CA,$C93,'10'!$CB:$CB)))-IF($D93="","",IF(ISNA(SUMIF('10'!$B:$B,$D93,'10'!$L:$L)),0,SUMIF('10'!$B:$B,$D93,'10'!$L:$L)))))</f>
        <v/>
      </c>
      <c r="P93" s="34" t="str">
        <f>IF($D93="","",(IF($C93="","",IF(ISNA(SUMIF('11'!$CA:$CA,$C93,'11'!$CB:$CB)),0,SUMIF('11'!$CA:$CA,$C93,'11'!$CB:$CB)))-IF($D93="","",IF(ISNA(SUMIF('11'!$B:$B,$D93,'11'!$L:$L)),0,SUMIF('11'!$B:$B,$D93,'11'!$L:$L)))))</f>
        <v/>
      </c>
      <c r="Q93" s="34" t="str">
        <f>IF($D93="","",(IF($C93="","",IF(ISNA(SUMIF('12'!$CA:$CA,$C93,'12'!$CB:$CB)),0,SUMIF('12'!$CA:$CA,$C93,'12'!$CB:$CB)))-IF($D93="","",IF(ISNA(SUMIF('12'!$B:$B,$D93,'12'!$L:$L)),0,SUMIF('12'!$B:$B,$D93,'12'!$L:$L)))))</f>
        <v/>
      </c>
      <c r="R93" s="34" t="str">
        <f>IF($D93="","",(IF($C93="","",IF(ISNA(SUMIF('13'!$CA:$CA,$C93,'13'!$CB:$CB)),0,SUMIF('13'!$CA:$CA,$C93,'13'!$CB:$CB)))-IF($D93="","",IF(ISNA(SUMIF('13'!$B:$B,$D93,'13'!$L:$L)),0,SUMIF('13'!$B:$B,$D93,'13'!$L:$L)))))</f>
        <v/>
      </c>
      <c r="S93" s="34" t="str">
        <f>IF($D93="","",(IF($C93="","",IF(ISNA(SUMIF('14'!$CA:$CA,$C93,'14'!$CB:$CB)),0,SUMIF('14'!$CA:$CA,$C93,'14'!$CB:$CB)))-IF($D93="","",IF(ISNA(SUMIF('14'!$B:$B,$D93,'14'!$L:$L)),0,SUMIF('14'!$B:$B,$D93,'14'!$L:$L)))))</f>
        <v/>
      </c>
      <c r="T93" s="34" t="str">
        <f>IF($D93="","",(IF($C93="","",IF(ISNA(SUMIF('15'!$CA:$CA,$C93,'15'!$CB:$CB)),0,SUMIF('15'!$CA:$CA,$C93,'15'!$CB:$CB)))-IF($D93="","",IF(ISNA(SUMIF('15'!$B:$B,$D93,'15'!$L:$L)),0,SUMIF('15'!$B:$B,$D93,'15'!$L:$L)))))</f>
        <v/>
      </c>
      <c r="U93" s="34" t="str">
        <f>IF($D93="","",(IF($C93="","",IF(ISNA(SUMIF('16'!$CA:$CA,$C93,'16'!$CB:$CB)),0,SUMIF('16'!$CA:$CA,$C93,'16'!$CB:$CB)))-IF($D93="","",IF(ISNA(SUMIF('16'!$B:$B,$D93,'16'!$L:$L)),0,SUMIF('16'!$B:$B,$D93,'16'!$L:$L)))))</f>
        <v/>
      </c>
      <c r="V93" s="34" t="str">
        <f>IF($D93="","",(IF($C93="","",IF(ISNA(SUMIF('17'!$CA:$CA,$C93,'17'!$CB:$CB)),0,SUMIF('17'!$CA:$CA,$C93,'17'!$CB:$CB)))-IF($D93="","",IF(ISNA(SUMIF('17'!$B:$B,$D93,'17'!$L:$L)),0,SUMIF('17'!$B:$B,$D93,'17'!$L:$L)))))</f>
        <v/>
      </c>
      <c r="W93" s="34" t="str">
        <f>IF($D93="","",(IF($C93="","",IF(ISNA(SUMIF('18'!$CA:$CA,$C93,'18'!$CB:$CB)),0,SUMIF('18'!$CA:$CA,$C93,'18'!$CB:$CB)))-IF($D93="","",IF(ISNA(SUMIF('18'!$B:$B,$D93,'18'!$L:$L)),0,SUMIF('18'!$B:$B,$D93,'18'!$L:$L)))))</f>
        <v/>
      </c>
      <c r="X93" s="34" t="str">
        <f>IF($D93="","",(IF($C93="","",IF(ISNA(SUMIF('19'!$CA:$CA,$C93,'19'!$CB:$CB)),0,SUMIF('19'!$CA:$CA,$C93,'19'!$CB:$CB)))-IF($D93="","",IF(ISNA(SUMIF('19'!$B:$B,$D93,'19'!$L:$L)),0,SUMIF('19'!$B:$B,$D93,'19'!$L:$L)))))</f>
        <v/>
      </c>
      <c r="Y93" s="34" t="str">
        <f>IF($D93="","",(IF($C93="","",IF(ISNA(SUMIF('20'!$CA:$CA,$C93,'20'!$CB:$CB)),0,SUMIF('20'!$CA:$CA,$C93,'20'!$CB:$CB)))-IF($D93="","",IF(ISNA(SUMIF('20'!$B:$B,$D93,'20'!$L:$L)),0,SUMIF('20'!$B:$B,$D93,'20'!$L:$L)))))</f>
        <v/>
      </c>
      <c r="Z93" s="34" t="str">
        <f>IF($D93="","",(IF($C93="","",IF(ISNA(SUMIF('21'!$CA:$CA,$C93,'21'!$CB:$CB)),0,SUMIF('21'!$CA:$CA,$C93,'21'!$CB:$CB)))-IF($D93="","",IF(ISNA(SUMIF('21'!$B:$B,$D93,'21'!$L:$L)),0,SUMIF('21'!$B:$B,$D93,'21'!$L:$L)))))</f>
        <v/>
      </c>
      <c r="AA93" s="34" t="str">
        <f>IF($D93="","",(IF($C93="","",IF(ISNA(SUMIF('22'!$CA:$CA,$C93,'22'!$CB:$CB)),0,SUMIF('22'!$CA:$CA,$C93,'22'!$CB:$CB)))-IF($D93="","",IF(ISNA(SUMIF('22'!$B:$B,$D93,'22'!$L:$L)),0,SUMIF('22'!$B:$B,$D93,'22'!$L:$L)))))</f>
        <v/>
      </c>
      <c r="AB93" s="34" t="str">
        <f>IF($D93="","",(IF($C93="","",IF(ISNA(SUMIF('23'!$CA:$CA,$C93,'23'!$CB:$CB)),0,SUMIF('23'!$CA:$CA,$C93,'23'!$CB:$CB)))-IF($D93="","",IF(ISNA(SUMIF('23'!$B:$B,$D93,'23'!$L:$L)),0,SUMIF('23'!$B:$B,$D93,'23'!$L:$L)))))</f>
        <v/>
      </c>
      <c r="AC93" s="34" t="str">
        <f>IF($D93="","",(IF($C93="","",IF(ISNA(SUMIF('24'!$CA:$CA,$C93,'24'!$CB:$CB)),0,SUMIF('24'!$CA:$CA,$C93,'24'!$CB:$CB)))-IF($D93="","",IF(ISNA(SUMIF('24'!$B:$B,$D93,'24'!$L:$L)),0,SUMIF('24'!$B:$B,$D93,'24'!$L:$L)))))</f>
        <v/>
      </c>
      <c r="AD93" s="34" t="str">
        <f>IF($D93="","",(IF($C93="","",IF(ISNA(SUMIF('25'!$CA:$CA,$C93,'25'!$CB:$CB)),0,SUMIF('25'!$CA:$CA,$C93,'25'!$CB:$CB)))-IF($D93="","",IF(ISNA(SUMIF('25'!$B:$B,$D93,'25'!$L:$L)),0,SUMIF('25'!$B:$B,$D93,'25'!$L:$L)))))</f>
        <v/>
      </c>
      <c r="AE93" s="34" t="str">
        <f>IF($D93="","",(IF($C93="","",IF(ISNA(SUMIF('26'!$CA:$CA,$C93,'26'!$CB:$CB)),0,SUMIF('26'!$CA:$CA,$C93,'26'!$CB:$CB)))-IF($D93="","",IF(ISNA(SUMIF('26'!$B:$B,$D93,'26'!$L:$L)),0,SUMIF('26'!$B:$B,$D93,'26'!$L:$L)))))</f>
        <v/>
      </c>
      <c r="AF93" s="34" t="str">
        <f>IF($D93="","",(IF($C93="","",IF(ISNA(SUMIF('27'!$CA:$CA,$C93,'27'!$CB:$CB)),0,SUMIF('27'!$CA:$CA,$C93,'27'!$CB:$CB)))-IF($D93="","",IF(ISNA(SUMIF('27'!$B:$B,$D93,'27'!$L:$L)),0,SUMIF('27'!$B:$B,$D93,'27'!$L:$L)))))</f>
        <v/>
      </c>
      <c r="AG93" s="34" t="str">
        <f>IF($D93="","",(IF($C93="","",IF(ISNA(SUMIF('28'!$CA:$CA,$C93,'28'!$CB:$CB)),0,SUMIF('28'!$CA:$CA,$C93,'28'!$CB:$CB)))-IF($D93="","",IF(ISNA(SUMIF('28'!$B:$B,$D93,'28'!$L:$L)),0,SUMIF('28'!$B:$B,$D93,'28'!$L:$L)))))</f>
        <v/>
      </c>
      <c r="AH93" s="34" t="str">
        <f>IF($D93="","",(IF($C93="","",IF(ISNA(SUMIF('29'!$CA:$CA,$C93,'29'!$CB:$CB)),0,SUMIF('29'!$CA:$CA,$C93,'29'!$CB:$CB)))-IF($D93="","",IF(ISNA(SUMIF('29'!$B:$B,$D93,'29'!$L:$L)),0,SUMIF('29'!$B:$B,$D93,'29'!$L:$L)))))</f>
        <v/>
      </c>
      <c r="AI93" s="34" t="str">
        <f>IF($D93="","",(IF($C93="","",IF(ISNA(SUMIF('30'!$CA:$CA,$C93,'30'!$CB:$CB)),0,SUMIF('30'!$CA:$CA,$C93,'30'!$CB:$CB)))-IF($D93="","",IF(ISNA(SUMIF('30'!$B:$B,$D93,'30'!$L:$L)),0,SUMIF('30'!$B:$B,$D93,'30'!$L:$L)))))</f>
        <v/>
      </c>
      <c r="AJ93" s="34" t="str">
        <f>IF($D93="","",(IF($C93="","",IF(ISNA(SUMIF('31'!$CA:$CA,$C93,'31'!$CB:$CB)),0,SUMIF('31'!$CA:$CA,$C93,'31'!$CB:$CB)))-IF($D93="","",IF(ISNA(SUMIF('31'!$B:$B,$D93,'31'!$L:$L)),0,SUMIF('31'!$B:$B,$D93,'31'!$L:$L)))))</f>
        <v/>
      </c>
      <c r="AK93" s="35" t="str">
        <f t="shared" si="4"/>
        <v/>
      </c>
      <c r="AL93" s="31" t="str">
        <f t="shared" si="5"/>
        <v/>
      </c>
    </row>
    <row r="94" spans="1:38" ht="17.399999999999999" hidden="1">
      <c r="A94" s="19">
        <v>88</v>
      </c>
      <c r="C94" s="39" t="str">
        <f>IF(D94="","",VLOOKUP('CUADRO GENERADO'!D94,'BASE DATOS CONDUCTORES'!B:C,2,FALSE))</f>
        <v/>
      </c>
      <c r="D94" s="28" t="str">
        <f>IFERROR(VLOOKUP(A94,'BASE DATOS CONDUCTORES'!$X$4:$AB$403,5,FALSE),"")</f>
        <v/>
      </c>
      <c r="E94" s="34" t="str">
        <f>IF(ISNA(VLOOKUP(D94,SALDOS!C:D,2,FALSE)),"",VLOOKUP(D94,SALDOS!C:D,2,FALSE))</f>
        <v/>
      </c>
      <c r="F94" s="34" t="str">
        <f>IF($D94="","",(IF($C94="","",IF(ISNA(SUMIF('1'!$CA:$CA,$C94,'1'!$CB:$CB)),0,SUMIF('1'!$CA:$CA,$C94,'1'!$CB:$CB)))-IF($D94="","",IF(ISNA(SUMIF('1'!$B:$B,$D94,'1'!$L:$L)),0,SUMIF('1'!$B:$B,$D94,'1'!$L:$L)))))</f>
        <v/>
      </c>
      <c r="G94" s="34" t="str">
        <f>IF($D94="","",(IF($C94="","",IF(ISNA(SUMIF('2'!$CA:$CA,$C94,'2'!$CB:$CB)),0,SUMIF('2'!$CA:$CA,$C94,'2'!$CB:$CB)))-IF($D94="","",IF(ISNA(SUMIF('2'!$B:$B,$D94,'2'!$L:$L)),0,SUMIF('2'!$B:$B,$D94,'2'!$L:$L)))))</f>
        <v/>
      </c>
      <c r="H94" s="34" t="str">
        <f>IF($D94="","",(IF($C94="","",IF(ISNA(SUMIF('3'!$CA:$CA,$C94,'3'!$CB:$CB)),0,SUMIF('3'!$CA:$CA,$C94,'3'!$CB:$CB)))-IF($D94="","",IF(ISNA(SUMIF('3'!$B:$B,$D94,'3'!$L:$L)),0,SUMIF('3'!$B:$B,$D94,'3'!$L:$L)))))</f>
        <v/>
      </c>
      <c r="I94" s="34" t="str">
        <f>IF($D94="","",(IF($C94="","",IF(ISNA(SUMIF('4'!$CA:$CA,$C94,'4'!$CB:$CB)),0,SUMIF('4'!$CA:$CA,$C94,'4'!$CB:$CB)))-IF($D94="","",IF(ISNA(SUMIF('4'!$B:$B,$D94,'4'!$L:$L)),0,SUMIF('4'!$B:$B,$D94,'4'!$L:$L)))))</f>
        <v/>
      </c>
      <c r="J94" s="34" t="str">
        <f>IF($D94="","",(IF($C94="","",IF(ISNA(SUMIF('5'!$CA:$CA,$C94,'5'!$CB:$CB)),0,SUMIF('5'!$CA:$CA,$C94,'5'!$CB:$CB)))-IF($D94="","",IF(ISNA(SUMIF('5'!$B:$B,$D94,'5'!$L:$L)),0,SUMIF('5'!$B:$B,$D94,'5'!$L:$L)))))</f>
        <v/>
      </c>
      <c r="K94" s="34" t="str">
        <f>IF($D94="","",(IF($C94="","",IF(ISNA(SUMIF('6'!$CA:$CA,$C94,'6'!$CB:$CB)),0,SUMIF('6'!$CA:$CA,$C94,'6'!$CB:$CB)))-IF($D94="","",IF(ISNA(SUMIF('6'!$B:$B,$D94,'6'!$L:$L)),0,SUMIF('6'!$B:$B,$D94,'6'!$L:$L)))))</f>
        <v/>
      </c>
      <c r="L94" s="34" t="str">
        <f>IF($D94="","",(IF($C94="","",IF(ISNA(SUMIF('7'!$CA:$CA,$C94,'7'!$CB:$CB)),0,SUMIF('7'!$CA:$CA,$C94,'7'!$CB:$CB)))-IF($D94="","",IF(ISNA(SUMIF('7'!$B:$B,$D94,'7'!$L:$L)),0,SUMIF('7'!$B:$B,$D94,'7'!$L:$L)))))</f>
        <v/>
      </c>
      <c r="M94" s="34" t="str">
        <f>IF($D94="","",(IF($C94="","",IF(ISNA(SUMIF('8'!$CA:$CA,$C94,'8'!$CB:$CB)),0,SUMIF('8'!$CA:$CA,$C94,'8'!$CB:$CB)))-IF($D94="","",IF(ISNA(SUMIF('8'!$B:$B,$D94,'8'!$L:$L)),0,SUMIF('8'!$B:$B,$D94,'8'!$L:$L)))))</f>
        <v/>
      </c>
      <c r="N94" s="34" t="str">
        <f>IF($D94="","",(IF($C94="","",IF(ISNA(SUMIF('9'!$CA:$CA,$C94,'9'!$CB:$CB)),0,SUMIF('9'!$CA:$CA,$C94,'9'!$CB:$CB)))-IF($D94="","",IF(ISNA(SUMIF('9'!$B:$B,$D94,'9'!$L:$L)),0,SUMIF('9'!$B:$B,$D94,'9'!$L:$L)))))</f>
        <v/>
      </c>
      <c r="O94" s="34" t="str">
        <f>IF($D94="","",(IF($C94="","",IF(ISNA(SUMIF('10'!$CA:$CA,$C94,'10'!$CB:$CB)),0,SUMIF('10'!$CA:$CA,$C94,'10'!$CB:$CB)))-IF($D94="","",IF(ISNA(SUMIF('10'!$B:$B,$D94,'10'!$L:$L)),0,SUMIF('10'!$B:$B,$D94,'10'!$L:$L)))))</f>
        <v/>
      </c>
      <c r="P94" s="34" t="str">
        <f>IF($D94="","",(IF($C94="","",IF(ISNA(SUMIF('11'!$CA:$CA,$C94,'11'!$CB:$CB)),0,SUMIF('11'!$CA:$CA,$C94,'11'!$CB:$CB)))-IF($D94="","",IF(ISNA(SUMIF('11'!$B:$B,$D94,'11'!$L:$L)),0,SUMIF('11'!$B:$B,$D94,'11'!$L:$L)))))</f>
        <v/>
      </c>
      <c r="Q94" s="34" t="str">
        <f>IF($D94="","",(IF($C94="","",IF(ISNA(SUMIF('12'!$CA:$CA,$C94,'12'!$CB:$CB)),0,SUMIF('12'!$CA:$CA,$C94,'12'!$CB:$CB)))-IF($D94="","",IF(ISNA(SUMIF('12'!$B:$B,$D94,'12'!$L:$L)),0,SUMIF('12'!$B:$B,$D94,'12'!$L:$L)))))</f>
        <v/>
      </c>
      <c r="R94" s="34" t="str">
        <f>IF($D94="","",(IF($C94="","",IF(ISNA(SUMIF('13'!$CA:$CA,$C94,'13'!$CB:$CB)),0,SUMIF('13'!$CA:$CA,$C94,'13'!$CB:$CB)))-IF($D94="","",IF(ISNA(SUMIF('13'!$B:$B,$D94,'13'!$L:$L)),0,SUMIF('13'!$B:$B,$D94,'13'!$L:$L)))))</f>
        <v/>
      </c>
      <c r="S94" s="34" t="str">
        <f>IF($D94="","",(IF($C94="","",IF(ISNA(SUMIF('14'!$CA:$CA,$C94,'14'!$CB:$CB)),0,SUMIF('14'!$CA:$CA,$C94,'14'!$CB:$CB)))-IF($D94="","",IF(ISNA(SUMIF('14'!$B:$B,$D94,'14'!$L:$L)),0,SUMIF('14'!$B:$B,$D94,'14'!$L:$L)))))</f>
        <v/>
      </c>
      <c r="T94" s="34" t="str">
        <f>IF($D94="","",(IF($C94="","",IF(ISNA(SUMIF('15'!$CA:$CA,$C94,'15'!$CB:$CB)),0,SUMIF('15'!$CA:$CA,$C94,'15'!$CB:$CB)))-IF($D94="","",IF(ISNA(SUMIF('15'!$B:$B,$D94,'15'!$L:$L)),0,SUMIF('15'!$B:$B,$D94,'15'!$L:$L)))))</f>
        <v/>
      </c>
      <c r="U94" s="34" t="str">
        <f>IF($D94="","",(IF($C94="","",IF(ISNA(SUMIF('16'!$CA:$CA,$C94,'16'!$CB:$CB)),0,SUMIF('16'!$CA:$CA,$C94,'16'!$CB:$CB)))-IF($D94="","",IF(ISNA(SUMIF('16'!$B:$B,$D94,'16'!$L:$L)),0,SUMIF('16'!$B:$B,$D94,'16'!$L:$L)))))</f>
        <v/>
      </c>
      <c r="V94" s="34" t="str">
        <f>IF($D94="","",(IF($C94="","",IF(ISNA(SUMIF('17'!$CA:$CA,$C94,'17'!$CB:$CB)),0,SUMIF('17'!$CA:$CA,$C94,'17'!$CB:$CB)))-IF($D94="","",IF(ISNA(SUMIF('17'!$B:$B,$D94,'17'!$L:$L)),0,SUMIF('17'!$B:$B,$D94,'17'!$L:$L)))))</f>
        <v/>
      </c>
      <c r="W94" s="34" t="str">
        <f>IF($D94="","",(IF($C94="","",IF(ISNA(SUMIF('18'!$CA:$CA,$C94,'18'!$CB:$CB)),0,SUMIF('18'!$CA:$CA,$C94,'18'!$CB:$CB)))-IF($D94="","",IF(ISNA(SUMIF('18'!$B:$B,$D94,'18'!$L:$L)),0,SUMIF('18'!$B:$B,$D94,'18'!$L:$L)))))</f>
        <v/>
      </c>
      <c r="X94" s="34" t="str">
        <f>IF($D94="","",(IF($C94="","",IF(ISNA(SUMIF('19'!$CA:$CA,$C94,'19'!$CB:$CB)),0,SUMIF('19'!$CA:$CA,$C94,'19'!$CB:$CB)))-IF($D94="","",IF(ISNA(SUMIF('19'!$B:$B,$D94,'19'!$L:$L)),0,SUMIF('19'!$B:$B,$D94,'19'!$L:$L)))))</f>
        <v/>
      </c>
      <c r="Y94" s="34" t="str">
        <f>IF($D94="","",(IF($C94="","",IF(ISNA(SUMIF('20'!$CA:$CA,$C94,'20'!$CB:$CB)),0,SUMIF('20'!$CA:$CA,$C94,'20'!$CB:$CB)))-IF($D94="","",IF(ISNA(SUMIF('20'!$B:$B,$D94,'20'!$L:$L)),0,SUMIF('20'!$B:$B,$D94,'20'!$L:$L)))))</f>
        <v/>
      </c>
      <c r="Z94" s="34" t="str">
        <f>IF($D94="","",(IF($C94="","",IF(ISNA(SUMIF('21'!$CA:$CA,$C94,'21'!$CB:$CB)),0,SUMIF('21'!$CA:$CA,$C94,'21'!$CB:$CB)))-IF($D94="","",IF(ISNA(SUMIF('21'!$B:$B,$D94,'21'!$L:$L)),0,SUMIF('21'!$B:$B,$D94,'21'!$L:$L)))))</f>
        <v/>
      </c>
      <c r="AA94" s="34" t="str">
        <f>IF($D94="","",(IF($C94="","",IF(ISNA(SUMIF('22'!$CA:$CA,$C94,'22'!$CB:$CB)),0,SUMIF('22'!$CA:$CA,$C94,'22'!$CB:$CB)))-IF($D94="","",IF(ISNA(SUMIF('22'!$B:$B,$D94,'22'!$L:$L)),0,SUMIF('22'!$B:$B,$D94,'22'!$L:$L)))))</f>
        <v/>
      </c>
      <c r="AB94" s="34" t="str">
        <f>IF($D94="","",(IF($C94="","",IF(ISNA(SUMIF('23'!$CA:$CA,$C94,'23'!$CB:$CB)),0,SUMIF('23'!$CA:$CA,$C94,'23'!$CB:$CB)))-IF($D94="","",IF(ISNA(SUMIF('23'!$B:$B,$D94,'23'!$L:$L)),0,SUMIF('23'!$B:$B,$D94,'23'!$L:$L)))))</f>
        <v/>
      </c>
      <c r="AC94" s="34" t="str">
        <f>IF($D94="","",(IF($C94="","",IF(ISNA(SUMIF('24'!$CA:$CA,$C94,'24'!$CB:$CB)),0,SUMIF('24'!$CA:$CA,$C94,'24'!$CB:$CB)))-IF($D94="","",IF(ISNA(SUMIF('24'!$B:$B,$D94,'24'!$L:$L)),0,SUMIF('24'!$B:$B,$D94,'24'!$L:$L)))))</f>
        <v/>
      </c>
      <c r="AD94" s="34" t="str">
        <f>IF($D94="","",(IF($C94="","",IF(ISNA(SUMIF('25'!$CA:$CA,$C94,'25'!$CB:$CB)),0,SUMIF('25'!$CA:$CA,$C94,'25'!$CB:$CB)))-IF($D94="","",IF(ISNA(SUMIF('25'!$B:$B,$D94,'25'!$L:$L)),0,SUMIF('25'!$B:$B,$D94,'25'!$L:$L)))))</f>
        <v/>
      </c>
      <c r="AE94" s="34" t="str">
        <f>IF($D94="","",(IF($C94="","",IF(ISNA(SUMIF('26'!$CA:$CA,$C94,'26'!$CB:$CB)),0,SUMIF('26'!$CA:$CA,$C94,'26'!$CB:$CB)))-IF($D94="","",IF(ISNA(SUMIF('26'!$B:$B,$D94,'26'!$L:$L)),0,SUMIF('26'!$B:$B,$D94,'26'!$L:$L)))))</f>
        <v/>
      </c>
      <c r="AF94" s="34" t="str">
        <f>IF($D94="","",(IF($C94="","",IF(ISNA(SUMIF('27'!$CA:$CA,$C94,'27'!$CB:$CB)),0,SUMIF('27'!$CA:$CA,$C94,'27'!$CB:$CB)))-IF($D94="","",IF(ISNA(SUMIF('27'!$B:$B,$D94,'27'!$L:$L)),0,SUMIF('27'!$B:$B,$D94,'27'!$L:$L)))))</f>
        <v/>
      </c>
      <c r="AG94" s="34" t="str">
        <f>IF($D94="","",(IF($C94="","",IF(ISNA(SUMIF('28'!$CA:$CA,$C94,'28'!$CB:$CB)),0,SUMIF('28'!$CA:$CA,$C94,'28'!$CB:$CB)))-IF($D94="","",IF(ISNA(SUMIF('28'!$B:$B,$D94,'28'!$L:$L)),0,SUMIF('28'!$B:$B,$D94,'28'!$L:$L)))))</f>
        <v/>
      </c>
      <c r="AH94" s="34" t="str">
        <f>IF($D94="","",(IF($C94="","",IF(ISNA(SUMIF('29'!$CA:$CA,$C94,'29'!$CB:$CB)),0,SUMIF('29'!$CA:$CA,$C94,'29'!$CB:$CB)))-IF($D94="","",IF(ISNA(SUMIF('29'!$B:$B,$D94,'29'!$L:$L)),0,SUMIF('29'!$B:$B,$D94,'29'!$L:$L)))))</f>
        <v/>
      </c>
      <c r="AI94" s="34" t="str">
        <f>IF($D94="","",(IF($C94="","",IF(ISNA(SUMIF('30'!$CA:$CA,$C94,'30'!$CB:$CB)),0,SUMIF('30'!$CA:$CA,$C94,'30'!$CB:$CB)))-IF($D94="","",IF(ISNA(SUMIF('30'!$B:$B,$D94,'30'!$L:$L)),0,SUMIF('30'!$B:$B,$D94,'30'!$L:$L)))))</f>
        <v/>
      </c>
      <c r="AJ94" s="34" t="str">
        <f>IF($D94="","",(IF($C94="","",IF(ISNA(SUMIF('31'!$CA:$CA,$C94,'31'!$CB:$CB)),0,SUMIF('31'!$CA:$CA,$C94,'31'!$CB:$CB)))-IF($D94="","",IF(ISNA(SUMIF('31'!$B:$B,$D94,'31'!$L:$L)),0,SUMIF('31'!$B:$B,$D94,'31'!$L:$L)))))</f>
        <v/>
      </c>
      <c r="AK94" s="35" t="str">
        <f t="shared" si="4"/>
        <v/>
      </c>
      <c r="AL94" s="31" t="str">
        <f t="shared" si="5"/>
        <v/>
      </c>
    </row>
    <row r="95" spans="1:38" ht="17.399999999999999" hidden="1">
      <c r="A95" s="19">
        <v>89</v>
      </c>
      <c r="C95" s="39" t="str">
        <f>IF(D95="","",VLOOKUP('CUADRO GENERADO'!D95,'BASE DATOS CONDUCTORES'!B:C,2,FALSE))</f>
        <v/>
      </c>
      <c r="D95" s="28" t="str">
        <f>IFERROR(VLOOKUP(A95,'BASE DATOS CONDUCTORES'!$X$4:$AB$403,5,FALSE),"")</f>
        <v/>
      </c>
      <c r="E95" s="34" t="str">
        <f>IF(ISNA(VLOOKUP(D95,SALDOS!C:D,2,FALSE)),"",VLOOKUP(D95,SALDOS!C:D,2,FALSE))</f>
        <v/>
      </c>
      <c r="F95" s="34" t="str">
        <f>IF($D95="","",(IF($C95="","",IF(ISNA(SUMIF('1'!$CA:$CA,$C95,'1'!$CB:$CB)),0,SUMIF('1'!$CA:$CA,$C95,'1'!$CB:$CB)))-IF($D95="","",IF(ISNA(SUMIF('1'!$B:$B,$D95,'1'!$L:$L)),0,SUMIF('1'!$B:$B,$D95,'1'!$L:$L)))))</f>
        <v/>
      </c>
      <c r="G95" s="34" t="str">
        <f>IF($D95="","",(IF($C95="","",IF(ISNA(SUMIF('2'!$CA:$CA,$C95,'2'!$CB:$CB)),0,SUMIF('2'!$CA:$CA,$C95,'2'!$CB:$CB)))-IF($D95="","",IF(ISNA(SUMIF('2'!$B:$B,$D95,'2'!$L:$L)),0,SUMIF('2'!$B:$B,$D95,'2'!$L:$L)))))</f>
        <v/>
      </c>
      <c r="H95" s="34" t="str">
        <f>IF($D95="","",(IF($C95="","",IF(ISNA(SUMIF('3'!$CA:$CA,$C95,'3'!$CB:$CB)),0,SUMIF('3'!$CA:$CA,$C95,'3'!$CB:$CB)))-IF($D95="","",IF(ISNA(SUMIF('3'!$B:$B,$D95,'3'!$L:$L)),0,SUMIF('3'!$B:$B,$D95,'3'!$L:$L)))))</f>
        <v/>
      </c>
      <c r="I95" s="34" t="str">
        <f>IF($D95="","",(IF($C95="","",IF(ISNA(SUMIF('4'!$CA:$CA,$C95,'4'!$CB:$CB)),0,SUMIF('4'!$CA:$CA,$C95,'4'!$CB:$CB)))-IF($D95="","",IF(ISNA(SUMIF('4'!$B:$B,$D95,'4'!$L:$L)),0,SUMIF('4'!$B:$B,$D95,'4'!$L:$L)))))</f>
        <v/>
      </c>
      <c r="J95" s="34" t="str">
        <f>IF($D95="","",(IF($C95="","",IF(ISNA(SUMIF('5'!$CA:$CA,$C95,'5'!$CB:$CB)),0,SUMIF('5'!$CA:$CA,$C95,'5'!$CB:$CB)))-IF($D95="","",IF(ISNA(SUMIF('5'!$B:$B,$D95,'5'!$L:$L)),0,SUMIF('5'!$B:$B,$D95,'5'!$L:$L)))))</f>
        <v/>
      </c>
      <c r="K95" s="34" t="str">
        <f>IF($D95="","",(IF($C95="","",IF(ISNA(SUMIF('6'!$CA:$CA,$C95,'6'!$CB:$CB)),0,SUMIF('6'!$CA:$CA,$C95,'6'!$CB:$CB)))-IF($D95="","",IF(ISNA(SUMIF('6'!$B:$B,$D95,'6'!$L:$L)),0,SUMIF('6'!$B:$B,$D95,'6'!$L:$L)))))</f>
        <v/>
      </c>
      <c r="L95" s="34" t="str">
        <f>IF($D95="","",(IF($C95="","",IF(ISNA(SUMIF('7'!$CA:$CA,$C95,'7'!$CB:$CB)),0,SUMIF('7'!$CA:$CA,$C95,'7'!$CB:$CB)))-IF($D95="","",IF(ISNA(SUMIF('7'!$B:$B,$D95,'7'!$L:$L)),0,SUMIF('7'!$B:$B,$D95,'7'!$L:$L)))))</f>
        <v/>
      </c>
      <c r="M95" s="34" t="str">
        <f>IF($D95="","",(IF($C95="","",IF(ISNA(SUMIF('8'!$CA:$CA,$C95,'8'!$CB:$CB)),0,SUMIF('8'!$CA:$CA,$C95,'8'!$CB:$CB)))-IF($D95="","",IF(ISNA(SUMIF('8'!$B:$B,$D95,'8'!$L:$L)),0,SUMIF('8'!$B:$B,$D95,'8'!$L:$L)))))</f>
        <v/>
      </c>
      <c r="N95" s="34" t="str">
        <f>IF($D95="","",(IF($C95="","",IF(ISNA(SUMIF('9'!$CA:$CA,$C95,'9'!$CB:$CB)),0,SUMIF('9'!$CA:$CA,$C95,'9'!$CB:$CB)))-IF($D95="","",IF(ISNA(SUMIF('9'!$B:$B,$D95,'9'!$L:$L)),0,SUMIF('9'!$B:$B,$D95,'9'!$L:$L)))))</f>
        <v/>
      </c>
      <c r="O95" s="34" t="str">
        <f>IF($D95="","",(IF($C95="","",IF(ISNA(SUMIF('10'!$CA:$CA,$C95,'10'!$CB:$CB)),0,SUMIF('10'!$CA:$CA,$C95,'10'!$CB:$CB)))-IF($D95="","",IF(ISNA(SUMIF('10'!$B:$B,$D95,'10'!$L:$L)),0,SUMIF('10'!$B:$B,$D95,'10'!$L:$L)))))</f>
        <v/>
      </c>
      <c r="P95" s="34" t="str">
        <f>IF($D95="","",(IF($C95="","",IF(ISNA(SUMIF('11'!$CA:$CA,$C95,'11'!$CB:$CB)),0,SUMIF('11'!$CA:$CA,$C95,'11'!$CB:$CB)))-IF($D95="","",IF(ISNA(SUMIF('11'!$B:$B,$D95,'11'!$L:$L)),0,SUMIF('11'!$B:$B,$D95,'11'!$L:$L)))))</f>
        <v/>
      </c>
      <c r="Q95" s="34" t="str">
        <f>IF($D95="","",(IF($C95="","",IF(ISNA(SUMIF('12'!$CA:$CA,$C95,'12'!$CB:$CB)),0,SUMIF('12'!$CA:$CA,$C95,'12'!$CB:$CB)))-IF($D95="","",IF(ISNA(SUMIF('12'!$B:$B,$D95,'12'!$L:$L)),0,SUMIF('12'!$B:$B,$D95,'12'!$L:$L)))))</f>
        <v/>
      </c>
      <c r="R95" s="34" t="str">
        <f>IF($D95="","",(IF($C95="","",IF(ISNA(SUMIF('13'!$CA:$CA,$C95,'13'!$CB:$CB)),0,SUMIF('13'!$CA:$CA,$C95,'13'!$CB:$CB)))-IF($D95="","",IF(ISNA(SUMIF('13'!$B:$B,$D95,'13'!$L:$L)),0,SUMIF('13'!$B:$B,$D95,'13'!$L:$L)))))</f>
        <v/>
      </c>
      <c r="S95" s="34" t="str">
        <f>IF($D95="","",(IF($C95="","",IF(ISNA(SUMIF('14'!$CA:$CA,$C95,'14'!$CB:$CB)),0,SUMIF('14'!$CA:$CA,$C95,'14'!$CB:$CB)))-IF($D95="","",IF(ISNA(SUMIF('14'!$B:$B,$D95,'14'!$L:$L)),0,SUMIF('14'!$B:$B,$D95,'14'!$L:$L)))))</f>
        <v/>
      </c>
      <c r="T95" s="34" t="str">
        <f>IF($D95="","",(IF($C95="","",IF(ISNA(SUMIF('15'!$CA:$CA,$C95,'15'!$CB:$CB)),0,SUMIF('15'!$CA:$CA,$C95,'15'!$CB:$CB)))-IF($D95="","",IF(ISNA(SUMIF('15'!$B:$B,$D95,'15'!$L:$L)),0,SUMIF('15'!$B:$B,$D95,'15'!$L:$L)))))</f>
        <v/>
      </c>
      <c r="U95" s="34" t="str">
        <f>IF($D95="","",(IF($C95="","",IF(ISNA(SUMIF('16'!$CA:$CA,$C95,'16'!$CB:$CB)),0,SUMIF('16'!$CA:$CA,$C95,'16'!$CB:$CB)))-IF($D95="","",IF(ISNA(SUMIF('16'!$B:$B,$D95,'16'!$L:$L)),0,SUMIF('16'!$B:$B,$D95,'16'!$L:$L)))))</f>
        <v/>
      </c>
      <c r="V95" s="34" t="str">
        <f>IF($D95="","",(IF($C95="","",IF(ISNA(SUMIF('17'!$CA:$CA,$C95,'17'!$CB:$CB)),0,SUMIF('17'!$CA:$CA,$C95,'17'!$CB:$CB)))-IF($D95="","",IF(ISNA(SUMIF('17'!$B:$B,$D95,'17'!$L:$L)),0,SUMIF('17'!$B:$B,$D95,'17'!$L:$L)))))</f>
        <v/>
      </c>
      <c r="W95" s="34" t="str">
        <f>IF($D95="","",(IF($C95="","",IF(ISNA(SUMIF('18'!$CA:$CA,$C95,'18'!$CB:$CB)),0,SUMIF('18'!$CA:$CA,$C95,'18'!$CB:$CB)))-IF($D95="","",IF(ISNA(SUMIF('18'!$B:$B,$D95,'18'!$L:$L)),0,SUMIF('18'!$B:$B,$D95,'18'!$L:$L)))))</f>
        <v/>
      </c>
      <c r="X95" s="34" t="str">
        <f>IF($D95="","",(IF($C95="","",IF(ISNA(SUMIF('19'!$CA:$CA,$C95,'19'!$CB:$CB)),0,SUMIF('19'!$CA:$CA,$C95,'19'!$CB:$CB)))-IF($D95="","",IF(ISNA(SUMIF('19'!$B:$B,$D95,'19'!$L:$L)),0,SUMIF('19'!$B:$B,$D95,'19'!$L:$L)))))</f>
        <v/>
      </c>
      <c r="Y95" s="34" t="str">
        <f>IF($D95="","",(IF($C95="","",IF(ISNA(SUMIF('20'!$CA:$CA,$C95,'20'!$CB:$CB)),0,SUMIF('20'!$CA:$CA,$C95,'20'!$CB:$CB)))-IF($D95="","",IF(ISNA(SUMIF('20'!$B:$B,$D95,'20'!$L:$L)),0,SUMIF('20'!$B:$B,$D95,'20'!$L:$L)))))</f>
        <v/>
      </c>
      <c r="Z95" s="34" t="str">
        <f>IF($D95="","",(IF($C95="","",IF(ISNA(SUMIF('21'!$CA:$CA,$C95,'21'!$CB:$CB)),0,SUMIF('21'!$CA:$CA,$C95,'21'!$CB:$CB)))-IF($D95="","",IF(ISNA(SUMIF('21'!$B:$B,$D95,'21'!$L:$L)),0,SUMIF('21'!$B:$B,$D95,'21'!$L:$L)))))</f>
        <v/>
      </c>
      <c r="AA95" s="34" t="str">
        <f>IF($D95="","",(IF($C95="","",IF(ISNA(SUMIF('22'!$CA:$CA,$C95,'22'!$CB:$CB)),0,SUMIF('22'!$CA:$CA,$C95,'22'!$CB:$CB)))-IF($D95="","",IF(ISNA(SUMIF('22'!$B:$B,$D95,'22'!$L:$L)),0,SUMIF('22'!$B:$B,$D95,'22'!$L:$L)))))</f>
        <v/>
      </c>
      <c r="AB95" s="34" t="str">
        <f>IF($D95="","",(IF($C95="","",IF(ISNA(SUMIF('23'!$CA:$CA,$C95,'23'!$CB:$CB)),0,SUMIF('23'!$CA:$CA,$C95,'23'!$CB:$CB)))-IF($D95="","",IF(ISNA(SUMIF('23'!$B:$B,$D95,'23'!$L:$L)),0,SUMIF('23'!$B:$B,$D95,'23'!$L:$L)))))</f>
        <v/>
      </c>
      <c r="AC95" s="34" t="str">
        <f>IF($D95="","",(IF($C95="","",IF(ISNA(SUMIF('24'!$CA:$CA,$C95,'24'!$CB:$CB)),0,SUMIF('24'!$CA:$CA,$C95,'24'!$CB:$CB)))-IF($D95="","",IF(ISNA(SUMIF('24'!$B:$B,$D95,'24'!$L:$L)),0,SUMIF('24'!$B:$B,$D95,'24'!$L:$L)))))</f>
        <v/>
      </c>
      <c r="AD95" s="34" t="str">
        <f>IF($D95="","",(IF($C95="","",IF(ISNA(SUMIF('25'!$CA:$CA,$C95,'25'!$CB:$CB)),0,SUMIF('25'!$CA:$CA,$C95,'25'!$CB:$CB)))-IF($D95="","",IF(ISNA(SUMIF('25'!$B:$B,$D95,'25'!$L:$L)),0,SUMIF('25'!$B:$B,$D95,'25'!$L:$L)))))</f>
        <v/>
      </c>
      <c r="AE95" s="34" t="str">
        <f>IF($D95="","",(IF($C95="","",IF(ISNA(SUMIF('26'!$CA:$CA,$C95,'26'!$CB:$CB)),0,SUMIF('26'!$CA:$CA,$C95,'26'!$CB:$CB)))-IF($D95="","",IF(ISNA(SUMIF('26'!$B:$B,$D95,'26'!$L:$L)),0,SUMIF('26'!$B:$B,$D95,'26'!$L:$L)))))</f>
        <v/>
      </c>
      <c r="AF95" s="34" t="str">
        <f>IF($D95="","",(IF($C95="","",IF(ISNA(SUMIF('27'!$CA:$CA,$C95,'27'!$CB:$CB)),0,SUMIF('27'!$CA:$CA,$C95,'27'!$CB:$CB)))-IF($D95="","",IF(ISNA(SUMIF('27'!$B:$B,$D95,'27'!$L:$L)),0,SUMIF('27'!$B:$B,$D95,'27'!$L:$L)))))</f>
        <v/>
      </c>
      <c r="AG95" s="34" t="str">
        <f>IF($D95="","",(IF($C95="","",IF(ISNA(SUMIF('28'!$CA:$CA,$C95,'28'!$CB:$CB)),0,SUMIF('28'!$CA:$CA,$C95,'28'!$CB:$CB)))-IF($D95="","",IF(ISNA(SUMIF('28'!$B:$B,$D95,'28'!$L:$L)),0,SUMIF('28'!$B:$B,$D95,'28'!$L:$L)))))</f>
        <v/>
      </c>
      <c r="AH95" s="34" t="str">
        <f>IF($D95="","",(IF($C95="","",IF(ISNA(SUMIF('29'!$CA:$CA,$C95,'29'!$CB:$CB)),0,SUMIF('29'!$CA:$CA,$C95,'29'!$CB:$CB)))-IF($D95="","",IF(ISNA(SUMIF('29'!$B:$B,$D95,'29'!$L:$L)),0,SUMIF('29'!$B:$B,$D95,'29'!$L:$L)))))</f>
        <v/>
      </c>
      <c r="AI95" s="34" t="str">
        <f>IF($D95="","",(IF($C95="","",IF(ISNA(SUMIF('30'!$CA:$CA,$C95,'30'!$CB:$CB)),0,SUMIF('30'!$CA:$CA,$C95,'30'!$CB:$CB)))-IF($D95="","",IF(ISNA(SUMIF('30'!$B:$B,$D95,'30'!$L:$L)),0,SUMIF('30'!$B:$B,$D95,'30'!$L:$L)))))</f>
        <v/>
      </c>
      <c r="AJ95" s="34" t="str">
        <f>IF($D95="","",(IF($C95="","",IF(ISNA(SUMIF('31'!$CA:$CA,$C95,'31'!$CB:$CB)),0,SUMIF('31'!$CA:$CA,$C95,'31'!$CB:$CB)))-IF($D95="","",IF(ISNA(SUMIF('31'!$B:$B,$D95,'31'!$L:$L)),0,SUMIF('31'!$B:$B,$D95,'31'!$L:$L)))))</f>
        <v/>
      </c>
      <c r="AK95" s="35" t="str">
        <f t="shared" si="4"/>
        <v/>
      </c>
      <c r="AL95" s="31" t="str">
        <f t="shared" si="5"/>
        <v/>
      </c>
    </row>
    <row r="96" spans="1:38" ht="17.399999999999999" hidden="1">
      <c r="A96" s="19">
        <v>90</v>
      </c>
      <c r="C96" s="39" t="str">
        <f>IF(D96="","",VLOOKUP('CUADRO GENERADO'!D96,'BASE DATOS CONDUCTORES'!B:C,2,FALSE))</f>
        <v/>
      </c>
      <c r="D96" s="28" t="str">
        <f>IFERROR(VLOOKUP(A96,'BASE DATOS CONDUCTORES'!$X$4:$AB$403,5,FALSE),"")</f>
        <v/>
      </c>
      <c r="E96" s="34" t="str">
        <f>IF(ISNA(VLOOKUP(D96,SALDOS!C:D,2,FALSE)),"",VLOOKUP(D96,SALDOS!C:D,2,FALSE))</f>
        <v/>
      </c>
      <c r="F96" s="34" t="str">
        <f>IF($D96="","",(IF($C96="","",IF(ISNA(SUMIF('1'!$CA:$CA,$C96,'1'!$CB:$CB)),0,SUMIF('1'!$CA:$CA,$C96,'1'!$CB:$CB)))-IF($D96="","",IF(ISNA(SUMIF('1'!$B:$B,$D96,'1'!$L:$L)),0,SUMIF('1'!$B:$B,$D96,'1'!$L:$L)))))</f>
        <v/>
      </c>
      <c r="G96" s="34" t="str">
        <f>IF($D96="","",(IF($C96="","",IF(ISNA(SUMIF('2'!$CA:$CA,$C96,'2'!$CB:$CB)),0,SUMIF('2'!$CA:$CA,$C96,'2'!$CB:$CB)))-IF($D96="","",IF(ISNA(SUMIF('2'!$B:$B,$D96,'2'!$L:$L)),0,SUMIF('2'!$B:$B,$D96,'2'!$L:$L)))))</f>
        <v/>
      </c>
      <c r="H96" s="34" t="str">
        <f>IF($D96="","",(IF($C96="","",IF(ISNA(SUMIF('3'!$CA:$CA,$C96,'3'!$CB:$CB)),0,SUMIF('3'!$CA:$CA,$C96,'3'!$CB:$CB)))-IF($D96="","",IF(ISNA(SUMIF('3'!$B:$B,$D96,'3'!$L:$L)),0,SUMIF('3'!$B:$B,$D96,'3'!$L:$L)))))</f>
        <v/>
      </c>
      <c r="I96" s="34" t="str">
        <f>IF($D96="","",(IF($C96="","",IF(ISNA(SUMIF('4'!$CA:$CA,$C96,'4'!$CB:$CB)),0,SUMIF('4'!$CA:$CA,$C96,'4'!$CB:$CB)))-IF($D96="","",IF(ISNA(SUMIF('4'!$B:$B,$D96,'4'!$L:$L)),0,SUMIF('4'!$B:$B,$D96,'4'!$L:$L)))))</f>
        <v/>
      </c>
      <c r="J96" s="34" t="str">
        <f>IF($D96="","",(IF($C96="","",IF(ISNA(SUMIF('5'!$CA:$CA,$C96,'5'!$CB:$CB)),0,SUMIF('5'!$CA:$CA,$C96,'5'!$CB:$CB)))-IF($D96="","",IF(ISNA(SUMIF('5'!$B:$B,$D96,'5'!$L:$L)),0,SUMIF('5'!$B:$B,$D96,'5'!$L:$L)))))</f>
        <v/>
      </c>
      <c r="K96" s="34" t="str">
        <f>IF($D96="","",(IF($C96="","",IF(ISNA(SUMIF('6'!$CA:$CA,$C96,'6'!$CB:$CB)),0,SUMIF('6'!$CA:$CA,$C96,'6'!$CB:$CB)))-IF($D96="","",IF(ISNA(SUMIF('6'!$B:$B,$D96,'6'!$L:$L)),0,SUMIF('6'!$B:$B,$D96,'6'!$L:$L)))))</f>
        <v/>
      </c>
      <c r="L96" s="34" t="str">
        <f>IF($D96="","",(IF($C96="","",IF(ISNA(SUMIF('7'!$CA:$CA,$C96,'7'!$CB:$CB)),0,SUMIF('7'!$CA:$CA,$C96,'7'!$CB:$CB)))-IF($D96="","",IF(ISNA(SUMIF('7'!$B:$B,$D96,'7'!$L:$L)),0,SUMIF('7'!$B:$B,$D96,'7'!$L:$L)))))</f>
        <v/>
      </c>
      <c r="M96" s="34" t="str">
        <f>IF($D96="","",(IF($C96="","",IF(ISNA(SUMIF('8'!$CA:$CA,$C96,'8'!$CB:$CB)),0,SUMIF('8'!$CA:$CA,$C96,'8'!$CB:$CB)))-IF($D96="","",IF(ISNA(SUMIF('8'!$B:$B,$D96,'8'!$L:$L)),0,SUMIF('8'!$B:$B,$D96,'8'!$L:$L)))))</f>
        <v/>
      </c>
      <c r="N96" s="34" t="str">
        <f>IF($D96="","",(IF($C96="","",IF(ISNA(SUMIF('9'!$CA:$CA,$C96,'9'!$CB:$CB)),0,SUMIF('9'!$CA:$CA,$C96,'9'!$CB:$CB)))-IF($D96="","",IF(ISNA(SUMIF('9'!$B:$B,$D96,'9'!$L:$L)),0,SUMIF('9'!$B:$B,$D96,'9'!$L:$L)))))</f>
        <v/>
      </c>
      <c r="O96" s="34" t="str">
        <f>IF($D96="","",(IF($C96="","",IF(ISNA(SUMIF('10'!$CA:$CA,$C96,'10'!$CB:$CB)),0,SUMIF('10'!$CA:$CA,$C96,'10'!$CB:$CB)))-IF($D96="","",IF(ISNA(SUMIF('10'!$B:$B,$D96,'10'!$L:$L)),0,SUMIF('10'!$B:$B,$D96,'10'!$L:$L)))))</f>
        <v/>
      </c>
      <c r="P96" s="34" t="str">
        <f>IF($D96="","",(IF($C96="","",IF(ISNA(SUMIF('11'!$CA:$CA,$C96,'11'!$CB:$CB)),0,SUMIF('11'!$CA:$CA,$C96,'11'!$CB:$CB)))-IF($D96="","",IF(ISNA(SUMIF('11'!$B:$B,$D96,'11'!$L:$L)),0,SUMIF('11'!$B:$B,$D96,'11'!$L:$L)))))</f>
        <v/>
      </c>
      <c r="Q96" s="34" t="str">
        <f>IF($D96="","",(IF($C96="","",IF(ISNA(SUMIF('12'!$CA:$CA,$C96,'12'!$CB:$CB)),0,SUMIF('12'!$CA:$CA,$C96,'12'!$CB:$CB)))-IF($D96="","",IF(ISNA(SUMIF('12'!$B:$B,$D96,'12'!$L:$L)),0,SUMIF('12'!$B:$B,$D96,'12'!$L:$L)))))</f>
        <v/>
      </c>
      <c r="R96" s="34" t="str">
        <f>IF($D96="","",(IF($C96="","",IF(ISNA(SUMIF('13'!$CA:$CA,$C96,'13'!$CB:$CB)),0,SUMIF('13'!$CA:$CA,$C96,'13'!$CB:$CB)))-IF($D96="","",IF(ISNA(SUMIF('13'!$B:$B,$D96,'13'!$L:$L)),0,SUMIF('13'!$B:$B,$D96,'13'!$L:$L)))))</f>
        <v/>
      </c>
      <c r="S96" s="34" t="str">
        <f>IF($D96="","",(IF($C96="","",IF(ISNA(SUMIF('14'!$CA:$CA,$C96,'14'!$CB:$CB)),0,SUMIF('14'!$CA:$CA,$C96,'14'!$CB:$CB)))-IF($D96="","",IF(ISNA(SUMIF('14'!$B:$B,$D96,'14'!$L:$L)),0,SUMIF('14'!$B:$B,$D96,'14'!$L:$L)))))</f>
        <v/>
      </c>
      <c r="T96" s="34" t="str">
        <f>IF($D96="","",(IF($C96="","",IF(ISNA(SUMIF('15'!$CA:$CA,$C96,'15'!$CB:$CB)),0,SUMIF('15'!$CA:$CA,$C96,'15'!$CB:$CB)))-IF($D96="","",IF(ISNA(SUMIF('15'!$B:$B,$D96,'15'!$L:$L)),0,SUMIF('15'!$B:$B,$D96,'15'!$L:$L)))))</f>
        <v/>
      </c>
      <c r="U96" s="34" t="str">
        <f>IF($D96="","",(IF($C96="","",IF(ISNA(SUMIF('16'!$CA:$CA,$C96,'16'!$CB:$CB)),0,SUMIF('16'!$CA:$CA,$C96,'16'!$CB:$CB)))-IF($D96="","",IF(ISNA(SUMIF('16'!$B:$B,$D96,'16'!$L:$L)),0,SUMIF('16'!$B:$B,$D96,'16'!$L:$L)))))</f>
        <v/>
      </c>
      <c r="V96" s="34" t="str">
        <f>IF($D96="","",(IF($C96="","",IF(ISNA(SUMIF('17'!$CA:$CA,$C96,'17'!$CB:$CB)),0,SUMIF('17'!$CA:$CA,$C96,'17'!$CB:$CB)))-IF($D96="","",IF(ISNA(SUMIF('17'!$B:$B,$D96,'17'!$L:$L)),0,SUMIF('17'!$B:$B,$D96,'17'!$L:$L)))))</f>
        <v/>
      </c>
      <c r="W96" s="34" t="str">
        <f>IF($D96="","",(IF($C96="","",IF(ISNA(SUMIF('18'!$CA:$CA,$C96,'18'!$CB:$CB)),0,SUMIF('18'!$CA:$CA,$C96,'18'!$CB:$CB)))-IF($D96="","",IF(ISNA(SUMIF('18'!$B:$B,$D96,'18'!$L:$L)),0,SUMIF('18'!$B:$B,$D96,'18'!$L:$L)))))</f>
        <v/>
      </c>
      <c r="X96" s="34" t="str">
        <f>IF($D96="","",(IF($C96="","",IF(ISNA(SUMIF('19'!$CA:$CA,$C96,'19'!$CB:$CB)),0,SUMIF('19'!$CA:$CA,$C96,'19'!$CB:$CB)))-IF($D96="","",IF(ISNA(SUMIF('19'!$B:$B,$D96,'19'!$L:$L)),0,SUMIF('19'!$B:$B,$D96,'19'!$L:$L)))))</f>
        <v/>
      </c>
      <c r="Y96" s="34" t="str">
        <f>IF($D96="","",(IF($C96="","",IF(ISNA(SUMIF('20'!$CA:$CA,$C96,'20'!$CB:$CB)),0,SUMIF('20'!$CA:$CA,$C96,'20'!$CB:$CB)))-IF($D96="","",IF(ISNA(SUMIF('20'!$B:$B,$D96,'20'!$L:$L)),0,SUMIF('20'!$B:$B,$D96,'20'!$L:$L)))))</f>
        <v/>
      </c>
      <c r="Z96" s="34" t="str">
        <f>IF($D96="","",(IF($C96="","",IF(ISNA(SUMIF('21'!$CA:$CA,$C96,'21'!$CB:$CB)),0,SUMIF('21'!$CA:$CA,$C96,'21'!$CB:$CB)))-IF($D96="","",IF(ISNA(SUMIF('21'!$B:$B,$D96,'21'!$L:$L)),0,SUMIF('21'!$B:$B,$D96,'21'!$L:$L)))))</f>
        <v/>
      </c>
      <c r="AA96" s="34" t="str">
        <f>IF($D96="","",(IF($C96="","",IF(ISNA(SUMIF('22'!$CA:$CA,$C96,'22'!$CB:$CB)),0,SUMIF('22'!$CA:$CA,$C96,'22'!$CB:$CB)))-IF($D96="","",IF(ISNA(SUMIF('22'!$B:$B,$D96,'22'!$L:$L)),0,SUMIF('22'!$B:$B,$D96,'22'!$L:$L)))))</f>
        <v/>
      </c>
      <c r="AB96" s="34" t="str">
        <f>IF($D96="","",(IF($C96="","",IF(ISNA(SUMIF('23'!$CA:$CA,$C96,'23'!$CB:$CB)),0,SUMIF('23'!$CA:$CA,$C96,'23'!$CB:$CB)))-IF($D96="","",IF(ISNA(SUMIF('23'!$B:$B,$D96,'23'!$L:$L)),0,SUMIF('23'!$B:$B,$D96,'23'!$L:$L)))))</f>
        <v/>
      </c>
      <c r="AC96" s="34" t="str">
        <f>IF($D96="","",(IF($C96="","",IF(ISNA(SUMIF('24'!$CA:$CA,$C96,'24'!$CB:$CB)),0,SUMIF('24'!$CA:$CA,$C96,'24'!$CB:$CB)))-IF($D96="","",IF(ISNA(SUMIF('24'!$B:$B,$D96,'24'!$L:$L)),0,SUMIF('24'!$B:$B,$D96,'24'!$L:$L)))))</f>
        <v/>
      </c>
      <c r="AD96" s="34" t="str">
        <f>IF($D96="","",(IF($C96="","",IF(ISNA(SUMIF('25'!$CA:$CA,$C96,'25'!$CB:$CB)),0,SUMIF('25'!$CA:$CA,$C96,'25'!$CB:$CB)))-IF($D96="","",IF(ISNA(SUMIF('25'!$B:$B,$D96,'25'!$L:$L)),0,SUMIF('25'!$B:$B,$D96,'25'!$L:$L)))))</f>
        <v/>
      </c>
      <c r="AE96" s="34" t="str">
        <f>IF($D96="","",(IF($C96="","",IF(ISNA(SUMIF('26'!$CA:$CA,$C96,'26'!$CB:$CB)),0,SUMIF('26'!$CA:$CA,$C96,'26'!$CB:$CB)))-IF($D96="","",IF(ISNA(SUMIF('26'!$B:$B,$D96,'26'!$L:$L)),0,SUMIF('26'!$B:$B,$D96,'26'!$L:$L)))))</f>
        <v/>
      </c>
      <c r="AF96" s="34" t="str">
        <f>IF($D96="","",(IF($C96="","",IF(ISNA(SUMIF('27'!$CA:$CA,$C96,'27'!$CB:$CB)),0,SUMIF('27'!$CA:$CA,$C96,'27'!$CB:$CB)))-IF($D96="","",IF(ISNA(SUMIF('27'!$B:$B,$D96,'27'!$L:$L)),0,SUMIF('27'!$B:$B,$D96,'27'!$L:$L)))))</f>
        <v/>
      </c>
      <c r="AG96" s="34" t="str">
        <f>IF($D96="","",(IF($C96="","",IF(ISNA(SUMIF('28'!$CA:$CA,$C96,'28'!$CB:$CB)),0,SUMIF('28'!$CA:$CA,$C96,'28'!$CB:$CB)))-IF($D96="","",IF(ISNA(SUMIF('28'!$B:$B,$D96,'28'!$L:$L)),0,SUMIF('28'!$B:$B,$D96,'28'!$L:$L)))))</f>
        <v/>
      </c>
      <c r="AH96" s="34" t="str">
        <f>IF($D96="","",(IF($C96="","",IF(ISNA(SUMIF('29'!$CA:$CA,$C96,'29'!$CB:$CB)),0,SUMIF('29'!$CA:$CA,$C96,'29'!$CB:$CB)))-IF($D96="","",IF(ISNA(SUMIF('29'!$B:$B,$D96,'29'!$L:$L)),0,SUMIF('29'!$B:$B,$D96,'29'!$L:$L)))))</f>
        <v/>
      </c>
      <c r="AI96" s="34" t="str">
        <f>IF($D96="","",(IF($C96="","",IF(ISNA(SUMIF('30'!$CA:$CA,$C96,'30'!$CB:$CB)),0,SUMIF('30'!$CA:$CA,$C96,'30'!$CB:$CB)))-IF($D96="","",IF(ISNA(SUMIF('30'!$B:$B,$D96,'30'!$L:$L)),0,SUMIF('30'!$B:$B,$D96,'30'!$L:$L)))))</f>
        <v/>
      </c>
      <c r="AJ96" s="34" t="str">
        <f>IF($D96="","",(IF($C96="","",IF(ISNA(SUMIF('31'!$CA:$CA,$C96,'31'!$CB:$CB)),0,SUMIF('31'!$CA:$CA,$C96,'31'!$CB:$CB)))-IF($D96="","",IF(ISNA(SUMIF('31'!$B:$B,$D96,'31'!$L:$L)),0,SUMIF('31'!$B:$B,$D96,'31'!$L:$L)))))</f>
        <v/>
      </c>
      <c r="AK96" s="35" t="str">
        <f t="shared" si="4"/>
        <v/>
      </c>
      <c r="AL96" s="31" t="str">
        <f t="shared" si="5"/>
        <v/>
      </c>
    </row>
    <row r="97" spans="1:38" ht="17.399999999999999" hidden="1">
      <c r="A97" s="19">
        <v>91</v>
      </c>
      <c r="C97" s="39" t="str">
        <f>IF(D97="","",VLOOKUP('CUADRO GENERADO'!D97,'BASE DATOS CONDUCTORES'!B:C,2,FALSE))</f>
        <v/>
      </c>
      <c r="D97" s="28" t="str">
        <f>IFERROR(VLOOKUP(A97,'BASE DATOS CONDUCTORES'!$X$4:$AB$403,5,FALSE),"")</f>
        <v/>
      </c>
      <c r="E97" s="34" t="str">
        <f>IF(ISNA(VLOOKUP(D97,SALDOS!C:D,2,FALSE)),"",VLOOKUP(D97,SALDOS!C:D,2,FALSE))</f>
        <v/>
      </c>
      <c r="F97" s="34" t="str">
        <f>IF($D97="","",(IF($C97="","",IF(ISNA(SUMIF('1'!$CA:$CA,$C97,'1'!$CB:$CB)),0,SUMIF('1'!$CA:$CA,$C97,'1'!$CB:$CB)))-IF($D97="","",IF(ISNA(SUMIF('1'!$B:$B,$D97,'1'!$L:$L)),0,SUMIF('1'!$B:$B,$D97,'1'!$L:$L)))))</f>
        <v/>
      </c>
      <c r="G97" s="34" t="str">
        <f>IF($D97="","",(IF($C97="","",IF(ISNA(SUMIF('2'!$CA:$CA,$C97,'2'!$CB:$CB)),0,SUMIF('2'!$CA:$CA,$C97,'2'!$CB:$CB)))-IF($D97="","",IF(ISNA(SUMIF('2'!$B:$B,$D97,'2'!$L:$L)),0,SUMIF('2'!$B:$B,$D97,'2'!$L:$L)))))</f>
        <v/>
      </c>
      <c r="H97" s="34" t="str">
        <f>IF($D97="","",(IF($C97="","",IF(ISNA(SUMIF('3'!$CA:$CA,$C97,'3'!$CB:$CB)),0,SUMIF('3'!$CA:$CA,$C97,'3'!$CB:$CB)))-IF($D97="","",IF(ISNA(SUMIF('3'!$B:$B,$D97,'3'!$L:$L)),0,SUMIF('3'!$B:$B,$D97,'3'!$L:$L)))))</f>
        <v/>
      </c>
      <c r="I97" s="34" t="str">
        <f>IF($D97="","",(IF($C97="","",IF(ISNA(SUMIF('4'!$CA:$CA,$C97,'4'!$CB:$CB)),0,SUMIF('4'!$CA:$CA,$C97,'4'!$CB:$CB)))-IF($D97="","",IF(ISNA(SUMIF('4'!$B:$B,$D97,'4'!$L:$L)),0,SUMIF('4'!$B:$B,$D97,'4'!$L:$L)))))</f>
        <v/>
      </c>
      <c r="J97" s="34" t="str">
        <f>IF($D97="","",(IF($C97="","",IF(ISNA(SUMIF('5'!$CA:$CA,$C97,'5'!$CB:$CB)),0,SUMIF('5'!$CA:$CA,$C97,'5'!$CB:$CB)))-IF($D97="","",IF(ISNA(SUMIF('5'!$B:$B,$D97,'5'!$L:$L)),0,SUMIF('5'!$B:$B,$D97,'5'!$L:$L)))))</f>
        <v/>
      </c>
      <c r="K97" s="34" t="str">
        <f>IF($D97="","",(IF($C97="","",IF(ISNA(SUMIF('6'!$CA:$CA,$C97,'6'!$CB:$CB)),0,SUMIF('6'!$CA:$CA,$C97,'6'!$CB:$CB)))-IF($D97="","",IF(ISNA(SUMIF('6'!$B:$B,$D97,'6'!$L:$L)),0,SUMIF('6'!$B:$B,$D97,'6'!$L:$L)))))</f>
        <v/>
      </c>
      <c r="L97" s="34" t="str">
        <f>IF($D97="","",(IF($C97="","",IF(ISNA(SUMIF('7'!$CA:$CA,$C97,'7'!$CB:$CB)),0,SUMIF('7'!$CA:$CA,$C97,'7'!$CB:$CB)))-IF($D97="","",IF(ISNA(SUMIF('7'!$B:$B,$D97,'7'!$L:$L)),0,SUMIF('7'!$B:$B,$D97,'7'!$L:$L)))))</f>
        <v/>
      </c>
      <c r="M97" s="34" t="str">
        <f>IF($D97="","",(IF($C97="","",IF(ISNA(SUMIF('8'!$CA:$CA,$C97,'8'!$CB:$CB)),0,SUMIF('8'!$CA:$CA,$C97,'8'!$CB:$CB)))-IF($D97="","",IF(ISNA(SUMIF('8'!$B:$B,$D97,'8'!$L:$L)),0,SUMIF('8'!$B:$B,$D97,'8'!$L:$L)))))</f>
        <v/>
      </c>
      <c r="N97" s="34" t="str">
        <f>IF($D97="","",(IF($C97="","",IF(ISNA(SUMIF('9'!$CA:$CA,$C97,'9'!$CB:$CB)),0,SUMIF('9'!$CA:$CA,$C97,'9'!$CB:$CB)))-IF($D97="","",IF(ISNA(SUMIF('9'!$B:$B,$D97,'9'!$L:$L)),0,SUMIF('9'!$B:$B,$D97,'9'!$L:$L)))))</f>
        <v/>
      </c>
      <c r="O97" s="34" t="str">
        <f>IF($D97="","",(IF($C97="","",IF(ISNA(SUMIF('10'!$CA:$CA,$C97,'10'!$CB:$CB)),0,SUMIF('10'!$CA:$CA,$C97,'10'!$CB:$CB)))-IF($D97="","",IF(ISNA(SUMIF('10'!$B:$B,$D97,'10'!$L:$L)),0,SUMIF('10'!$B:$B,$D97,'10'!$L:$L)))))</f>
        <v/>
      </c>
      <c r="P97" s="34" t="str">
        <f>IF($D97="","",(IF($C97="","",IF(ISNA(SUMIF('11'!$CA:$CA,$C97,'11'!$CB:$CB)),0,SUMIF('11'!$CA:$CA,$C97,'11'!$CB:$CB)))-IF($D97="","",IF(ISNA(SUMIF('11'!$B:$B,$D97,'11'!$L:$L)),0,SUMIF('11'!$B:$B,$D97,'11'!$L:$L)))))</f>
        <v/>
      </c>
      <c r="Q97" s="34" t="str">
        <f>IF($D97="","",(IF($C97="","",IF(ISNA(SUMIF('12'!$CA:$CA,$C97,'12'!$CB:$CB)),0,SUMIF('12'!$CA:$CA,$C97,'12'!$CB:$CB)))-IF($D97="","",IF(ISNA(SUMIF('12'!$B:$B,$D97,'12'!$L:$L)),0,SUMIF('12'!$B:$B,$D97,'12'!$L:$L)))))</f>
        <v/>
      </c>
      <c r="R97" s="34" t="str">
        <f>IF($D97="","",(IF($C97="","",IF(ISNA(SUMIF('13'!$CA:$CA,$C97,'13'!$CB:$CB)),0,SUMIF('13'!$CA:$CA,$C97,'13'!$CB:$CB)))-IF($D97="","",IF(ISNA(SUMIF('13'!$B:$B,$D97,'13'!$L:$L)),0,SUMIF('13'!$B:$B,$D97,'13'!$L:$L)))))</f>
        <v/>
      </c>
      <c r="S97" s="34" t="str">
        <f>IF($D97="","",(IF($C97="","",IF(ISNA(SUMIF('14'!$CA:$CA,$C97,'14'!$CB:$CB)),0,SUMIF('14'!$CA:$CA,$C97,'14'!$CB:$CB)))-IF($D97="","",IF(ISNA(SUMIF('14'!$B:$B,$D97,'14'!$L:$L)),0,SUMIF('14'!$B:$B,$D97,'14'!$L:$L)))))</f>
        <v/>
      </c>
      <c r="T97" s="34" t="str">
        <f>IF($D97="","",(IF($C97="","",IF(ISNA(SUMIF('15'!$CA:$CA,$C97,'15'!$CB:$CB)),0,SUMIF('15'!$CA:$CA,$C97,'15'!$CB:$CB)))-IF($D97="","",IF(ISNA(SUMIF('15'!$B:$B,$D97,'15'!$L:$L)),0,SUMIF('15'!$B:$B,$D97,'15'!$L:$L)))))</f>
        <v/>
      </c>
      <c r="U97" s="34" t="str">
        <f>IF($D97="","",(IF($C97="","",IF(ISNA(SUMIF('16'!$CA:$CA,$C97,'16'!$CB:$CB)),0,SUMIF('16'!$CA:$CA,$C97,'16'!$CB:$CB)))-IF($D97="","",IF(ISNA(SUMIF('16'!$B:$B,$D97,'16'!$L:$L)),0,SUMIF('16'!$B:$B,$D97,'16'!$L:$L)))))</f>
        <v/>
      </c>
      <c r="V97" s="34" t="str">
        <f>IF($D97="","",(IF($C97="","",IF(ISNA(SUMIF('17'!$CA:$CA,$C97,'17'!$CB:$CB)),0,SUMIF('17'!$CA:$CA,$C97,'17'!$CB:$CB)))-IF($D97="","",IF(ISNA(SUMIF('17'!$B:$B,$D97,'17'!$L:$L)),0,SUMIF('17'!$B:$B,$D97,'17'!$L:$L)))))</f>
        <v/>
      </c>
      <c r="W97" s="34" t="str">
        <f>IF($D97="","",(IF($C97="","",IF(ISNA(SUMIF('18'!$CA:$CA,$C97,'18'!$CB:$CB)),0,SUMIF('18'!$CA:$CA,$C97,'18'!$CB:$CB)))-IF($D97="","",IF(ISNA(SUMIF('18'!$B:$B,$D97,'18'!$L:$L)),0,SUMIF('18'!$B:$B,$D97,'18'!$L:$L)))))</f>
        <v/>
      </c>
      <c r="X97" s="34" t="str">
        <f>IF($D97="","",(IF($C97="","",IF(ISNA(SUMIF('19'!$CA:$CA,$C97,'19'!$CB:$CB)),0,SUMIF('19'!$CA:$CA,$C97,'19'!$CB:$CB)))-IF($D97="","",IF(ISNA(SUMIF('19'!$B:$B,$D97,'19'!$L:$L)),0,SUMIF('19'!$B:$B,$D97,'19'!$L:$L)))))</f>
        <v/>
      </c>
      <c r="Y97" s="34" t="str">
        <f>IF($D97="","",(IF($C97="","",IF(ISNA(SUMIF('20'!$CA:$CA,$C97,'20'!$CB:$CB)),0,SUMIF('20'!$CA:$CA,$C97,'20'!$CB:$CB)))-IF($D97="","",IF(ISNA(SUMIF('20'!$B:$B,$D97,'20'!$L:$L)),0,SUMIF('20'!$B:$B,$D97,'20'!$L:$L)))))</f>
        <v/>
      </c>
      <c r="Z97" s="34" t="str">
        <f>IF($D97="","",(IF($C97="","",IF(ISNA(SUMIF('21'!$CA:$CA,$C97,'21'!$CB:$CB)),0,SUMIF('21'!$CA:$CA,$C97,'21'!$CB:$CB)))-IF($D97="","",IF(ISNA(SUMIF('21'!$B:$B,$D97,'21'!$L:$L)),0,SUMIF('21'!$B:$B,$D97,'21'!$L:$L)))))</f>
        <v/>
      </c>
      <c r="AA97" s="34" t="str">
        <f>IF($D97="","",(IF($C97="","",IF(ISNA(SUMIF('22'!$CA:$CA,$C97,'22'!$CB:$CB)),0,SUMIF('22'!$CA:$CA,$C97,'22'!$CB:$CB)))-IF($D97="","",IF(ISNA(SUMIF('22'!$B:$B,$D97,'22'!$L:$L)),0,SUMIF('22'!$B:$B,$D97,'22'!$L:$L)))))</f>
        <v/>
      </c>
      <c r="AB97" s="34" t="str">
        <f>IF($D97="","",(IF($C97="","",IF(ISNA(SUMIF('23'!$CA:$CA,$C97,'23'!$CB:$CB)),0,SUMIF('23'!$CA:$CA,$C97,'23'!$CB:$CB)))-IF($D97="","",IF(ISNA(SUMIF('23'!$B:$B,$D97,'23'!$L:$L)),0,SUMIF('23'!$B:$B,$D97,'23'!$L:$L)))))</f>
        <v/>
      </c>
      <c r="AC97" s="34" t="str">
        <f>IF($D97="","",(IF($C97="","",IF(ISNA(SUMIF('24'!$CA:$CA,$C97,'24'!$CB:$CB)),0,SUMIF('24'!$CA:$CA,$C97,'24'!$CB:$CB)))-IF($D97="","",IF(ISNA(SUMIF('24'!$B:$B,$D97,'24'!$L:$L)),0,SUMIF('24'!$B:$B,$D97,'24'!$L:$L)))))</f>
        <v/>
      </c>
      <c r="AD97" s="34" t="str">
        <f>IF($D97="","",(IF($C97="","",IF(ISNA(SUMIF('25'!$CA:$CA,$C97,'25'!$CB:$CB)),0,SUMIF('25'!$CA:$CA,$C97,'25'!$CB:$CB)))-IF($D97="","",IF(ISNA(SUMIF('25'!$B:$B,$D97,'25'!$L:$L)),0,SUMIF('25'!$B:$B,$D97,'25'!$L:$L)))))</f>
        <v/>
      </c>
      <c r="AE97" s="34" t="str">
        <f>IF($D97="","",(IF($C97="","",IF(ISNA(SUMIF('26'!$CA:$CA,$C97,'26'!$CB:$CB)),0,SUMIF('26'!$CA:$CA,$C97,'26'!$CB:$CB)))-IF($D97="","",IF(ISNA(SUMIF('26'!$B:$B,$D97,'26'!$L:$L)),0,SUMIF('26'!$B:$B,$D97,'26'!$L:$L)))))</f>
        <v/>
      </c>
      <c r="AF97" s="34" t="str">
        <f>IF($D97="","",(IF($C97="","",IF(ISNA(SUMIF('27'!$CA:$CA,$C97,'27'!$CB:$CB)),0,SUMIF('27'!$CA:$CA,$C97,'27'!$CB:$CB)))-IF($D97="","",IF(ISNA(SUMIF('27'!$B:$B,$D97,'27'!$L:$L)),0,SUMIF('27'!$B:$B,$D97,'27'!$L:$L)))))</f>
        <v/>
      </c>
      <c r="AG97" s="34" t="str">
        <f>IF($D97="","",(IF($C97="","",IF(ISNA(SUMIF('28'!$CA:$CA,$C97,'28'!$CB:$CB)),0,SUMIF('28'!$CA:$CA,$C97,'28'!$CB:$CB)))-IF($D97="","",IF(ISNA(SUMIF('28'!$B:$B,$D97,'28'!$L:$L)),0,SUMIF('28'!$B:$B,$D97,'28'!$L:$L)))))</f>
        <v/>
      </c>
      <c r="AH97" s="34" t="str">
        <f>IF($D97="","",(IF($C97="","",IF(ISNA(SUMIF('29'!$CA:$CA,$C97,'29'!$CB:$CB)),0,SUMIF('29'!$CA:$CA,$C97,'29'!$CB:$CB)))-IF($D97="","",IF(ISNA(SUMIF('29'!$B:$B,$D97,'29'!$L:$L)),0,SUMIF('29'!$B:$B,$D97,'29'!$L:$L)))))</f>
        <v/>
      </c>
      <c r="AI97" s="34" t="str">
        <f>IF($D97="","",(IF($C97="","",IF(ISNA(SUMIF('30'!$CA:$CA,$C97,'30'!$CB:$CB)),0,SUMIF('30'!$CA:$CA,$C97,'30'!$CB:$CB)))-IF($D97="","",IF(ISNA(SUMIF('30'!$B:$B,$D97,'30'!$L:$L)),0,SUMIF('30'!$B:$B,$D97,'30'!$L:$L)))))</f>
        <v/>
      </c>
      <c r="AJ97" s="34" t="str">
        <f>IF($D97="","",(IF($C97="","",IF(ISNA(SUMIF('31'!$CA:$CA,$C97,'31'!$CB:$CB)),0,SUMIF('31'!$CA:$CA,$C97,'31'!$CB:$CB)))-IF($D97="","",IF(ISNA(SUMIF('31'!$B:$B,$D97,'31'!$L:$L)),0,SUMIF('31'!$B:$B,$D97,'31'!$L:$L)))))</f>
        <v/>
      </c>
      <c r="AK97" s="35" t="str">
        <f t="shared" si="4"/>
        <v/>
      </c>
      <c r="AL97" s="31" t="str">
        <f t="shared" si="5"/>
        <v/>
      </c>
    </row>
    <row r="98" spans="1:38" ht="17.399999999999999" hidden="1">
      <c r="A98" s="19">
        <v>92</v>
      </c>
      <c r="C98" s="39" t="str">
        <f>IF(D98="","",VLOOKUP('CUADRO GENERADO'!D98,'BASE DATOS CONDUCTORES'!B:C,2,FALSE))</f>
        <v/>
      </c>
      <c r="D98" s="28" t="str">
        <f>IFERROR(VLOOKUP(A98,'BASE DATOS CONDUCTORES'!$X$4:$AB$403,5,FALSE),"")</f>
        <v/>
      </c>
      <c r="E98" s="34" t="str">
        <f>IF(ISNA(VLOOKUP(D98,SALDOS!C:D,2,FALSE)),"",VLOOKUP(D98,SALDOS!C:D,2,FALSE))</f>
        <v/>
      </c>
      <c r="F98" s="34" t="str">
        <f>IF($D98="","",(IF($C98="","",IF(ISNA(SUMIF('1'!$CA:$CA,$C98,'1'!$CB:$CB)),0,SUMIF('1'!$CA:$CA,$C98,'1'!$CB:$CB)))-IF($D98="","",IF(ISNA(SUMIF('1'!$B:$B,$D98,'1'!$L:$L)),0,SUMIF('1'!$B:$B,$D98,'1'!$L:$L)))))</f>
        <v/>
      </c>
      <c r="G98" s="34" t="str">
        <f>IF($D98="","",(IF($C98="","",IF(ISNA(SUMIF('2'!$CA:$CA,$C98,'2'!$CB:$CB)),0,SUMIF('2'!$CA:$CA,$C98,'2'!$CB:$CB)))-IF($D98="","",IF(ISNA(SUMIF('2'!$B:$B,$D98,'2'!$L:$L)),0,SUMIF('2'!$B:$B,$D98,'2'!$L:$L)))))</f>
        <v/>
      </c>
      <c r="H98" s="34" t="str">
        <f>IF($D98="","",(IF($C98="","",IF(ISNA(SUMIF('3'!$CA:$CA,$C98,'3'!$CB:$CB)),0,SUMIF('3'!$CA:$CA,$C98,'3'!$CB:$CB)))-IF($D98="","",IF(ISNA(SUMIF('3'!$B:$B,$D98,'3'!$L:$L)),0,SUMIF('3'!$B:$B,$D98,'3'!$L:$L)))))</f>
        <v/>
      </c>
      <c r="I98" s="34" t="str">
        <f>IF($D98="","",(IF($C98="","",IF(ISNA(SUMIF('4'!$CA:$CA,$C98,'4'!$CB:$CB)),0,SUMIF('4'!$CA:$CA,$C98,'4'!$CB:$CB)))-IF($D98="","",IF(ISNA(SUMIF('4'!$B:$B,$D98,'4'!$L:$L)),0,SUMIF('4'!$B:$B,$D98,'4'!$L:$L)))))</f>
        <v/>
      </c>
      <c r="J98" s="34" t="str">
        <f>IF($D98="","",(IF($C98="","",IF(ISNA(SUMIF('5'!$CA:$CA,$C98,'5'!$CB:$CB)),0,SUMIF('5'!$CA:$CA,$C98,'5'!$CB:$CB)))-IF($D98="","",IF(ISNA(SUMIF('5'!$B:$B,$D98,'5'!$L:$L)),0,SUMIF('5'!$B:$B,$D98,'5'!$L:$L)))))</f>
        <v/>
      </c>
      <c r="K98" s="34" t="str">
        <f>IF($D98="","",(IF($C98="","",IF(ISNA(SUMIF('6'!$CA:$CA,$C98,'6'!$CB:$CB)),0,SUMIF('6'!$CA:$CA,$C98,'6'!$CB:$CB)))-IF($D98="","",IF(ISNA(SUMIF('6'!$B:$B,$D98,'6'!$L:$L)),0,SUMIF('6'!$B:$B,$D98,'6'!$L:$L)))))</f>
        <v/>
      </c>
      <c r="L98" s="34" t="str">
        <f>IF($D98="","",(IF($C98="","",IF(ISNA(SUMIF('7'!$CA:$CA,$C98,'7'!$CB:$CB)),0,SUMIF('7'!$CA:$CA,$C98,'7'!$CB:$CB)))-IF($D98="","",IF(ISNA(SUMIF('7'!$B:$B,$D98,'7'!$L:$L)),0,SUMIF('7'!$B:$B,$D98,'7'!$L:$L)))))</f>
        <v/>
      </c>
      <c r="M98" s="34" t="str">
        <f>IF($D98="","",(IF($C98="","",IF(ISNA(SUMIF('8'!$CA:$CA,$C98,'8'!$CB:$CB)),0,SUMIF('8'!$CA:$CA,$C98,'8'!$CB:$CB)))-IF($D98="","",IF(ISNA(SUMIF('8'!$B:$B,$D98,'8'!$L:$L)),0,SUMIF('8'!$B:$B,$D98,'8'!$L:$L)))))</f>
        <v/>
      </c>
      <c r="N98" s="34" t="str">
        <f>IF($D98="","",(IF($C98="","",IF(ISNA(SUMIF('9'!$CA:$CA,$C98,'9'!$CB:$CB)),0,SUMIF('9'!$CA:$CA,$C98,'9'!$CB:$CB)))-IF($D98="","",IF(ISNA(SUMIF('9'!$B:$B,$D98,'9'!$L:$L)),0,SUMIF('9'!$B:$B,$D98,'9'!$L:$L)))))</f>
        <v/>
      </c>
      <c r="O98" s="34" t="str">
        <f>IF($D98="","",(IF($C98="","",IF(ISNA(SUMIF('10'!$CA:$CA,$C98,'10'!$CB:$CB)),0,SUMIF('10'!$CA:$CA,$C98,'10'!$CB:$CB)))-IF($D98="","",IF(ISNA(SUMIF('10'!$B:$B,$D98,'10'!$L:$L)),0,SUMIF('10'!$B:$B,$D98,'10'!$L:$L)))))</f>
        <v/>
      </c>
      <c r="P98" s="34" t="str">
        <f>IF($D98="","",(IF($C98="","",IF(ISNA(SUMIF('11'!$CA:$CA,$C98,'11'!$CB:$CB)),0,SUMIF('11'!$CA:$CA,$C98,'11'!$CB:$CB)))-IF($D98="","",IF(ISNA(SUMIF('11'!$B:$B,$D98,'11'!$L:$L)),0,SUMIF('11'!$B:$B,$D98,'11'!$L:$L)))))</f>
        <v/>
      </c>
      <c r="Q98" s="34" t="str">
        <f>IF($D98="","",(IF($C98="","",IF(ISNA(SUMIF('12'!$CA:$CA,$C98,'12'!$CB:$CB)),0,SUMIF('12'!$CA:$CA,$C98,'12'!$CB:$CB)))-IF($D98="","",IF(ISNA(SUMIF('12'!$B:$B,$D98,'12'!$L:$L)),0,SUMIF('12'!$B:$B,$D98,'12'!$L:$L)))))</f>
        <v/>
      </c>
      <c r="R98" s="34" t="str">
        <f>IF($D98="","",(IF($C98="","",IF(ISNA(SUMIF('13'!$CA:$CA,$C98,'13'!$CB:$CB)),0,SUMIF('13'!$CA:$CA,$C98,'13'!$CB:$CB)))-IF($D98="","",IF(ISNA(SUMIF('13'!$B:$B,$D98,'13'!$L:$L)),0,SUMIF('13'!$B:$B,$D98,'13'!$L:$L)))))</f>
        <v/>
      </c>
      <c r="S98" s="34" t="str">
        <f>IF($D98="","",(IF($C98="","",IF(ISNA(SUMIF('14'!$CA:$CA,$C98,'14'!$CB:$CB)),0,SUMIF('14'!$CA:$CA,$C98,'14'!$CB:$CB)))-IF($D98="","",IF(ISNA(SUMIF('14'!$B:$B,$D98,'14'!$L:$L)),0,SUMIF('14'!$B:$B,$D98,'14'!$L:$L)))))</f>
        <v/>
      </c>
      <c r="T98" s="34" t="str">
        <f>IF($D98="","",(IF($C98="","",IF(ISNA(SUMIF('15'!$CA:$CA,$C98,'15'!$CB:$CB)),0,SUMIF('15'!$CA:$CA,$C98,'15'!$CB:$CB)))-IF($D98="","",IF(ISNA(SUMIF('15'!$B:$B,$D98,'15'!$L:$L)),0,SUMIF('15'!$B:$B,$D98,'15'!$L:$L)))))</f>
        <v/>
      </c>
      <c r="U98" s="34" t="str">
        <f>IF($D98="","",(IF($C98="","",IF(ISNA(SUMIF('16'!$CA:$CA,$C98,'16'!$CB:$CB)),0,SUMIF('16'!$CA:$CA,$C98,'16'!$CB:$CB)))-IF($D98="","",IF(ISNA(SUMIF('16'!$B:$B,$D98,'16'!$L:$L)),0,SUMIF('16'!$B:$B,$D98,'16'!$L:$L)))))</f>
        <v/>
      </c>
      <c r="V98" s="34" t="str">
        <f>IF($D98="","",(IF($C98="","",IF(ISNA(SUMIF('17'!$CA:$CA,$C98,'17'!$CB:$CB)),0,SUMIF('17'!$CA:$CA,$C98,'17'!$CB:$CB)))-IF($D98="","",IF(ISNA(SUMIF('17'!$B:$B,$D98,'17'!$L:$L)),0,SUMIF('17'!$B:$B,$D98,'17'!$L:$L)))))</f>
        <v/>
      </c>
      <c r="W98" s="34" t="str">
        <f>IF($D98="","",(IF($C98="","",IF(ISNA(SUMIF('18'!$CA:$CA,$C98,'18'!$CB:$CB)),0,SUMIF('18'!$CA:$CA,$C98,'18'!$CB:$CB)))-IF($D98="","",IF(ISNA(SUMIF('18'!$B:$B,$D98,'18'!$L:$L)),0,SUMIF('18'!$B:$B,$D98,'18'!$L:$L)))))</f>
        <v/>
      </c>
      <c r="X98" s="34" t="str">
        <f>IF($D98="","",(IF($C98="","",IF(ISNA(SUMIF('19'!$CA:$CA,$C98,'19'!$CB:$CB)),0,SUMIF('19'!$CA:$CA,$C98,'19'!$CB:$CB)))-IF($D98="","",IF(ISNA(SUMIF('19'!$B:$B,$D98,'19'!$L:$L)),0,SUMIF('19'!$B:$B,$D98,'19'!$L:$L)))))</f>
        <v/>
      </c>
      <c r="Y98" s="34" t="str">
        <f>IF($D98="","",(IF($C98="","",IF(ISNA(SUMIF('20'!$CA:$CA,$C98,'20'!$CB:$CB)),0,SUMIF('20'!$CA:$CA,$C98,'20'!$CB:$CB)))-IF($D98="","",IF(ISNA(SUMIF('20'!$B:$B,$D98,'20'!$L:$L)),0,SUMIF('20'!$B:$B,$D98,'20'!$L:$L)))))</f>
        <v/>
      </c>
      <c r="Z98" s="34" t="str">
        <f>IF($D98="","",(IF($C98="","",IF(ISNA(SUMIF('21'!$CA:$CA,$C98,'21'!$CB:$CB)),0,SUMIF('21'!$CA:$CA,$C98,'21'!$CB:$CB)))-IF($D98="","",IF(ISNA(SUMIF('21'!$B:$B,$D98,'21'!$L:$L)),0,SUMIF('21'!$B:$B,$D98,'21'!$L:$L)))))</f>
        <v/>
      </c>
      <c r="AA98" s="34" t="str">
        <f>IF($D98="","",(IF($C98="","",IF(ISNA(SUMIF('22'!$CA:$CA,$C98,'22'!$CB:$CB)),0,SUMIF('22'!$CA:$CA,$C98,'22'!$CB:$CB)))-IF($D98="","",IF(ISNA(SUMIF('22'!$B:$B,$D98,'22'!$L:$L)),0,SUMIF('22'!$B:$B,$D98,'22'!$L:$L)))))</f>
        <v/>
      </c>
      <c r="AB98" s="34" t="str">
        <f>IF($D98="","",(IF($C98="","",IF(ISNA(SUMIF('23'!$CA:$CA,$C98,'23'!$CB:$CB)),0,SUMIF('23'!$CA:$CA,$C98,'23'!$CB:$CB)))-IF($D98="","",IF(ISNA(SUMIF('23'!$B:$B,$D98,'23'!$L:$L)),0,SUMIF('23'!$B:$B,$D98,'23'!$L:$L)))))</f>
        <v/>
      </c>
      <c r="AC98" s="34" t="str">
        <f>IF($D98="","",(IF($C98="","",IF(ISNA(SUMIF('24'!$CA:$CA,$C98,'24'!$CB:$CB)),0,SUMIF('24'!$CA:$CA,$C98,'24'!$CB:$CB)))-IF($D98="","",IF(ISNA(SUMIF('24'!$B:$B,$D98,'24'!$L:$L)),0,SUMIF('24'!$B:$B,$D98,'24'!$L:$L)))))</f>
        <v/>
      </c>
      <c r="AD98" s="34" t="str">
        <f>IF($D98="","",(IF($C98="","",IF(ISNA(SUMIF('25'!$CA:$CA,$C98,'25'!$CB:$CB)),0,SUMIF('25'!$CA:$CA,$C98,'25'!$CB:$CB)))-IF($D98="","",IF(ISNA(SUMIF('25'!$B:$B,$D98,'25'!$L:$L)),0,SUMIF('25'!$B:$B,$D98,'25'!$L:$L)))))</f>
        <v/>
      </c>
      <c r="AE98" s="34" t="str">
        <f>IF($D98="","",(IF($C98="","",IF(ISNA(SUMIF('26'!$CA:$CA,$C98,'26'!$CB:$CB)),0,SUMIF('26'!$CA:$CA,$C98,'26'!$CB:$CB)))-IF($D98="","",IF(ISNA(SUMIF('26'!$B:$B,$D98,'26'!$L:$L)),0,SUMIF('26'!$B:$B,$D98,'26'!$L:$L)))))</f>
        <v/>
      </c>
      <c r="AF98" s="34" t="str">
        <f>IF($D98="","",(IF($C98="","",IF(ISNA(SUMIF('27'!$CA:$CA,$C98,'27'!$CB:$CB)),0,SUMIF('27'!$CA:$CA,$C98,'27'!$CB:$CB)))-IF($D98="","",IF(ISNA(SUMIF('27'!$B:$B,$D98,'27'!$L:$L)),0,SUMIF('27'!$B:$B,$D98,'27'!$L:$L)))))</f>
        <v/>
      </c>
      <c r="AG98" s="34" t="str">
        <f>IF($D98="","",(IF($C98="","",IF(ISNA(SUMIF('28'!$CA:$CA,$C98,'28'!$CB:$CB)),0,SUMIF('28'!$CA:$CA,$C98,'28'!$CB:$CB)))-IF($D98="","",IF(ISNA(SUMIF('28'!$B:$B,$D98,'28'!$L:$L)),0,SUMIF('28'!$B:$B,$D98,'28'!$L:$L)))))</f>
        <v/>
      </c>
      <c r="AH98" s="34" t="str">
        <f>IF($D98="","",(IF($C98="","",IF(ISNA(SUMIF('29'!$CA:$CA,$C98,'29'!$CB:$CB)),0,SUMIF('29'!$CA:$CA,$C98,'29'!$CB:$CB)))-IF($D98="","",IF(ISNA(SUMIF('29'!$B:$B,$D98,'29'!$L:$L)),0,SUMIF('29'!$B:$B,$D98,'29'!$L:$L)))))</f>
        <v/>
      </c>
      <c r="AI98" s="34" t="str">
        <f>IF($D98="","",(IF($C98="","",IF(ISNA(SUMIF('30'!$CA:$CA,$C98,'30'!$CB:$CB)),0,SUMIF('30'!$CA:$CA,$C98,'30'!$CB:$CB)))-IF($D98="","",IF(ISNA(SUMIF('30'!$B:$B,$D98,'30'!$L:$L)),0,SUMIF('30'!$B:$B,$D98,'30'!$L:$L)))))</f>
        <v/>
      </c>
      <c r="AJ98" s="34" t="str">
        <f>IF($D98="","",(IF($C98="","",IF(ISNA(SUMIF('31'!$CA:$CA,$C98,'31'!$CB:$CB)),0,SUMIF('31'!$CA:$CA,$C98,'31'!$CB:$CB)))-IF($D98="","",IF(ISNA(SUMIF('31'!$B:$B,$D98,'31'!$L:$L)),0,SUMIF('31'!$B:$B,$D98,'31'!$L:$L)))))</f>
        <v/>
      </c>
      <c r="AK98" s="35" t="str">
        <f t="shared" si="4"/>
        <v/>
      </c>
      <c r="AL98" s="31" t="str">
        <f t="shared" si="5"/>
        <v/>
      </c>
    </row>
    <row r="99" spans="1:38" ht="17.399999999999999" hidden="1">
      <c r="A99" s="19">
        <v>93</v>
      </c>
      <c r="C99" s="39" t="str">
        <f>IF(D99="","",VLOOKUP('CUADRO GENERADO'!D99,'BASE DATOS CONDUCTORES'!B:C,2,FALSE))</f>
        <v/>
      </c>
      <c r="D99" s="28" t="str">
        <f>IFERROR(VLOOKUP(A99,'BASE DATOS CONDUCTORES'!$X$4:$AB$403,5,FALSE),"")</f>
        <v/>
      </c>
      <c r="E99" s="34" t="str">
        <f>IF(ISNA(VLOOKUP(D99,SALDOS!C:D,2,FALSE)),"",VLOOKUP(D99,SALDOS!C:D,2,FALSE))</f>
        <v/>
      </c>
      <c r="F99" s="34" t="str">
        <f>IF($D99="","",(IF($C99="","",IF(ISNA(SUMIF('1'!$CA:$CA,$C99,'1'!$CB:$CB)),0,SUMIF('1'!$CA:$CA,$C99,'1'!$CB:$CB)))-IF($D99="","",IF(ISNA(SUMIF('1'!$B:$B,$D99,'1'!$L:$L)),0,SUMIF('1'!$B:$B,$D99,'1'!$L:$L)))))</f>
        <v/>
      </c>
      <c r="G99" s="34" t="str">
        <f>IF($D99="","",(IF($C99="","",IF(ISNA(SUMIF('2'!$CA:$CA,$C99,'2'!$CB:$CB)),0,SUMIF('2'!$CA:$CA,$C99,'2'!$CB:$CB)))-IF($D99="","",IF(ISNA(SUMIF('2'!$B:$B,$D99,'2'!$L:$L)),0,SUMIF('2'!$B:$B,$D99,'2'!$L:$L)))))</f>
        <v/>
      </c>
      <c r="H99" s="34" t="str">
        <f>IF($D99="","",(IF($C99="","",IF(ISNA(SUMIF('3'!$CA:$CA,$C99,'3'!$CB:$CB)),0,SUMIF('3'!$CA:$CA,$C99,'3'!$CB:$CB)))-IF($D99="","",IF(ISNA(SUMIF('3'!$B:$B,$D99,'3'!$L:$L)),0,SUMIF('3'!$B:$B,$D99,'3'!$L:$L)))))</f>
        <v/>
      </c>
      <c r="I99" s="34" t="str">
        <f>IF($D99="","",(IF($C99="","",IF(ISNA(SUMIF('4'!$CA:$CA,$C99,'4'!$CB:$CB)),0,SUMIF('4'!$CA:$CA,$C99,'4'!$CB:$CB)))-IF($D99="","",IF(ISNA(SUMIF('4'!$B:$B,$D99,'4'!$L:$L)),0,SUMIF('4'!$B:$B,$D99,'4'!$L:$L)))))</f>
        <v/>
      </c>
      <c r="J99" s="34" t="str">
        <f>IF($D99="","",(IF($C99="","",IF(ISNA(SUMIF('5'!$CA:$CA,$C99,'5'!$CB:$CB)),0,SUMIF('5'!$CA:$CA,$C99,'5'!$CB:$CB)))-IF($D99="","",IF(ISNA(SUMIF('5'!$B:$B,$D99,'5'!$L:$L)),0,SUMIF('5'!$B:$B,$D99,'5'!$L:$L)))))</f>
        <v/>
      </c>
      <c r="K99" s="34" t="str">
        <f>IF($D99="","",(IF($C99="","",IF(ISNA(SUMIF('6'!$CA:$CA,$C99,'6'!$CB:$CB)),0,SUMIF('6'!$CA:$CA,$C99,'6'!$CB:$CB)))-IF($D99="","",IF(ISNA(SUMIF('6'!$B:$B,$D99,'6'!$L:$L)),0,SUMIF('6'!$B:$B,$D99,'6'!$L:$L)))))</f>
        <v/>
      </c>
      <c r="L99" s="34" t="str">
        <f>IF($D99="","",(IF($C99="","",IF(ISNA(SUMIF('7'!$CA:$CA,$C99,'7'!$CB:$CB)),0,SUMIF('7'!$CA:$CA,$C99,'7'!$CB:$CB)))-IF($D99="","",IF(ISNA(SUMIF('7'!$B:$B,$D99,'7'!$L:$L)),0,SUMIF('7'!$B:$B,$D99,'7'!$L:$L)))))</f>
        <v/>
      </c>
      <c r="M99" s="34" t="str">
        <f>IF($D99="","",(IF($C99="","",IF(ISNA(SUMIF('8'!$CA:$CA,$C99,'8'!$CB:$CB)),0,SUMIF('8'!$CA:$CA,$C99,'8'!$CB:$CB)))-IF($D99="","",IF(ISNA(SUMIF('8'!$B:$B,$D99,'8'!$L:$L)),0,SUMIF('8'!$B:$B,$D99,'8'!$L:$L)))))</f>
        <v/>
      </c>
      <c r="N99" s="34" t="str">
        <f>IF($D99="","",(IF($C99="","",IF(ISNA(SUMIF('9'!$CA:$CA,$C99,'9'!$CB:$CB)),0,SUMIF('9'!$CA:$CA,$C99,'9'!$CB:$CB)))-IF($D99="","",IF(ISNA(SUMIF('9'!$B:$B,$D99,'9'!$L:$L)),0,SUMIF('9'!$B:$B,$D99,'9'!$L:$L)))))</f>
        <v/>
      </c>
      <c r="O99" s="34" t="str">
        <f>IF($D99="","",(IF($C99="","",IF(ISNA(SUMIF('10'!$CA:$CA,$C99,'10'!$CB:$CB)),0,SUMIF('10'!$CA:$CA,$C99,'10'!$CB:$CB)))-IF($D99="","",IF(ISNA(SUMIF('10'!$B:$B,$D99,'10'!$L:$L)),0,SUMIF('10'!$B:$B,$D99,'10'!$L:$L)))))</f>
        <v/>
      </c>
      <c r="P99" s="34" t="str">
        <f>IF($D99="","",(IF($C99="","",IF(ISNA(SUMIF('11'!$CA:$CA,$C99,'11'!$CB:$CB)),0,SUMIF('11'!$CA:$CA,$C99,'11'!$CB:$CB)))-IF($D99="","",IF(ISNA(SUMIF('11'!$B:$B,$D99,'11'!$L:$L)),0,SUMIF('11'!$B:$B,$D99,'11'!$L:$L)))))</f>
        <v/>
      </c>
      <c r="Q99" s="34" t="str">
        <f>IF($D99="","",(IF($C99="","",IF(ISNA(SUMIF('12'!$CA:$CA,$C99,'12'!$CB:$CB)),0,SUMIF('12'!$CA:$CA,$C99,'12'!$CB:$CB)))-IF($D99="","",IF(ISNA(SUMIF('12'!$B:$B,$D99,'12'!$L:$L)),0,SUMIF('12'!$B:$B,$D99,'12'!$L:$L)))))</f>
        <v/>
      </c>
      <c r="R99" s="34" t="str">
        <f>IF($D99="","",(IF($C99="","",IF(ISNA(SUMIF('13'!$CA:$CA,$C99,'13'!$CB:$CB)),0,SUMIF('13'!$CA:$CA,$C99,'13'!$CB:$CB)))-IF($D99="","",IF(ISNA(SUMIF('13'!$B:$B,$D99,'13'!$L:$L)),0,SUMIF('13'!$B:$B,$D99,'13'!$L:$L)))))</f>
        <v/>
      </c>
      <c r="S99" s="34" t="str">
        <f>IF($D99="","",(IF($C99="","",IF(ISNA(SUMIF('14'!$CA:$CA,$C99,'14'!$CB:$CB)),0,SUMIF('14'!$CA:$CA,$C99,'14'!$CB:$CB)))-IF($D99="","",IF(ISNA(SUMIF('14'!$B:$B,$D99,'14'!$L:$L)),0,SUMIF('14'!$B:$B,$D99,'14'!$L:$L)))))</f>
        <v/>
      </c>
      <c r="T99" s="34" t="str">
        <f>IF($D99="","",(IF($C99="","",IF(ISNA(SUMIF('15'!$CA:$CA,$C99,'15'!$CB:$CB)),0,SUMIF('15'!$CA:$CA,$C99,'15'!$CB:$CB)))-IF($D99="","",IF(ISNA(SUMIF('15'!$B:$B,$D99,'15'!$L:$L)),0,SUMIF('15'!$B:$B,$D99,'15'!$L:$L)))))</f>
        <v/>
      </c>
      <c r="U99" s="34" t="str">
        <f>IF($D99="","",(IF($C99="","",IF(ISNA(SUMIF('16'!$CA:$CA,$C99,'16'!$CB:$CB)),0,SUMIF('16'!$CA:$CA,$C99,'16'!$CB:$CB)))-IF($D99="","",IF(ISNA(SUMIF('16'!$B:$B,$D99,'16'!$L:$L)),0,SUMIF('16'!$B:$B,$D99,'16'!$L:$L)))))</f>
        <v/>
      </c>
      <c r="V99" s="34" t="str">
        <f>IF($D99="","",(IF($C99="","",IF(ISNA(SUMIF('17'!$CA:$CA,$C99,'17'!$CB:$CB)),0,SUMIF('17'!$CA:$CA,$C99,'17'!$CB:$CB)))-IF($D99="","",IF(ISNA(SUMIF('17'!$B:$B,$D99,'17'!$L:$L)),0,SUMIF('17'!$B:$B,$D99,'17'!$L:$L)))))</f>
        <v/>
      </c>
      <c r="W99" s="34" t="str">
        <f>IF($D99="","",(IF($C99="","",IF(ISNA(SUMIF('18'!$CA:$CA,$C99,'18'!$CB:$CB)),0,SUMIF('18'!$CA:$CA,$C99,'18'!$CB:$CB)))-IF($D99="","",IF(ISNA(SUMIF('18'!$B:$B,$D99,'18'!$L:$L)),0,SUMIF('18'!$B:$B,$D99,'18'!$L:$L)))))</f>
        <v/>
      </c>
      <c r="X99" s="34" t="str">
        <f>IF($D99="","",(IF($C99="","",IF(ISNA(SUMIF('19'!$CA:$CA,$C99,'19'!$CB:$CB)),0,SUMIF('19'!$CA:$CA,$C99,'19'!$CB:$CB)))-IF($D99="","",IF(ISNA(SUMIF('19'!$B:$B,$D99,'19'!$L:$L)),0,SUMIF('19'!$B:$B,$D99,'19'!$L:$L)))))</f>
        <v/>
      </c>
      <c r="Y99" s="34" t="str">
        <f>IF($D99="","",(IF($C99="","",IF(ISNA(SUMIF('20'!$CA:$CA,$C99,'20'!$CB:$CB)),0,SUMIF('20'!$CA:$CA,$C99,'20'!$CB:$CB)))-IF($D99="","",IF(ISNA(SUMIF('20'!$B:$B,$D99,'20'!$L:$L)),0,SUMIF('20'!$B:$B,$D99,'20'!$L:$L)))))</f>
        <v/>
      </c>
      <c r="Z99" s="34" t="str">
        <f>IF($D99="","",(IF($C99="","",IF(ISNA(SUMIF('21'!$CA:$CA,$C99,'21'!$CB:$CB)),0,SUMIF('21'!$CA:$CA,$C99,'21'!$CB:$CB)))-IF($D99="","",IF(ISNA(SUMIF('21'!$B:$B,$D99,'21'!$L:$L)),0,SUMIF('21'!$B:$B,$D99,'21'!$L:$L)))))</f>
        <v/>
      </c>
      <c r="AA99" s="34" t="str">
        <f>IF($D99="","",(IF($C99="","",IF(ISNA(SUMIF('22'!$CA:$CA,$C99,'22'!$CB:$CB)),0,SUMIF('22'!$CA:$CA,$C99,'22'!$CB:$CB)))-IF($D99="","",IF(ISNA(SUMIF('22'!$B:$B,$D99,'22'!$L:$L)),0,SUMIF('22'!$B:$B,$D99,'22'!$L:$L)))))</f>
        <v/>
      </c>
      <c r="AB99" s="34" t="str">
        <f>IF($D99="","",(IF($C99="","",IF(ISNA(SUMIF('23'!$CA:$CA,$C99,'23'!$CB:$CB)),0,SUMIF('23'!$CA:$CA,$C99,'23'!$CB:$CB)))-IF($D99="","",IF(ISNA(SUMIF('23'!$B:$B,$D99,'23'!$L:$L)),0,SUMIF('23'!$B:$B,$D99,'23'!$L:$L)))))</f>
        <v/>
      </c>
      <c r="AC99" s="34" t="str">
        <f>IF($D99="","",(IF($C99="","",IF(ISNA(SUMIF('24'!$CA:$CA,$C99,'24'!$CB:$CB)),0,SUMIF('24'!$CA:$CA,$C99,'24'!$CB:$CB)))-IF($D99="","",IF(ISNA(SUMIF('24'!$B:$B,$D99,'24'!$L:$L)),0,SUMIF('24'!$B:$B,$D99,'24'!$L:$L)))))</f>
        <v/>
      </c>
      <c r="AD99" s="34" t="str">
        <f>IF($D99="","",(IF($C99="","",IF(ISNA(SUMIF('25'!$CA:$CA,$C99,'25'!$CB:$CB)),0,SUMIF('25'!$CA:$CA,$C99,'25'!$CB:$CB)))-IF($D99="","",IF(ISNA(SUMIF('25'!$B:$B,$D99,'25'!$L:$L)),0,SUMIF('25'!$B:$B,$D99,'25'!$L:$L)))))</f>
        <v/>
      </c>
      <c r="AE99" s="34" t="str">
        <f>IF($D99="","",(IF($C99="","",IF(ISNA(SUMIF('26'!$CA:$CA,$C99,'26'!$CB:$CB)),0,SUMIF('26'!$CA:$CA,$C99,'26'!$CB:$CB)))-IF($D99="","",IF(ISNA(SUMIF('26'!$B:$B,$D99,'26'!$L:$L)),0,SUMIF('26'!$B:$B,$D99,'26'!$L:$L)))))</f>
        <v/>
      </c>
      <c r="AF99" s="34" t="str">
        <f>IF($D99="","",(IF($C99="","",IF(ISNA(SUMIF('27'!$CA:$CA,$C99,'27'!$CB:$CB)),0,SUMIF('27'!$CA:$CA,$C99,'27'!$CB:$CB)))-IF($D99="","",IF(ISNA(SUMIF('27'!$B:$B,$D99,'27'!$L:$L)),0,SUMIF('27'!$B:$B,$D99,'27'!$L:$L)))))</f>
        <v/>
      </c>
      <c r="AG99" s="34" t="str">
        <f>IF($D99="","",(IF($C99="","",IF(ISNA(SUMIF('28'!$CA:$CA,$C99,'28'!$CB:$CB)),0,SUMIF('28'!$CA:$CA,$C99,'28'!$CB:$CB)))-IF($D99="","",IF(ISNA(SUMIF('28'!$B:$B,$D99,'28'!$L:$L)),0,SUMIF('28'!$B:$B,$D99,'28'!$L:$L)))))</f>
        <v/>
      </c>
      <c r="AH99" s="34" t="str">
        <f>IF($D99="","",(IF($C99="","",IF(ISNA(SUMIF('29'!$CA:$CA,$C99,'29'!$CB:$CB)),0,SUMIF('29'!$CA:$CA,$C99,'29'!$CB:$CB)))-IF($D99="","",IF(ISNA(SUMIF('29'!$B:$B,$D99,'29'!$L:$L)),0,SUMIF('29'!$B:$B,$D99,'29'!$L:$L)))))</f>
        <v/>
      </c>
      <c r="AI99" s="34" t="str">
        <f>IF($D99="","",(IF($C99="","",IF(ISNA(SUMIF('30'!$CA:$CA,$C99,'30'!$CB:$CB)),0,SUMIF('30'!$CA:$CA,$C99,'30'!$CB:$CB)))-IF($D99="","",IF(ISNA(SUMIF('30'!$B:$B,$D99,'30'!$L:$L)),0,SUMIF('30'!$B:$B,$D99,'30'!$L:$L)))))</f>
        <v/>
      </c>
      <c r="AJ99" s="34" t="str">
        <f>IF($D99="","",(IF($C99="","",IF(ISNA(SUMIF('31'!$CA:$CA,$C99,'31'!$CB:$CB)),0,SUMIF('31'!$CA:$CA,$C99,'31'!$CB:$CB)))-IF($D99="","",IF(ISNA(SUMIF('31'!$B:$B,$D99,'31'!$L:$L)),0,SUMIF('31'!$B:$B,$D99,'31'!$L:$L)))))</f>
        <v/>
      </c>
      <c r="AK99" s="35" t="str">
        <f t="shared" si="4"/>
        <v/>
      </c>
      <c r="AL99" s="31" t="str">
        <f t="shared" si="5"/>
        <v/>
      </c>
    </row>
    <row r="100" spans="1:38" ht="17.399999999999999" hidden="1">
      <c r="A100" s="19">
        <v>94</v>
      </c>
      <c r="C100" s="39" t="str">
        <f>IF(D100="","",VLOOKUP('CUADRO GENERADO'!D100,'BASE DATOS CONDUCTORES'!B:C,2,FALSE))</f>
        <v/>
      </c>
      <c r="D100" s="28" t="str">
        <f>IFERROR(VLOOKUP(A100,'BASE DATOS CONDUCTORES'!$X$4:$AB$403,5,FALSE),"")</f>
        <v/>
      </c>
      <c r="E100" s="34" t="str">
        <f>IF(ISNA(VLOOKUP(D100,SALDOS!C:D,2,FALSE)),"",VLOOKUP(D100,SALDOS!C:D,2,FALSE))</f>
        <v/>
      </c>
      <c r="F100" s="34" t="str">
        <f>IF($D100="","",(IF($C100="","",IF(ISNA(SUMIF('1'!$CA:$CA,$C100,'1'!$CB:$CB)),0,SUMIF('1'!$CA:$CA,$C100,'1'!$CB:$CB)))-IF($D100="","",IF(ISNA(SUMIF('1'!$B:$B,$D100,'1'!$L:$L)),0,SUMIF('1'!$B:$B,$D100,'1'!$L:$L)))))</f>
        <v/>
      </c>
      <c r="G100" s="34" t="str">
        <f>IF($D100="","",(IF($C100="","",IF(ISNA(SUMIF('2'!$CA:$CA,$C100,'2'!$CB:$CB)),0,SUMIF('2'!$CA:$CA,$C100,'2'!$CB:$CB)))-IF($D100="","",IF(ISNA(SUMIF('2'!$B:$B,$D100,'2'!$L:$L)),0,SUMIF('2'!$B:$B,$D100,'2'!$L:$L)))))</f>
        <v/>
      </c>
      <c r="H100" s="34" t="str">
        <f>IF($D100="","",(IF($C100="","",IF(ISNA(SUMIF('3'!$CA:$CA,$C100,'3'!$CB:$CB)),0,SUMIF('3'!$CA:$CA,$C100,'3'!$CB:$CB)))-IF($D100="","",IF(ISNA(SUMIF('3'!$B:$B,$D100,'3'!$L:$L)),0,SUMIF('3'!$B:$B,$D100,'3'!$L:$L)))))</f>
        <v/>
      </c>
      <c r="I100" s="34" t="str">
        <f>IF($D100="","",(IF($C100="","",IF(ISNA(SUMIF('4'!$CA:$CA,$C100,'4'!$CB:$CB)),0,SUMIF('4'!$CA:$CA,$C100,'4'!$CB:$CB)))-IF($D100="","",IF(ISNA(SUMIF('4'!$B:$B,$D100,'4'!$L:$L)),0,SUMIF('4'!$B:$B,$D100,'4'!$L:$L)))))</f>
        <v/>
      </c>
      <c r="J100" s="34" t="str">
        <f>IF($D100="","",(IF($C100="","",IF(ISNA(SUMIF('5'!$CA:$CA,$C100,'5'!$CB:$CB)),0,SUMIF('5'!$CA:$CA,$C100,'5'!$CB:$CB)))-IF($D100="","",IF(ISNA(SUMIF('5'!$B:$B,$D100,'5'!$L:$L)),0,SUMIF('5'!$B:$B,$D100,'5'!$L:$L)))))</f>
        <v/>
      </c>
      <c r="K100" s="34" t="str">
        <f>IF($D100="","",(IF($C100="","",IF(ISNA(SUMIF('6'!$CA:$CA,$C100,'6'!$CB:$CB)),0,SUMIF('6'!$CA:$CA,$C100,'6'!$CB:$CB)))-IF($D100="","",IF(ISNA(SUMIF('6'!$B:$B,$D100,'6'!$L:$L)),0,SUMIF('6'!$B:$B,$D100,'6'!$L:$L)))))</f>
        <v/>
      </c>
      <c r="L100" s="34" t="str">
        <f>IF($D100="","",(IF($C100="","",IF(ISNA(SUMIF('7'!$CA:$CA,$C100,'7'!$CB:$CB)),0,SUMIF('7'!$CA:$CA,$C100,'7'!$CB:$CB)))-IF($D100="","",IF(ISNA(SUMIF('7'!$B:$B,$D100,'7'!$L:$L)),0,SUMIF('7'!$B:$B,$D100,'7'!$L:$L)))))</f>
        <v/>
      </c>
      <c r="M100" s="34" t="str">
        <f>IF($D100="","",(IF($C100="","",IF(ISNA(SUMIF('8'!$CA:$CA,$C100,'8'!$CB:$CB)),0,SUMIF('8'!$CA:$CA,$C100,'8'!$CB:$CB)))-IF($D100="","",IF(ISNA(SUMIF('8'!$B:$B,$D100,'8'!$L:$L)),0,SUMIF('8'!$B:$B,$D100,'8'!$L:$L)))))</f>
        <v/>
      </c>
      <c r="N100" s="34" t="str">
        <f>IF($D100="","",(IF($C100="","",IF(ISNA(SUMIF('9'!$CA:$CA,$C100,'9'!$CB:$CB)),0,SUMIF('9'!$CA:$CA,$C100,'9'!$CB:$CB)))-IF($D100="","",IF(ISNA(SUMIF('9'!$B:$B,$D100,'9'!$L:$L)),0,SUMIF('9'!$B:$B,$D100,'9'!$L:$L)))))</f>
        <v/>
      </c>
      <c r="O100" s="34" t="str">
        <f>IF($D100="","",(IF($C100="","",IF(ISNA(SUMIF('10'!$CA:$CA,$C100,'10'!$CB:$CB)),0,SUMIF('10'!$CA:$CA,$C100,'10'!$CB:$CB)))-IF($D100="","",IF(ISNA(SUMIF('10'!$B:$B,$D100,'10'!$L:$L)),0,SUMIF('10'!$B:$B,$D100,'10'!$L:$L)))))</f>
        <v/>
      </c>
      <c r="P100" s="34" t="str">
        <f>IF($D100="","",(IF($C100="","",IF(ISNA(SUMIF('11'!$CA:$CA,$C100,'11'!$CB:$CB)),0,SUMIF('11'!$CA:$CA,$C100,'11'!$CB:$CB)))-IF($D100="","",IF(ISNA(SUMIF('11'!$B:$B,$D100,'11'!$L:$L)),0,SUMIF('11'!$B:$B,$D100,'11'!$L:$L)))))</f>
        <v/>
      </c>
      <c r="Q100" s="34" t="str">
        <f>IF($D100="","",(IF($C100="","",IF(ISNA(SUMIF('12'!$CA:$CA,$C100,'12'!$CB:$CB)),0,SUMIF('12'!$CA:$CA,$C100,'12'!$CB:$CB)))-IF($D100="","",IF(ISNA(SUMIF('12'!$B:$B,$D100,'12'!$L:$L)),0,SUMIF('12'!$B:$B,$D100,'12'!$L:$L)))))</f>
        <v/>
      </c>
      <c r="R100" s="34" t="str">
        <f>IF($D100="","",(IF($C100="","",IF(ISNA(SUMIF('13'!$CA:$CA,$C100,'13'!$CB:$CB)),0,SUMIF('13'!$CA:$CA,$C100,'13'!$CB:$CB)))-IF($D100="","",IF(ISNA(SUMIF('13'!$B:$B,$D100,'13'!$L:$L)),0,SUMIF('13'!$B:$B,$D100,'13'!$L:$L)))))</f>
        <v/>
      </c>
      <c r="S100" s="34" t="str">
        <f>IF($D100="","",(IF($C100="","",IF(ISNA(SUMIF('14'!$CA:$CA,$C100,'14'!$CB:$CB)),0,SUMIF('14'!$CA:$CA,$C100,'14'!$CB:$CB)))-IF($D100="","",IF(ISNA(SUMIF('14'!$B:$B,$D100,'14'!$L:$L)),0,SUMIF('14'!$B:$B,$D100,'14'!$L:$L)))))</f>
        <v/>
      </c>
      <c r="T100" s="34" t="str">
        <f>IF($D100="","",(IF($C100="","",IF(ISNA(SUMIF('15'!$CA:$CA,$C100,'15'!$CB:$CB)),0,SUMIF('15'!$CA:$CA,$C100,'15'!$CB:$CB)))-IF($D100="","",IF(ISNA(SUMIF('15'!$B:$B,$D100,'15'!$L:$L)),0,SUMIF('15'!$B:$B,$D100,'15'!$L:$L)))))</f>
        <v/>
      </c>
      <c r="U100" s="34" t="str">
        <f>IF($D100="","",(IF($C100="","",IF(ISNA(SUMIF('16'!$CA:$CA,$C100,'16'!$CB:$CB)),0,SUMIF('16'!$CA:$CA,$C100,'16'!$CB:$CB)))-IF($D100="","",IF(ISNA(SUMIF('16'!$B:$B,$D100,'16'!$L:$L)),0,SUMIF('16'!$B:$B,$D100,'16'!$L:$L)))))</f>
        <v/>
      </c>
      <c r="V100" s="34" t="str">
        <f>IF($D100="","",(IF($C100="","",IF(ISNA(SUMIF('17'!$CA:$CA,$C100,'17'!$CB:$CB)),0,SUMIF('17'!$CA:$CA,$C100,'17'!$CB:$CB)))-IF($D100="","",IF(ISNA(SUMIF('17'!$B:$B,$D100,'17'!$L:$L)),0,SUMIF('17'!$B:$B,$D100,'17'!$L:$L)))))</f>
        <v/>
      </c>
      <c r="W100" s="34" t="str">
        <f>IF($D100="","",(IF($C100="","",IF(ISNA(SUMIF('18'!$CA:$CA,$C100,'18'!$CB:$CB)),0,SUMIF('18'!$CA:$CA,$C100,'18'!$CB:$CB)))-IF($D100="","",IF(ISNA(SUMIF('18'!$B:$B,$D100,'18'!$L:$L)),0,SUMIF('18'!$B:$B,$D100,'18'!$L:$L)))))</f>
        <v/>
      </c>
      <c r="X100" s="34" t="str">
        <f>IF($D100="","",(IF($C100="","",IF(ISNA(SUMIF('19'!$CA:$CA,$C100,'19'!$CB:$CB)),0,SUMIF('19'!$CA:$CA,$C100,'19'!$CB:$CB)))-IF($D100="","",IF(ISNA(SUMIF('19'!$B:$B,$D100,'19'!$L:$L)),0,SUMIF('19'!$B:$B,$D100,'19'!$L:$L)))))</f>
        <v/>
      </c>
      <c r="Y100" s="34" t="str">
        <f>IF($D100="","",(IF($C100="","",IF(ISNA(SUMIF('20'!$CA:$CA,$C100,'20'!$CB:$CB)),0,SUMIF('20'!$CA:$CA,$C100,'20'!$CB:$CB)))-IF($D100="","",IF(ISNA(SUMIF('20'!$B:$B,$D100,'20'!$L:$L)),0,SUMIF('20'!$B:$B,$D100,'20'!$L:$L)))))</f>
        <v/>
      </c>
      <c r="Z100" s="34" t="str">
        <f>IF($D100="","",(IF($C100="","",IF(ISNA(SUMIF('21'!$CA:$CA,$C100,'21'!$CB:$CB)),0,SUMIF('21'!$CA:$CA,$C100,'21'!$CB:$CB)))-IF($D100="","",IF(ISNA(SUMIF('21'!$B:$B,$D100,'21'!$L:$L)),0,SUMIF('21'!$B:$B,$D100,'21'!$L:$L)))))</f>
        <v/>
      </c>
      <c r="AA100" s="34" t="str">
        <f>IF($D100="","",(IF($C100="","",IF(ISNA(SUMIF('22'!$CA:$CA,$C100,'22'!$CB:$CB)),0,SUMIF('22'!$CA:$CA,$C100,'22'!$CB:$CB)))-IF($D100="","",IF(ISNA(SUMIF('22'!$B:$B,$D100,'22'!$L:$L)),0,SUMIF('22'!$B:$B,$D100,'22'!$L:$L)))))</f>
        <v/>
      </c>
      <c r="AB100" s="34" t="str">
        <f>IF($D100="","",(IF($C100="","",IF(ISNA(SUMIF('23'!$CA:$CA,$C100,'23'!$CB:$CB)),0,SUMIF('23'!$CA:$CA,$C100,'23'!$CB:$CB)))-IF($D100="","",IF(ISNA(SUMIF('23'!$B:$B,$D100,'23'!$L:$L)),0,SUMIF('23'!$B:$B,$D100,'23'!$L:$L)))))</f>
        <v/>
      </c>
      <c r="AC100" s="34" t="str">
        <f>IF($D100="","",(IF($C100="","",IF(ISNA(SUMIF('24'!$CA:$CA,$C100,'24'!$CB:$CB)),0,SUMIF('24'!$CA:$CA,$C100,'24'!$CB:$CB)))-IF($D100="","",IF(ISNA(SUMIF('24'!$B:$B,$D100,'24'!$L:$L)),0,SUMIF('24'!$B:$B,$D100,'24'!$L:$L)))))</f>
        <v/>
      </c>
      <c r="AD100" s="34" t="str">
        <f>IF($D100="","",(IF($C100="","",IF(ISNA(SUMIF('25'!$CA:$CA,$C100,'25'!$CB:$CB)),0,SUMIF('25'!$CA:$CA,$C100,'25'!$CB:$CB)))-IF($D100="","",IF(ISNA(SUMIF('25'!$B:$B,$D100,'25'!$L:$L)),0,SUMIF('25'!$B:$B,$D100,'25'!$L:$L)))))</f>
        <v/>
      </c>
      <c r="AE100" s="34" t="str">
        <f>IF($D100="","",(IF($C100="","",IF(ISNA(SUMIF('26'!$CA:$CA,$C100,'26'!$CB:$CB)),0,SUMIF('26'!$CA:$CA,$C100,'26'!$CB:$CB)))-IF($D100="","",IF(ISNA(SUMIF('26'!$B:$B,$D100,'26'!$L:$L)),0,SUMIF('26'!$B:$B,$D100,'26'!$L:$L)))))</f>
        <v/>
      </c>
      <c r="AF100" s="34" t="str">
        <f>IF($D100="","",(IF($C100="","",IF(ISNA(SUMIF('27'!$CA:$CA,$C100,'27'!$CB:$CB)),0,SUMIF('27'!$CA:$CA,$C100,'27'!$CB:$CB)))-IF($D100="","",IF(ISNA(SUMIF('27'!$B:$B,$D100,'27'!$L:$L)),0,SUMIF('27'!$B:$B,$D100,'27'!$L:$L)))))</f>
        <v/>
      </c>
      <c r="AG100" s="34" t="str">
        <f>IF($D100="","",(IF($C100="","",IF(ISNA(SUMIF('28'!$CA:$CA,$C100,'28'!$CB:$CB)),0,SUMIF('28'!$CA:$CA,$C100,'28'!$CB:$CB)))-IF($D100="","",IF(ISNA(SUMIF('28'!$B:$B,$D100,'28'!$L:$L)),0,SUMIF('28'!$B:$B,$D100,'28'!$L:$L)))))</f>
        <v/>
      </c>
      <c r="AH100" s="34" t="str">
        <f>IF($D100="","",(IF($C100="","",IF(ISNA(SUMIF('29'!$CA:$CA,$C100,'29'!$CB:$CB)),0,SUMIF('29'!$CA:$CA,$C100,'29'!$CB:$CB)))-IF($D100="","",IF(ISNA(SUMIF('29'!$B:$B,$D100,'29'!$L:$L)),0,SUMIF('29'!$B:$B,$D100,'29'!$L:$L)))))</f>
        <v/>
      </c>
      <c r="AI100" s="34" t="str">
        <f>IF($D100="","",(IF($C100="","",IF(ISNA(SUMIF('30'!$CA:$CA,$C100,'30'!$CB:$CB)),0,SUMIF('30'!$CA:$CA,$C100,'30'!$CB:$CB)))-IF($D100="","",IF(ISNA(SUMIF('30'!$B:$B,$D100,'30'!$L:$L)),0,SUMIF('30'!$B:$B,$D100,'30'!$L:$L)))))</f>
        <v/>
      </c>
      <c r="AJ100" s="34" t="str">
        <f>IF($D100="","",(IF($C100="","",IF(ISNA(SUMIF('31'!$CA:$CA,$C100,'31'!$CB:$CB)),0,SUMIF('31'!$CA:$CA,$C100,'31'!$CB:$CB)))-IF($D100="","",IF(ISNA(SUMIF('31'!$B:$B,$D100,'31'!$L:$L)),0,SUMIF('31'!$B:$B,$D100,'31'!$L:$L)))))</f>
        <v/>
      </c>
      <c r="AK100" s="35" t="str">
        <f t="shared" si="4"/>
        <v/>
      </c>
      <c r="AL100" s="31" t="str">
        <f t="shared" si="5"/>
        <v/>
      </c>
    </row>
    <row r="101" spans="1:38" ht="17.399999999999999" hidden="1">
      <c r="A101" s="19">
        <v>95</v>
      </c>
      <c r="C101" s="39" t="str">
        <f>IF(D101="","",VLOOKUP('CUADRO GENERADO'!D101,'BASE DATOS CONDUCTORES'!B:C,2,FALSE))</f>
        <v/>
      </c>
      <c r="D101" s="28" t="str">
        <f>IFERROR(VLOOKUP(A101,'BASE DATOS CONDUCTORES'!$X$4:$AB$403,5,FALSE),"")</f>
        <v/>
      </c>
      <c r="E101" s="34" t="str">
        <f>IF(ISNA(VLOOKUP(D101,SALDOS!C:D,2,FALSE)),"",VLOOKUP(D101,SALDOS!C:D,2,FALSE))</f>
        <v/>
      </c>
      <c r="F101" s="34" t="str">
        <f>IF($D101="","",(IF($C101="","",IF(ISNA(SUMIF('1'!$CA:$CA,$C101,'1'!$CB:$CB)),0,SUMIF('1'!$CA:$CA,$C101,'1'!$CB:$CB)))-IF($D101="","",IF(ISNA(SUMIF('1'!$B:$B,$D101,'1'!$L:$L)),0,SUMIF('1'!$B:$B,$D101,'1'!$L:$L)))))</f>
        <v/>
      </c>
      <c r="G101" s="34" t="str">
        <f>IF($D101="","",(IF($C101="","",IF(ISNA(SUMIF('2'!$CA:$CA,$C101,'2'!$CB:$CB)),0,SUMIF('2'!$CA:$CA,$C101,'2'!$CB:$CB)))-IF($D101="","",IF(ISNA(SUMIF('2'!$B:$B,$D101,'2'!$L:$L)),0,SUMIF('2'!$B:$B,$D101,'2'!$L:$L)))))</f>
        <v/>
      </c>
      <c r="H101" s="34" t="str">
        <f>IF($D101="","",(IF($C101="","",IF(ISNA(SUMIF('3'!$CA:$CA,$C101,'3'!$CB:$CB)),0,SUMIF('3'!$CA:$CA,$C101,'3'!$CB:$CB)))-IF($D101="","",IF(ISNA(SUMIF('3'!$B:$B,$D101,'3'!$L:$L)),0,SUMIF('3'!$B:$B,$D101,'3'!$L:$L)))))</f>
        <v/>
      </c>
      <c r="I101" s="34" t="str">
        <f>IF($D101="","",(IF($C101="","",IF(ISNA(SUMIF('4'!$CA:$CA,$C101,'4'!$CB:$CB)),0,SUMIF('4'!$CA:$CA,$C101,'4'!$CB:$CB)))-IF($D101="","",IF(ISNA(SUMIF('4'!$B:$B,$D101,'4'!$L:$L)),0,SUMIF('4'!$B:$B,$D101,'4'!$L:$L)))))</f>
        <v/>
      </c>
      <c r="J101" s="34" t="str">
        <f>IF($D101="","",(IF($C101="","",IF(ISNA(SUMIF('5'!$CA:$CA,$C101,'5'!$CB:$CB)),0,SUMIF('5'!$CA:$CA,$C101,'5'!$CB:$CB)))-IF($D101="","",IF(ISNA(SUMIF('5'!$B:$B,$D101,'5'!$L:$L)),0,SUMIF('5'!$B:$B,$D101,'5'!$L:$L)))))</f>
        <v/>
      </c>
      <c r="K101" s="34" t="str">
        <f>IF($D101="","",(IF($C101="","",IF(ISNA(SUMIF('6'!$CA:$CA,$C101,'6'!$CB:$CB)),0,SUMIF('6'!$CA:$CA,$C101,'6'!$CB:$CB)))-IF($D101="","",IF(ISNA(SUMIF('6'!$B:$B,$D101,'6'!$L:$L)),0,SUMIF('6'!$B:$B,$D101,'6'!$L:$L)))))</f>
        <v/>
      </c>
      <c r="L101" s="34" t="str">
        <f>IF($D101="","",(IF($C101="","",IF(ISNA(SUMIF('7'!$CA:$CA,$C101,'7'!$CB:$CB)),0,SUMIF('7'!$CA:$CA,$C101,'7'!$CB:$CB)))-IF($D101="","",IF(ISNA(SUMIF('7'!$B:$B,$D101,'7'!$L:$L)),0,SUMIF('7'!$B:$B,$D101,'7'!$L:$L)))))</f>
        <v/>
      </c>
      <c r="M101" s="34" t="str">
        <f>IF($D101="","",(IF($C101="","",IF(ISNA(SUMIF('8'!$CA:$CA,$C101,'8'!$CB:$CB)),0,SUMIF('8'!$CA:$CA,$C101,'8'!$CB:$CB)))-IF($D101="","",IF(ISNA(SUMIF('8'!$B:$B,$D101,'8'!$L:$L)),0,SUMIF('8'!$B:$B,$D101,'8'!$L:$L)))))</f>
        <v/>
      </c>
      <c r="N101" s="34" t="str">
        <f>IF($D101="","",(IF($C101="","",IF(ISNA(SUMIF('9'!$CA:$CA,$C101,'9'!$CB:$CB)),0,SUMIF('9'!$CA:$CA,$C101,'9'!$CB:$CB)))-IF($D101="","",IF(ISNA(SUMIF('9'!$B:$B,$D101,'9'!$L:$L)),0,SUMIF('9'!$B:$B,$D101,'9'!$L:$L)))))</f>
        <v/>
      </c>
      <c r="O101" s="34" t="str">
        <f>IF($D101="","",(IF($C101="","",IF(ISNA(SUMIF('10'!$CA:$CA,$C101,'10'!$CB:$CB)),0,SUMIF('10'!$CA:$CA,$C101,'10'!$CB:$CB)))-IF($D101="","",IF(ISNA(SUMIF('10'!$B:$B,$D101,'10'!$L:$L)),0,SUMIF('10'!$B:$B,$D101,'10'!$L:$L)))))</f>
        <v/>
      </c>
      <c r="P101" s="34" t="str">
        <f>IF($D101="","",(IF($C101="","",IF(ISNA(SUMIF('11'!$CA:$CA,$C101,'11'!$CB:$CB)),0,SUMIF('11'!$CA:$CA,$C101,'11'!$CB:$CB)))-IF($D101="","",IF(ISNA(SUMIF('11'!$B:$B,$D101,'11'!$L:$L)),0,SUMIF('11'!$B:$B,$D101,'11'!$L:$L)))))</f>
        <v/>
      </c>
      <c r="Q101" s="34" t="str">
        <f>IF($D101="","",(IF($C101="","",IF(ISNA(SUMIF('12'!$CA:$CA,$C101,'12'!$CB:$CB)),0,SUMIF('12'!$CA:$CA,$C101,'12'!$CB:$CB)))-IF($D101="","",IF(ISNA(SUMIF('12'!$B:$B,$D101,'12'!$L:$L)),0,SUMIF('12'!$B:$B,$D101,'12'!$L:$L)))))</f>
        <v/>
      </c>
      <c r="R101" s="34" t="str">
        <f>IF($D101="","",(IF($C101="","",IF(ISNA(SUMIF('13'!$CA:$CA,$C101,'13'!$CB:$CB)),0,SUMIF('13'!$CA:$CA,$C101,'13'!$CB:$CB)))-IF($D101="","",IF(ISNA(SUMIF('13'!$B:$B,$D101,'13'!$L:$L)),0,SUMIF('13'!$B:$B,$D101,'13'!$L:$L)))))</f>
        <v/>
      </c>
      <c r="S101" s="34" t="str">
        <f>IF($D101="","",(IF($C101="","",IF(ISNA(SUMIF('14'!$CA:$CA,$C101,'14'!$CB:$CB)),0,SUMIF('14'!$CA:$CA,$C101,'14'!$CB:$CB)))-IF($D101="","",IF(ISNA(SUMIF('14'!$B:$B,$D101,'14'!$L:$L)),0,SUMIF('14'!$B:$B,$D101,'14'!$L:$L)))))</f>
        <v/>
      </c>
      <c r="T101" s="34" t="str">
        <f>IF($D101="","",(IF($C101="","",IF(ISNA(SUMIF('15'!$CA:$CA,$C101,'15'!$CB:$CB)),0,SUMIF('15'!$CA:$CA,$C101,'15'!$CB:$CB)))-IF($D101="","",IF(ISNA(SUMIF('15'!$B:$B,$D101,'15'!$L:$L)),0,SUMIF('15'!$B:$B,$D101,'15'!$L:$L)))))</f>
        <v/>
      </c>
      <c r="U101" s="34" t="str">
        <f>IF($D101="","",(IF($C101="","",IF(ISNA(SUMIF('16'!$CA:$CA,$C101,'16'!$CB:$CB)),0,SUMIF('16'!$CA:$CA,$C101,'16'!$CB:$CB)))-IF($D101="","",IF(ISNA(SUMIF('16'!$B:$B,$D101,'16'!$L:$L)),0,SUMIF('16'!$B:$B,$D101,'16'!$L:$L)))))</f>
        <v/>
      </c>
      <c r="V101" s="34" t="str">
        <f>IF($D101="","",(IF($C101="","",IF(ISNA(SUMIF('17'!$CA:$CA,$C101,'17'!$CB:$CB)),0,SUMIF('17'!$CA:$CA,$C101,'17'!$CB:$CB)))-IF($D101="","",IF(ISNA(SUMIF('17'!$B:$B,$D101,'17'!$L:$L)),0,SUMIF('17'!$B:$B,$D101,'17'!$L:$L)))))</f>
        <v/>
      </c>
      <c r="W101" s="34" t="str">
        <f>IF($D101="","",(IF($C101="","",IF(ISNA(SUMIF('18'!$CA:$CA,$C101,'18'!$CB:$CB)),0,SUMIF('18'!$CA:$CA,$C101,'18'!$CB:$CB)))-IF($D101="","",IF(ISNA(SUMIF('18'!$B:$B,$D101,'18'!$L:$L)),0,SUMIF('18'!$B:$B,$D101,'18'!$L:$L)))))</f>
        <v/>
      </c>
      <c r="X101" s="34" t="str">
        <f>IF($D101="","",(IF($C101="","",IF(ISNA(SUMIF('19'!$CA:$CA,$C101,'19'!$CB:$CB)),0,SUMIF('19'!$CA:$CA,$C101,'19'!$CB:$CB)))-IF($D101="","",IF(ISNA(SUMIF('19'!$B:$B,$D101,'19'!$L:$L)),0,SUMIF('19'!$B:$B,$D101,'19'!$L:$L)))))</f>
        <v/>
      </c>
      <c r="Y101" s="34" t="str">
        <f>IF($D101="","",(IF($C101="","",IF(ISNA(SUMIF('20'!$CA:$CA,$C101,'20'!$CB:$CB)),0,SUMIF('20'!$CA:$CA,$C101,'20'!$CB:$CB)))-IF($D101="","",IF(ISNA(SUMIF('20'!$B:$B,$D101,'20'!$L:$L)),0,SUMIF('20'!$B:$B,$D101,'20'!$L:$L)))))</f>
        <v/>
      </c>
      <c r="Z101" s="34" t="str">
        <f>IF($D101="","",(IF($C101="","",IF(ISNA(SUMIF('21'!$CA:$CA,$C101,'21'!$CB:$CB)),0,SUMIF('21'!$CA:$CA,$C101,'21'!$CB:$CB)))-IF($D101="","",IF(ISNA(SUMIF('21'!$B:$B,$D101,'21'!$L:$L)),0,SUMIF('21'!$B:$B,$D101,'21'!$L:$L)))))</f>
        <v/>
      </c>
      <c r="AA101" s="34" t="str">
        <f>IF($D101="","",(IF($C101="","",IF(ISNA(SUMIF('22'!$CA:$CA,$C101,'22'!$CB:$CB)),0,SUMIF('22'!$CA:$CA,$C101,'22'!$CB:$CB)))-IF($D101="","",IF(ISNA(SUMIF('22'!$B:$B,$D101,'22'!$L:$L)),0,SUMIF('22'!$B:$B,$D101,'22'!$L:$L)))))</f>
        <v/>
      </c>
      <c r="AB101" s="34" t="str">
        <f>IF($D101="","",(IF($C101="","",IF(ISNA(SUMIF('23'!$CA:$CA,$C101,'23'!$CB:$CB)),0,SUMIF('23'!$CA:$CA,$C101,'23'!$CB:$CB)))-IF($D101="","",IF(ISNA(SUMIF('23'!$B:$B,$D101,'23'!$L:$L)),0,SUMIF('23'!$B:$B,$D101,'23'!$L:$L)))))</f>
        <v/>
      </c>
      <c r="AC101" s="34" t="str">
        <f>IF($D101="","",(IF($C101="","",IF(ISNA(SUMIF('24'!$CA:$CA,$C101,'24'!$CB:$CB)),0,SUMIF('24'!$CA:$CA,$C101,'24'!$CB:$CB)))-IF($D101="","",IF(ISNA(SUMIF('24'!$B:$B,$D101,'24'!$L:$L)),0,SUMIF('24'!$B:$B,$D101,'24'!$L:$L)))))</f>
        <v/>
      </c>
      <c r="AD101" s="34" t="str">
        <f>IF($D101="","",(IF($C101="","",IF(ISNA(SUMIF('25'!$CA:$CA,$C101,'25'!$CB:$CB)),0,SUMIF('25'!$CA:$CA,$C101,'25'!$CB:$CB)))-IF($D101="","",IF(ISNA(SUMIF('25'!$B:$B,$D101,'25'!$L:$L)),0,SUMIF('25'!$B:$B,$D101,'25'!$L:$L)))))</f>
        <v/>
      </c>
      <c r="AE101" s="34" t="str">
        <f>IF($D101="","",(IF($C101="","",IF(ISNA(SUMIF('26'!$CA:$CA,$C101,'26'!$CB:$CB)),0,SUMIF('26'!$CA:$CA,$C101,'26'!$CB:$CB)))-IF($D101="","",IF(ISNA(SUMIF('26'!$B:$B,$D101,'26'!$L:$L)),0,SUMIF('26'!$B:$B,$D101,'26'!$L:$L)))))</f>
        <v/>
      </c>
      <c r="AF101" s="34" t="str">
        <f>IF($D101="","",(IF($C101="","",IF(ISNA(SUMIF('27'!$CA:$CA,$C101,'27'!$CB:$CB)),0,SUMIF('27'!$CA:$CA,$C101,'27'!$CB:$CB)))-IF($D101="","",IF(ISNA(SUMIF('27'!$B:$B,$D101,'27'!$L:$L)),0,SUMIF('27'!$B:$B,$D101,'27'!$L:$L)))))</f>
        <v/>
      </c>
      <c r="AG101" s="34" t="str">
        <f>IF($D101="","",(IF($C101="","",IF(ISNA(SUMIF('28'!$CA:$CA,$C101,'28'!$CB:$CB)),0,SUMIF('28'!$CA:$CA,$C101,'28'!$CB:$CB)))-IF($D101="","",IF(ISNA(SUMIF('28'!$B:$B,$D101,'28'!$L:$L)),0,SUMIF('28'!$B:$B,$D101,'28'!$L:$L)))))</f>
        <v/>
      </c>
      <c r="AH101" s="34" t="str">
        <f>IF($D101="","",(IF($C101="","",IF(ISNA(SUMIF('29'!$CA:$CA,$C101,'29'!$CB:$CB)),0,SUMIF('29'!$CA:$CA,$C101,'29'!$CB:$CB)))-IF($D101="","",IF(ISNA(SUMIF('29'!$B:$B,$D101,'29'!$L:$L)),0,SUMIF('29'!$B:$B,$D101,'29'!$L:$L)))))</f>
        <v/>
      </c>
      <c r="AI101" s="34" t="str">
        <f>IF($D101="","",(IF($C101="","",IF(ISNA(SUMIF('30'!$CA:$CA,$C101,'30'!$CB:$CB)),0,SUMIF('30'!$CA:$CA,$C101,'30'!$CB:$CB)))-IF($D101="","",IF(ISNA(SUMIF('30'!$B:$B,$D101,'30'!$L:$L)),0,SUMIF('30'!$B:$B,$D101,'30'!$L:$L)))))</f>
        <v/>
      </c>
      <c r="AJ101" s="34" t="str">
        <f>IF($D101="","",(IF($C101="","",IF(ISNA(SUMIF('31'!$CA:$CA,$C101,'31'!$CB:$CB)),0,SUMIF('31'!$CA:$CA,$C101,'31'!$CB:$CB)))-IF($D101="","",IF(ISNA(SUMIF('31'!$B:$B,$D101,'31'!$L:$L)),0,SUMIF('31'!$B:$B,$D101,'31'!$L:$L)))))</f>
        <v/>
      </c>
      <c r="AK101" s="35" t="str">
        <f t="shared" si="4"/>
        <v/>
      </c>
      <c r="AL101" s="31" t="str">
        <f t="shared" si="5"/>
        <v/>
      </c>
    </row>
    <row r="102" spans="1:38" ht="17.399999999999999" hidden="1">
      <c r="A102" s="19">
        <v>96</v>
      </c>
      <c r="C102" s="39" t="str">
        <f>IF(D102="","",VLOOKUP('CUADRO GENERADO'!D102,'BASE DATOS CONDUCTORES'!B:C,2,FALSE))</f>
        <v/>
      </c>
      <c r="D102" s="28" t="str">
        <f>IFERROR(VLOOKUP(A102,'BASE DATOS CONDUCTORES'!$X$4:$AB$403,5,FALSE),"")</f>
        <v/>
      </c>
      <c r="E102" s="34" t="str">
        <f>IF(ISNA(VLOOKUP(D102,SALDOS!C:D,2,FALSE)),"",VLOOKUP(D102,SALDOS!C:D,2,FALSE))</f>
        <v/>
      </c>
      <c r="F102" s="34" t="str">
        <f>IF($D102="","",(IF($C102="","",IF(ISNA(SUMIF('1'!$CA:$CA,$C102,'1'!$CB:$CB)),0,SUMIF('1'!$CA:$CA,$C102,'1'!$CB:$CB)))-IF($D102="","",IF(ISNA(SUMIF('1'!$B:$B,$D102,'1'!$L:$L)),0,SUMIF('1'!$B:$B,$D102,'1'!$L:$L)))))</f>
        <v/>
      </c>
      <c r="G102" s="34" t="str">
        <f>IF($D102="","",(IF($C102="","",IF(ISNA(SUMIF('2'!$CA:$CA,$C102,'2'!$CB:$CB)),0,SUMIF('2'!$CA:$CA,$C102,'2'!$CB:$CB)))-IF($D102="","",IF(ISNA(SUMIF('2'!$B:$B,$D102,'2'!$L:$L)),0,SUMIF('2'!$B:$B,$D102,'2'!$L:$L)))))</f>
        <v/>
      </c>
      <c r="H102" s="34" t="str">
        <f>IF($D102="","",(IF($C102="","",IF(ISNA(SUMIF('3'!$CA:$CA,$C102,'3'!$CB:$CB)),0,SUMIF('3'!$CA:$CA,$C102,'3'!$CB:$CB)))-IF($D102="","",IF(ISNA(SUMIF('3'!$B:$B,$D102,'3'!$L:$L)),0,SUMIF('3'!$B:$B,$D102,'3'!$L:$L)))))</f>
        <v/>
      </c>
      <c r="I102" s="34" t="str">
        <f>IF($D102="","",(IF($C102="","",IF(ISNA(SUMIF('4'!$CA:$CA,$C102,'4'!$CB:$CB)),0,SUMIF('4'!$CA:$CA,$C102,'4'!$CB:$CB)))-IF($D102="","",IF(ISNA(SUMIF('4'!$B:$B,$D102,'4'!$L:$L)),0,SUMIF('4'!$B:$B,$D102,'4'!$L:$L)))))</f>
        <v/>
      </c>
      <c r="J102" s="34" t="str">
        <f>IF($D102="","",(IF($C102="","",IF(ISNA(SUMIF('5'!$CA:$CA,$C102,'5'!$CB:$CB)),0,SUMIF('5'!$CA:$CA,$C102,'5'!$CB:$CB)))-IF($D102="","",IF(ISNA(SUMIF('5'!$B:$B,$D102,'5'!$L:$L)),0,SUMIF('5'!$B:$B,$D102,'5'!$L:$L)))))</f>
        <v/>
      </c>
      <c r="K102" s="34" t="str">
        <f>IF($D102="","",(IF($C102="","",IF(ISNA(SUMIF('6'!$CA:$CA,$C102,'6'!$CB:$CB)),0,SUMIF('6'!$CA:$CA,$C102,'6'!$CB:$CB)))-IF($D102="","",IF(ISNA(SUMIF('6'!$B:$B,$D102,'6'!$L:$L)),0,SUMIF('6'!$B:$B,$D102,'6'!$L:$L)))))</f>
        <v/>
      </c>
      <c r="L102" s="34" t="str">
        <f>IF($D102="","",(IF($C102="","",IF(ISNA(SUMIF('7'!$CA:$CA,$C102,'7'!$CB:$CB)),0,SUMIF('7'!$CA:$CA,$C102,'7'!$CB:$CB)))-IF($D102="","",IF(ISNA(SUMIF('7'!$B:$B,$D102,'7'!$L:$L)),0,SUMIF('7'!$B:$B,$D102,'7'!$L:$L)))))</f>
        <v/>
      </c>
      <c r="M102" s="34" t="str">
        <f>IF($D102="","",(IF($C102="","",IF(ISNA(SUMIF('8'!$CA:$CA,$C102,'8'!$CB:$CB)),0,SUMIF('8'!$CA:$CA,$C102,'8'!$CB:$CB)))-IF($D102="","",IF(ISNA(SUMIF('8'!$B:$B,$D102,'8'!$L:$L)),0,SUMIF('8'!$B:$B,$D102,'8'!$L:$L)))))</f>
        <v/>
      </c>
      <c r="N102" s="34" t="str">
        <f>IF($D102="","",(IF($C102="","",IF(ISNA(SUMIF('9'!$CA:$CA,$C102,'9'!$CB:$CB)),0,SUMIF('9'!$CA:$CA,$C102,'9'!$CB:$CB)))-IF($D102="","",IF(ISNA(SUMIF('9'!$B:$B,$D102,'9'!$L:$L)),0,SUMIF('9'!$B:$B,$D102,'9'!$L:$L)))))</f>
        <v/>
      </c>
      <c r="O102" s="34" t="str">
        <f>IF($D102="","",(IF($C102="","",IF(ISNA(SUMIF('10'!$CA:$CA,$C102,'10'!$CB:$CB)),0,SUMIF('10'!$CA:$CA,$C102,'10'!$CB:$CB)))-IF($D102="","",IF(ISNA(SUMIF('10'!$B:$B,$D102,'10'!$L:$L)),0,SUMIF('10'!$B:$B,$D102,'10'!$L:$L)))))</f>
        <v/>
      </c>
      <c r="P102" s="34" t="str">
        <f>IF($D102="","",(IF($C102="","",IF(ISNA(SUMIF('11'!$CA:$CA,$C102,'11'!$CB:$CB)),0,SUMIF('11'!$CA:$CA,$C102,'11'!$CB:$CB)))-IF($D102="","",IF(ISNA(SUMIF('11'!$B:$B,$D102,'11'!$L:$L)),0,SUMIF('11'!$B:$B,$D102,'11'!$L:$L)))))</f>
        <v/>
      </c>
      <c r="Q102" s="34" t="str">
        <f>IF($D102="","",(IF($C102="","",IF(ISNA(SUMIF('12'!$CA:$CA,$C102,'12'!$CB:$CB)),0,SUMIF('12'!$CA:$CA,$C102,'12'!$CB:$CB)))-IF($D102="","",IF(ISNA(SUMIF('12'!$B:$B,$D102,'12'!$L:$L)),0,SUMIF('12'!$B:$B,$D102,'12'!$L:$L)))))</f>
        <v/>
      </c>
      <c r="R102" s="34" t="str">
        <f>IF($D102="","",(IF($C102="","",IF(ISNA(SUMIF('13'!$CA:$CA,$C102,'13'!$CB:$CB)),0,SUMIF('13'!$CA:$CA,$C102,'13'!$CB:$CB)))-IF($D102="","",IF(ISNA(SUMIF('13'!$B:$B,$D102,'13'!$L:$L)),0,SUMIF('13'!$B:$B,$D102,'13'!$L:$L)))))</f>
        <v/>
      </c>
      <c r="S102" s="34" t="str">
        <f>IF($D102="","",(IF($C102="","",IF(ISNA(SUMIF('14'!$CA:$CA,$C102,'14'!$CB:$CB)),0,SUMIF('14'!$CA:$CA,$C102,'14'!$CB:$CB)))-IF($D102="","",IF(ISNA(SUMIF('14'!$B:$B,$D102,'14'!$L:$L)),0,SUMIF('14'!$B:$B,$D102,'14'!$L:$L)))))</f>
        <v/>
      </c>
      <c r="T102" s="34" t="str">
        <f>IF($D102="","",(IF($C102="","",IF(ISNA(SUMIF('15'!$CA:$CA,$C102,'15'!$CB:$CB)),0,SUMIF('15'!$CA:$CA,$C102,'15'!$CB:$CB)))-IF($D102="","",IF(ISNA(SUMIF('15'!$B:$B,$D102,'15'!$L:$L)),0,SUMIF('15'!$B:$B,$D102,'15'!$L:$L)))))</f>
        <v/>
      </c>
      <c r="U102" s="34" t="str">
        <f>IF($D102="","",(IF($C102="","",IF(ISNA(SUMIF('16'!$CA:$CA,$C102,'16'!$CB:$CB)),0,SUMIF('16'!$CA:$CA,$C102,'16'!$CB:$CB)))-IF($D102="","",IF(ISNA(SUMIF('16'!$B:$B,$D102,'16'!$L:$L)),0,SUMIF('16'!$B:$B,$D102,'16'!$L:$L)))))</f>
        <v/>
      </c>
      <c r="V102" s="34" t="str">
        <f>IF($D102="","",(IF($C102="","",IF(ISNA(SUMIF('17'!$CA:$CA,$C102,'17'!$CB:$CB)),0,SUMIF('17'!$CA:$CA,$C102,'17'!$CB:$CB)))-IF($D102="","",IF(ISNA(SUMIF('17'!$B:$B,$D102,'17'!$L:$L)),0,SUMIF('17'!$B:$B,$D102,'17'!$L:$L)))))</f>
        <v/>
      </c>
      <c r="W102" s="34" t="str">
        <f>IF($D102="","",(IF($C102="","",IF(ISNA(SUMIF('18'!$CA:$CA,$C102,'18'!$CB:$CB)),0,SUMIF('18'!$CA:$CA,$C102,'18'!$CB:$CB)))-IF($D102="","",IF(ISNA(SUMIF('18'!$B:$B,$D102,'18'!$L:$L)),0,SUMIF('18'!$B:$B,$D102,'18'!$L:$L)))))</f>
        <v/>
      </c>
      <c r="X102" s="34" t="str">
        <f>IF($D102="","",(IF($C102="","",IF(ISNA(SUMIF('19'!$CA:$CA,$C102,'19'!$CB:$CB)),0,SUMIF('19'!$CA:$CA,$C102,'19'!$CB:$CB)))-IF($D102="","",IF(ISNA(SUMIF('19'!$B:$B,$D102,'19'!$L:$L)),0,SUMIF('19'!$B:$B,$D102,'19'!$L:$L)))))</f>
        <v/>
      </c>
      <c r="Y102" s="34" t="str">
        <f>IF($D102="","",(IF($C102="","",IF(ISNA(SUMIF('20'!$CA:$CA,$C102,'20'!$CB:$CB)),0,SUMIF('20'!$CA:$CA,$C102,'20'!$CB:$CB)))-IF($D102="","",IF(ISNA(SUMIF('20'!$B:$B,$D102,'20'!$L:$L)),0,SUMIF('20'!$B:$B,$D102,'20'!$L:$L)))))</f>
        <v/>
      </c>
      <c r="Z102" s="34" t="str">
        <f>IF($D102="","",(IF($C102="","",IF(ISNA(SUMIF('21'!$CA:$CA,$C102,'21'!$CB:$CB)),0,SUMIF('21'!$CA:$CA,$C102,'21'!$CB:$CB)))-IF($D102="","",IF(ISNA(SUMIF('21'!$B:$B,$D102,'21'!$L:$L)),0,SUMIF('21'!$B:$B,$D102,'21'!$L:$L)))))</f>
        <v/>
      </c>
      <c r="AA102" s="34" t="str">
        <f>IF($D102="","",(IF($C102="","",IF(ISNA(SUMIF('22'!$CA:$CA,$C102,'22'!$CB:$CB)),0,SUMIF('22'!$CA:$CA,$C102,'22'!$CB:$CB)))-IF($D102="","",IF(ISNA(SUMIF('22'!$B:$B,$D102,'22'!$L:$L)),0,SUMIF('22'!$B:$B,$D102,'22'!$L:$L)))))</f>
        <v/>
      </c>
      <c r="AB102" s="34" t="str">
        <f>IF($D102="","",(IF($C102="","",IF(ISNA(SUMIF('23'!$CA:$CA,$C102,'23'!$CB:$CB)),0,SUMIF('23'!$CA:$CA,$C102,'23'!$CB:$CB)))-IF($D102="","",IF(ISNA(SUMIF('23'!$B:$B,$D102,'23'!$L:$L)),0,SUMIF('23'!$B:$B,$D102,'23'!$L:$L)))))</f>
        <v/>
      </c>
      <c r="AC102" s="34" t="str">
        <f>IF($D102="","",(IF($C102="","",IF(ISNA(SUMIF('24'!$CA:$CA,$C102,'24'!$CB:$CB)),0,SUMIF('24'!$CA:$CA,$C102,'24'!$CB:$CB)))-IF($D102="","",IF(ISNA(SUMIF('24'!$B:$B,$D102,'24'!$L:$L)),0,SUMIF('24'!$B:$B,$D102,'24'!$L:$L)))))</f>
        <v/>
      </c>
      <c r="AD102" s="34" t="str">
        <f>IF($D102="","",(IF($C102="","",IF(ISNA(SUMIF('25'!$CA:$CA,$C102,'25'!$CB:$CB)),0,SUMIF('25'!$CA:$CA,$C102,'25'!$CB:$CB)))-IF($D102="","",IF(ISNA(SUMIF('25'!$B:$B,$D102,'25'!$L:$L)),0,SUMIF('25'!$B:$B,$D102,'25'!$L:$L)))))</f>
        <v/>
      </c>
      <c r="AE102" s="34" t="str">
        <f>IF($D102="","",(IF($C102="","",IF(ISNA(SUMIF('26'!$CA:$CA,$C102,'26'!$CB:$CB)),0,SUMIF('26'!$CA:$CA,$C102,'26'!$CB:$CB)))-IF($D102="","",IF(ISNA(SUMIF('26'!$B:$B,$D102,'26'!$L:$L)),0,SUMIF('26'!$B:$B,$D102,'26'!$L:$L)))))</f>
        <v/>
      </c>
      <c r="AF102" s="34" t="str">
        <f>IF($D102="","",(IF($C102="","",IF(ISNA(SUMIF('27'!$CA:$CA,$C102,'27'!$CB:$CB)),0,SUMIF('27'!$CA:$CA,$C102,'27'!$CB:$CB)))-IF($D102="","",IF(ISNA(SUMIF('27'!$B:$B,$D102,'27'!$L:$L)),0,SUMIF('27'!$B:$B,$D102,'27'!$L:$L)))))</f>
        <v/>
      </c>
      <c r="AG102" s="34" t="str">
        <f>IF($D102="","",(IF($C102="","",IF(ISNA(SUMIF('28'!$CA:$CA,$C102,'28'!$CB:$CB)),0,SUMIF('28'!$CA:$CA,$C102,'28'!$CB:$CB)))-IF($D102="","",IF(ISNA(SUMIF('28'!$B:$B,$D102,'28'!$L:$L)),0,SUMIF('28'!$B:$B,$D102,'28'!$L:$L)))))</f>
        <v/>
      </c>
      <c r="AH102" s="34" t="str">
        <f>IF($D102="","",(IF($C102="","",IF(ISNA(SUMIF('29'!$CA:$CA,$C102,'29'!$CB:$CB)),0,SUMIF('29'!$CA:$CA,$C102,'29'!$CB:$CB)))-IF($D102="","",IF(ISNA(SUMIF('29'!$B:$B,$D102,'29'!$L:$L)),0,SUMIF('29'!$B:$B,$D102,'29'!$L:$L)))))</f>
        <v/>
      </c>
      <c r="AI102" s="34" t="str">
        <f>IF($D102="","",(IF($C102="","",IF(ISNA(SUMIF('30'!$CA:$CA,$C102,'30'!$CB:$CB)),0,SUMIF('30'!$CA:$CA,$C102,'30'!$CB:$CB)))-IF($D102="","",IF(ISNA(SUMIF('30'!$B:$B,$D102,'30'!$L:$L)),0,SUMIF('30'!$B:$B,$D102,'30'!$L:$L)))))</f>
        <v/>
      </c>
      <c r="AJ102" s="34" t="str">
        <f>IF($D102="","",(IF($C102="","",IF(ISNA(SUMIF('31'!$CA:$CA,$C102,'31'!$CB:$CB)),0,SUMIF('31'!$CA:$CA,$C102,'31'!$CB:$CB)))-IF($D102="","",IF(ISNA(SUMIF('31'!$B:$B,$D102,'31'!$L:$L)),0,SUMIF('31'!$B:$B,$D102,'31'!$L:$L)))))</f>
        <v/>
      </c>
      <c r="AK102" s="35" t="str">
        <f t="shared" si="4"/>
        <v/>
      </c>
      <c r="AL102" s="31" t="str">
        <f t="shared" si="5"/>
        <v/>
      </c>
    </row>
    <row r="103" spans="1:38" ht="17.399999999999999" hidden="1">
      <c r="A103" s="19">
        <v>97</v>
      </c>
      <c r="C103" s="39" t="str">
        <f>IF(D103="","",VLOOKUP('CUADRO GENERADO'!D103,'BASE DATOS CONDUCTORES'!B:C,2,FALSE))</f>
        <v/>
      </c>
      <c r="D103" s="28" t="str">
        <f>IFERROR(VLOOKUP(A103,'BASE DATOS CONDUCTORES'!$X$4:$AB$403,5,FALSE),"")</f>
        <v/>
      </c>
      <c r="E103" s="34" t="str">
        <f>IF(ISNA(VLOOKUP(D103,SALDOS!C:D,2,FALSE)),"",VLOOKUP(D103,SALDOS!C:D,2,FALSE))</f>
        <v/>
      </c>
      <c r="F103" s="34" t="str">
        <f>IF($D103="","",(IF($C103="","",IF(ISNA(SUMIF('1'!$CA:$CA,$C103,'1'!$CB:$CB)),0,SUMIF('1'!$CA:$CA,$C103,'1'!$CB:$CB)))-IF($D103="","",IF(ISNA(SUMIF('1'!$B:$B,$D103,'1'!$L:$L)),0,SUMIF('1'!$B:$B,$D103,'1'!$L:$L)))))</f>
        <v/>
      </c>
      <c r="G103" s="34" t="str">
        <f>IF($D103="","",(IF($C103="","",IF(ISNA(SUMIF('2'!$CA:$CA,$C103,'2'!$CB:$CB)),0,SUMIF('2'!$CA:$CA,$C103,'2'!$CB:$CB)))-IF($D103="","",IF(ISNA(SUMIF('2'!$B:$B,$D103,'2'!$L:$L)),0,SUMIF('2'!$B:$B,$D103,'2'!$L:$L)))))</f>
        <v/>
      </c>
      <c r="H103" s="34" t="str">
        <f>IF($D103="","",(IF($C103="","",IF(ISNA(SUMIF('3'!$CA:$CA,$C103,'3'!$CB:$CB)),0,SUMIF('3'!$CA:$CA,$C103,'3'!$CB:$CB)))-IF($D103="","",IF(ISNA(SUMIF('3'!$B:$B,$D103,'3'!$L:$L)),0,SUMIF('3'!$B:$B,$D103,'3'!$L:$L)))))</f>
        <v/>
      </c>
      <c r="I103" s="34" t="str">
        <f>IF($D103="","",(IF($C103="","",IF(ISNA(SUMIF('4'!$CA:$CA,$C103,'4'!$CB:$CB)),0,SUMIF('4'!$CA:$CA,$C103,'4'!$CB:$CB)))-IF($D103="","",IF(ISNA(SUMIF('4'!$B:$B,$D103,'4'!$L:$L)),0,SUMIF('4'!$B:$B,$D103,'4'!$L:$L)))))</f>
        <v/>
      </c>
      <c r="J103" s="34" t="str">
        <f>IF($D103="","",(IF($C103="","",IF(ISNA(SUMIF('5'!$CA:$CA,$C103,'5'!$CB:$CB)),0,SUMIF('5'!$CA:$CA,$C103,'5'!$CB:$CB)))-IF($D103="","",IF(ISNA(SUMIF('5'!$B:$B,$D103,'5'!$L:$L)),0,SUMIF('5'!$B:$B,$D103,'5'!$L:$L)))))</f>
        <v/>
      </c>
      <c r="K103" s="34" t="str">
        <f>IF($D103="","",(IF($C103="","",IF(ISNA(SUMIF('6'!$CA:$CA,$C103,'6'!$CB:$CB)),0,SUMIF('6'!$CA:$CA,$C103,'6'!$CB:$CB)))-IF($D103="","",IF(ISNA(SUMIF('6'!$B:$B,$D103,'6'!$L:$L)),0,SUMIF('6'!$B:$B,$D103,'6'!$L:$L)))))</f>
        <v/>
      </c>
      <c r="L103" s="34" t="str">
        <f>IF($D103="","",(IF($C103="","",IF(ISNA(SUMIF('7'!$CA:$CA,$C103,'7'!$CB:$CB)),0,SUMIF('7'!$CA:$CA,$C103,'7'!$CB:$CB)))-IF($D103="","",IF(ISNA(SUMIF('7'!$B:$B,$D103,'7'!$L:$L)),0,SUMIF('7'!$B:$B,$D103,'7'!$L:$L)))))</f>
        <v/>
      </c>
      <c r="M103" s="34" t="str">
        <f>IF($D103="","",(IF($C103="","",IF(ISNA(SUMIF('8'!$CA:$CA,$C103,'8'!$CB:$CB)),0,SUMIF('8'!$CA:$CA,$C103,'8'!$CB:$CB)))-IF($D103="","",IF(ISNA(SUMIF('8'!$B:$B,$D103,'8'!$L:$L)),0,SUMIF('8'!$B:$B,$D103,'8'!$L:$L)))))</f>
        <v/>
      </c>
      <c r="N103" s="34" t="str">
        <f>IF($D103="","",(IF($C103="","",IF(ISNA(SUMIF('9'!$CA:$CA,$C103,'9'!$CB:$CB)),0,SUMIF('9'!$CA:$CA,$C103,'9'!$CB:$CB)))-IF($D103="","",IF(ISNA(SUMIF('9'!$B:$B,$D103,'9'!$L:$L)),0,SUMIF('9'!$B:$B,$D103,'9'!$L:$L)))))</f>
        <v/>
      </c>
      <c r="O103" s="34" t="str">
        <f>IF($D103="","",(IF($C103="","",IF(ISNA(SUMIF('10'!$CA:$CA,$C103,'10'!$CB:$CB)),0,SUMIF('10'!$CA:$CA,$C103,'10'!$CB:$CB)))-IF($D103="","",IF(ISNA(SUMIF('10'!$B:$B,$D103,'10'!$L:$L)),0,SUMIF('10'!$B:$B,$D103,'10'!$L:$L)))))</f>
        <v/>
      </c>
      <c r="P103" s="34" t="str">
        <f>IF($D103="","",(IF($C103="","",IF(ISNA(SUMIF('11'!$CA:$CA,$C103,'11'!$CB:$CB)),0,SUMIF('11'!$CA:$CA,$C103,'11'!$CB:$CB)))-IF($D103="","",IF(ISNA(SUMIF('11'!$B:$B,$D103,'11'!$L:$L)),0,SUMIF('11'!$B:$B,$D103,'11'!$L:$L)))))</f>
        <v/>
      </c>
      <c r="Q103" s="34" t="str">
        <f>IF($D103="","",(IF($C103="","",IF(ISNA(SUMIF('12'!$CA:$CA,$C103,'12'!$CB:$CB)),0,SUMIF('12'!$CA:$CA,$C103,'12'!$CB:$CB)))-IF($D103="","",IF(ISNA(SUMIF('12'!$B:$B,$D103,'12'!$L:$L)),0,SUMIF('12'!$B:$B,$D103,'12'!$L:$L)))))</f>
        <v/>
      </c>
      <c r="R103" s="34" t="str">
        <f>IF($D103="","",(IF($C103="","",IF(ISNA(SUMIF('13'!$CA:$CA,$C103,'13'!$CB:$CB)),0,SUMIF('13'!$CA:$CA,$C103,'13'!$CB:$CB)))-IF($D103="","",IF(ISNA(SUMIF('13'!$B:$B,$D103,'13'!$L:$L)),0,SUMIF('13'!$B:$B,$D103,'13'!$L:$L)))))</f>
        <v/>
      </c>
      <c r="S103" s="34" t="str">
        <f>IF($D103="","",(IF($C103="","",IF(ISNA(SUMIF('14'!$CA:$CA,$C103,'14'!$CB:$CB)),0,SUMIF('14'!$CA:$CA,$C103,'14'!$CB:$CB)))-IF($D103="","",IF(ISNA(SUMIF('14'!$B:$B,$D103,'14'!$L:$L)),0,SUMIF('14'!$B:$B,$D103,'14'!$L:$L)))))</f>
        <v/>
      </c>
      <c r="T103" s="34" t="str">
        <f>IF($D103="","",(IF($C103="","",IF(ISNA(SUMIF('15'!$CA:$CA,$C103,'15'!$CB:$CB)),0,SUMIF('15'!$CA:$CA,$C103,'15'!$CB:$CB)))-IF($D103="","",IF(ISNA(SUMIF('15'!$B:$B,$D103,'15'!$L:$L)),0,SUMIF('15'!$B:$B,$D103,'15'!$L:$L)))))</f>
        <v/>
      </c>
      <c r="U103" s="34" t="str">
        <f>IF($D103="","",(IF($C103="","",IF(ISNA(SUMIF('16'!$CA:$CA,$C103,'16'!$CB:$CB)),0,SUMIF('16'!$CA:$CA,$C103,'16'!$CB:$CB)))-IF($D103="","",IF(ISNA(SUMIF('16'!$B:$B,$D103,'16'!$L:$L)),0,SUMIF('16'!$B:$B,$D103,'16'!$L:$L)))))</f>
        <v/>
      </c>
      <c r="V103" s="34" t="str">
        <f>IF($D103="","",(IF($C103="","",IF(ISNA(SUMIF('17'!$CA:$CA,$C103,'17'!$CB:$CB)),0,SUMIF('17'!$CA:$CA,$C103,'17'!$CB:$CB)))-IF($D103="","",IF(ISNA(SUMIF('17'!$B:$B,$D103,'17'!$L:$L)),0,SUMIF('17'!$B:$B,$D103,'17'!$L:$L)))))</f>
        <v/>
      </c>
      <c r="W103" s="34" t="str">
        <f>IF($D103="","",(IF($C103="","",IF(ISNA(SUMIF('18'!$CA:$CA,$C103,'18'!$CB:$CB)),0,SUMIF('18'!$CA:$CA,$C103,'18'!$CB:$CB)))-IF($D103="","",IF(ISNA(SUMIF('18'!$B:$B,$D103,'18'!$L:$L)),0,SUMIF('18'!$B:$B,$D103,'18'!$L:$L)))))</f>
        <v/>
      </c>
      <c r="X103" s="34" t="str">
        <f>IF($D103="","",(IF($C103="","",IF(ISNA(SUMIF('19'!$CA:$CA,$C103,'19'!$CB:$CB)),0,SUMIF('19'!$CA:$CA,$C103,'19'!$CB:$CB)))-IF($D103="","",IF(ISNA(SUMIF('19'!$B:$B,$D103,'19'!$L:$L)),0,SUMIF('19'!$B:$B,$D103,'19'!$L:$L)))))</f>
        <v/>
      </c>
      <c r="Y103" s="34" t="str">
        <f>IF($D103="","",(IF($C103="","",IF(ISNA(SUMIF('20'!$CA:$CA,$C103,'20'!$CB:$CB)),0,SUMIF('20'!$CA:$CA,$C103,'20'!$CB:$CB)))-IF($D103="","",IF(ISNA(SUMIF('20'!$B:$B,$D103,'20'!$L:$L)),0,SUMIF('20'!$B:$B,$D103,'20'!$L:$L)))))</f>
        <v/>
      </c>
      <c r="Z103" s="34" t="str">
        <f>IF($D103="","",(IF($C103="","",IF(ISNA(SUMIF('21'!$CA:$CA,$C103,'21'!$CB:$CB)),0,SUMIF('21'!$CA:$CA,$C103,'21'!$CB:$CB)))-IF($D103="","",IF(ISNA(SUMIF('21'!$B:$B,$D103,'21'!$L:$L)),0,SUMIF('21'!$B:$B,$D103,'21'!$L:$L)))))</f>
        <v/>
      </c>
      <c r="AA103" s="34" t="str">
        <f>IF($D103="","",(IF($C103="","",IF(ISNA(SUMIF('22'!$CA:$CA,$C103,'22'!$CB:$CB)),0,SUMIF('22'!$CA:$CA,$C103,'22'!$CB:$CB)))-IF($D103="","",IF(ISNA(SUMIF('22'!$B:$B,$D103,'22'!$L:$L)),0,SUMIF('22'!$B:$B,$D103,'22'!$L:$L)))))</f>
        <v/>
      </c>
      <c r="AB103" s="34" t="str">
        <f>IF($D103="","",(IF($C103="","",IF(ISNA(SUMIF('23'!$CA:$CA,$C103,'23'!$CB:$CB)),0,SUMIF('23'!$CA:$CA,$C103,'23'!$CB:$CB)))-IF($D103="","",IF(ISNA(SUMIF('23'!$B:$B,$D103,'23'!$L:$L)),0,SUMIF('23'!$B:$B,$D103,'23'!$L:$L)))))</f>
        <v/>
      </c>
      <c r="AC103" s="34" t="str">
        <f>IF($D103="","",(IF($C103="","",IF(ISNA(SUMIF('24'!$CA:$CA,$C103,'24'!$CB:$CB)),0,SUMIF('24'!$CA:$CA,$C103,'24'!$CB:$CB)))-IF($D103="","",IF(ISNA(SUMIF('24'!$B:$B,$D103,'24'!$L:$L)),0,SUMIF('24'!$B:$B,$D103,'24'!$L:$L)))))</f>
        <v/>
      </c>
      <c r="AD103" s="34" t="str">
        <f>IF($D103="","",(IF($C103="","",IF(ISNA(SUMIF('25'!$CA:$CA,$C103,'25'!$CB:$CB)),0,SUMIF('25'!$CA:$CA,$C103,'25'!$CB:$CB)))-IF($D103="","",IF(ISNA(SUMIF('25'!$B:$B,$D103,'25'!$L:$L)),0,SUMIF('25'!$B:$B,$D103,'25'!$L:$L)))))</f>
        <v/>
      </c>
      <c r="AE103" s="34" t="str">
        <f>IF($D103="","",(IF($C103="","",IF(ISNA(SUMIF('26'!$CA:$CA,$C103,'26'!$CB:$CB)),0,SUMIF('26'!$CA:$CA,$C103,'26'!$CB:$CB)))-IF($D103="","",IF(ISNA(SUMIF('26'!$B:$B,$D103,'26'!$L:$L)),0,SUMIF('26'!$B:$B,$D103,'26'!$L:$L)))))</f>
        <v/>
      </c>
      <c r="AF103" s="34" t="str">
        <f>IF($D103="","",(IF($C103="","",IF(ISNA(SUMIF('27'!$CA:$CA,$C103,'27'!$CB:$CB)),0,SUMIF('27'!$CA:$CA,$C103,'27'!$CB:$CB)))-IF($D103="","",IF(ISNA(SUMIF('27'!$B:$B,$D103,'27'!$L:$L)),0,SUMIF('27'!$B:$B,$D103,'27'!$L:$L)))))</f>
        <v/>
      </c>
      <c r="AG103" s="34" t="str">
        <f>IF($D103="","",(IF($C103="","",IF(ISNA(SUMIF('28'!$CA:$CA,$C103,'28'!$CB:$CB)),0,SUMIF('28'!$CA:$CA,$C103,'28'!$CB:$CB)))-IF($D103="","",IF(ISNA(SUMIF('28'!$B:$B,$D103,'28'!$L:$L)),0,SUMIF('28'!$B:$B,$D103,'28'!$L:$L)))))</f>
        <v/>
      </c>
      <c r="AH103" s="34" t="str">
        <f>IF($D103="","",(IF($C103="","",IF(ISNA(SUMIF('29'!$CA:$CA,$C103,'29'!$CB:$CB)),0,SUMIF('29'!$CA:$CA,$C103,'29'!$CB:$CB)))-IF($D103="","",IF(ISNA(SUMIF('29'!$B:$B,$D103,'29'!$L:$L)),0,SUMIF('29'!$B:$B,$D103,'29'!$L:$L)))))</f>
        <v/>
      </c>
      <c r="AI103" s="34" t="str">
        <f>IF($D103="","",(IF($C103="","",IF(ISNA(SUMIF('30'!$CA:$CA,$C103,'30'!$CB:$CB)),0,SUMIF('30'!$CA:$CA,$C103,'30'!$CB:$CB)))-IF($D103="","",IF(ISNA(SUMIF('30'!$B:$B,$D103,'30'!$L:$L)),0,SUMIF('30'!$B:$B,$D103,'30'!$L:$L)))))</f>
        <v/>
      </c>
      <c r="AJ103" s="34" t="str">
        <f>IF($D103="","",(IF($C103="","",IF(ISNA(SUMIF('31'!$CA:$CA,$C103,'31'!$CB:$CB)),0,SUMIF('31'!$CA:$CA,$C103,'31'!$CB:$CB)))-IF($D103="","",IF(ISNA(SUMIF('31'!$B:$B,$D103,'31'!$L:$L)),0,SUMIF('31'!$B:$B,$D103,'31'!$L:$L)))))</f>
        <v/>
      </c>
      <c r="AK103" s="35" t="str">
        <f t="shared" si="4"/>
        <v/>
      </c>
      <c r="AL103" s="31" t="str">
        <f t="shared" si="5"/>
        <v/>
      </c>
    </row>
    <row r="104" spans="1:38" ht="17.399999999999999" hidden="1">
      <c r="A104" s="19">
        <v>98</v>
      </c>
      <c r="C104" s="39" t="str">
        <f>IF(D104="","",VLOOKUP('CUADRO GENERADO'!D104,'BASE DATOS CONDUCTORES'!B:C,2,FALSE))</f>
        <v/>
      </c>
      <c r="D104" s="28" t="str">
        <f>IFERROR(VLOOKUP(A104,'BASE DATOS CONDUCTORES'!$X$4:$AB$403,5,FALSE),"")</f>
        <v/>
      </c>
      <c r="E104" s="34" t="str">
        <f>IF(ISNA(VLOOKUP(D104,SALDOS!C:D,2,FALSE)),"",VLOOKUP(D104,SALDOS!C:D,2,FALSE))</f>
        <v/>
      </c>
      <c r="F104" s="34" t="str">
        <f>IF($D104="","",(IF($C104="","",IF(ISNA(SUMIF('1'!$CA:$CA,$C104,'1'!$CB:$CB)),0,SUMIF('1'!$CA:$CA,$C104,'1'!$CB:$CB)))-IF($D104="","",IF(ISNA(SUMIF('1'!$B:$B,$D104,'1'!$L:$L)),0,SUMIF('1'!$B:$B,$D104,'1'!$L:$L)))))</f>
        <v/>
      </c>
      <c r="G104" s="34" t="str">
        <f>IF($D104="","",(IF($C104="","",IF(ISNA(SUMIF('2'!$CA:$CA,$C104,'2'!$CB:$CB)),0,SUMIF('2'!$CA:$CA,$C104,'2'!$CB:$CB)))-IF($D104="","",IF(ISNA(SUMIF('2'!$B:$B,$D104,'2'!$L:$L)),0,SUMIF('2'!$B:$B,$D104,'2'!$L:$L)))))</f>
        <v/>
      </c>
      <c r="H104" s="34" t="str">
        <f>IF($D104="","",(IF($C104="","",IF(ISNA(SUMIF('3'!$CA:$CA,$C104,'3'!$CB:$CB)),0,SUMIF('3'!$CA:$CA,$C104,'3'!$CB:$CB)))-IF($D104="","",IF(ISNA(SUMIF('3'!$B:$B,$D104,'3'!$L:$L)),0,SUMIF('3'!$B:$B,$D104,'3'!$L:$L)))))</f>
        <v/>
      </c>
      <c r="I104" s="34" t="str">
        <f>IF($D104="","",(IF($C104="","",IF(ISNA(SUMIF('4'!$CA:$CA,$C104,'4'!$CB:$CB)),0,SUMIF('4'!$CA:$CA,$C104,'4'!$CB:$CB)))-IF($D104="","",IF(ISNA(SUMIF('4'!$B:$B,$D104,'4'!$L:$L)),0,SUMIF('4'!$B:$B,$D104,'4'!$L:$L)))))</f>
        <v/>
      </c>
      <c r="J104" s="34" t="str">
        <f>IF($D104="","",(IF($C104="","",IF(ISNA(SUMIF('5'!$CA:$CA,$C104,'5'!$CB:$CB)),0,SUMIF('5'!$CA:$CA,$C104,'5'!$CB:$CB)))-IF($D104="","",IF(ISNA(SUMIF('5'!$B:$B,$D104,'5'!$L:$L)),0,SUMIF('5'!$B:$B,$D104,'5'!$L:$L)))))</f>
        <v/>
      </c>
      <c r="K104" s="34" t="str">
        <f>IF($D104="","",(IF($C104="","",IF(ISNA(SUMIF('6'!$CA:$CA,$C104,'6'!$CB:$CB)),0,SUMIF('6'!$CA:$CA,$C104,'6'!$CB:$CB)))-IF($D104="","",IF(ISNA(SUMIF('6'!$B:$B,$D104,'6'!$L:$L)),0,SUMIF('6'!$B:$B,$D104,'6'!$L:$L)))))</f>
        <v/>
      </c>
      <c r="L104" s="34" t="str">
        <f>IF($D104="","",(IF($C104="","",IF(ISNA(SUMIF('7'!$CA:$CA,$C104,'7'!$CB:$CB)),0,SUMIF('7'!$CA:$CA,$C104,'7'!$CB:$CB)))-IF($D104="","",IF(ISNA(SUMIF('7'!$B:$B,$D104,'7'!$L:$L)),0,SUMIF('7'!$B:$B,$D104,'7'!$L:$L)))))</f>
        <v/>
      </c>
      <c r="M104" s="34" t="str">
        <f>IF($D104="","",(IF($C104="","",IF(ISNA(SUMIF('8'!$CA:$CA,$C104,'8'!$CB:$CB)),0,SUMIF('8'!$CA:$CA,$C104,'8'!$CB:$CB)))-IF($D104="","",IF(ISNA(SUMIF('8'!$B:$B,$D104,'8'!$L:$L)),0,SUMIF('8'!$B:$B,$D104,'8'!$L:$L)))))</f>
        <v/>
      </c>
      <c r="N104" s="34" t="str">
        <f>IF($D104="","",(IF($C104="","",IF(ISNA(SUMIF('9'!$CA:$CA,$C104,'9'!$CB:$CB)),0,SUMIF('9'!$CA:$CA,$C104,'9'!$CB:$CB)))-IF($D104="","",IF(ISNA(SUMIF('9'!$B:$B,$D104,'9'!$L:$L)),0,SUMIF('9'!$B:$B,$D104,'9'!$L:$L)))))</f>
        <v/>
      </c>
      <c r="O104" s="34" t="str">
        <f>IF($D104="","",(IF($C104="","",IF(ISNA(SUMIF('10'!$CA:$CA,$C104,'10'!$CB:$CB)),0,SUMIF('10'!$CA:$CA,$C104,'10'!$CB:$CB)))-IF($D104="","",IF(ISNA(SUMIF('10'!$B:$B,$D104,'10'!$L:$L)),0,SUMIF('10'!$B:$B,$D104,'10'!$L:$L)))))</f>
        <v/>
      </c>
      <c r="P104" s="34" t="str">
        <f>IF($D104="","",(IF($C104="","",IF(ISNA(SUMIF('11'!$CA:$CA,$C104,'11'!$CB:$CB)),0,SUMIF('11'!$CA:$CA,$C104,'11'!$CB:$CB)))-IF($D104="","",IF(ISNA(SUMIF('11'!$B:$B,$D104,'11'!$L:$L)),0,SUMIF('11'!$B:$B,$D104,'11'!$L:$L)))))</f>
        <v/>
      </c>
      <c r="Q104" s="34" t="str">
        <f>IF($D104="","",(IF($C104="","",IF(ISNA(SUMIF('12'!$CA:$CA,$C104,'12'!$CB:$CB)),0,SUMIF('12'!$CA:$CA,$C104,'12'!$CB:$CB)))-IF($D104="","",IF(ISNA(SUMIF('12'!$B:$B,$D104,'12'!$L:$L)),0,SUMIF('12'!$B:$B,$D104,'12'!$L:$L)))))</f>
        <v/>
      </c>
      <c r="R104" s="34" t="str">
        <f>IF($D104="","",(IF($C104="","",IF(ISNA(SUMIF('13'!$CA:$CA,$C104,'13'!$CB:$CB)),0,SUMIF('13'!$CA:$CA,$C104,'13'!$CB:$CB)))-IF($D104="","",IF(ISNA(SUMIF('13'!$B:$B,$D104,'13'!$L:$L)),0,SUMIF('13'!$B:$B,$D104,'13'!$L:$L)))))</f>
        <v/>
      </c>
      <c r="S104" s="34" t="str">
        <f>IF($D104="","",(IF($C104="","",IF(ISNA(SUMIF('14'!$CA:$CA,$C104,'14'!$CB:$CB)),0,SUMIF('14'!$CA:$CA,$C104,'14'!$CB:$CB)))-IF($D104="","",IF(ISNA(SUMIF('14'!$B:$B,$D104,'14'!$L:$L)),0,SUMIF('14'!$B:$B,$D104,'14'!$L:$L)))))</f>
        <v/>
      </c>
      <c r="T104" s="34" t="str">
        <f>IF($D104="","",(IF($C104="","",IF(ISNA(SUMIF('15'!$CA:$CA,$C104,'15'!$CB:$CB)),0,SUMIF('15'!$CA:$CA,$C104,'15'!$CB:$CB)))-IF($D104="","",IF(ISNA(SUMIF('15'!$B:$B,$D104,'15'!$L:$L)),0,SUMIF('15'!$B:$B,$D104,'15'!$L:$L)))))</f>
        <v/>
      </c>
      <c r="U104" s="34" t="str">
        <f>IF($D104="","",(IF($C104="","",IF(ISNA(SUMIF('16'!$CA:$CA,$C104,'16'!$CB:$CB)),0,SUMIF('16'!$CA:$CA,$C104,'16'!$CB:$CB)))-IF($D104="","",IF(ISNA(SUMIF('16'!$B:$B,$D104,'16'!$L:$L)),0,SUMIF('16'!$B:$B,$D104,'16'!$L:$L)))))</f>
        <v/>
      </c>
      <c r="V104" s="34" t="str">
        <f>IF($D104="","",(IF($C104="","",IF(ISNA(SUMIF('17'!$CA:$CA,$C104,'17'!$CB:$CB)),0,SUMIF('17'!$CA:$CA,$C104,'17'!$CB:$CB)))-IF($D104="","",IF(ISNA(SUMIF('17'!$B:$B,$D104,'17'!$L:$L)),0,SUMIF('17'!$B:$B,$D104,'17'!$L:$L)))))</f>
        <v/>
      </c>
      <c r="W104" s="34" t="str">
        <f>IF($D104="","",(IF($C104="","",IF(ISNA(SUMIF('18'!$CA:$CA,$C104,'18'!$CB:$CB)),0,SUMIF('18'!$CA:$CA,$C104,'18'!$CB:$CB)))-IF($D104="","",IF(ISNA(SUMIF('18'!$B:$B,$D104,'18'!$L:$L)),0,SUMIF('18'!$B:$B,$D104,'18'!$L:$L)))))</f>
        <v/>
      </c>
      <c r="X104" s="34" t="str">
        <f>IF($D104="","",(IF($C104="","",IF(ISNA(SUMIF('19'!$CA:$CA,$C104,'19'!$CB:$CB)),0,SUMIF('19'!$CA:$CA,$C104,'19'!$CB:$CB)))-IF($D104="","",IF(ISNA(SUMIF('19'!$B:$B,$D104,'19'!$L:$L)),0,SUMIF('19'!$B:$B,$D104,'19'!$L:$L)))))</f>
        <v/>
      </c>
      <c r="Y104" s="34" t="str">
        <f>IF($D104="","",(IF($C104="","",IF(ISNA(SUMIF('20'!$CA:$CA,$C104,'20'!$CB:$CB)),0,SUMIF('20'!$CA:$CA,$C104,'20'!$CB:$CB)))-IF($D104="","",IF(ISNA(SUMIF('20'!$B:$B,$D104,'20'!$L:$L)),0,SUMIF('20'!$B:$B,$D104,'20'!$L:$L)))))</f>
        <v/>
      </c>
      <c r="Z104" s="34" t="str">
        <f>IF($D104="","",(IF($C104="","",IF(ISNA(SUMIF('21'!$CA:$CA,$C104,'21'!$CB:$CB)),0,SUMIF('21'!$CA:$CA,$C104,'21'!$CB:$CB)))-IF($D104="","",IF(ISNA(SUMIF('21'!$B:$B,$D104,'21'!$L:$L)),0,SUMIF('21'!$B:$B,$D104,'21'!$L:$L)))))</f>
        <v/>
      </c>
      <c r="AA104" s="34" t="str">
        <f>IF($D104="","",(IF($C104="","",IF(ISNA(SUMIF('22'!$CA:$CA,$C104,'22'!$CB:$CB)),0,SUMIF('22'!$CA:$CA,$C104,'22'!$CB:$CB)))-IF($D104="","",IF(ISNA(SUMIF('22'!$B:$B,$D104,'22'!$L:$L)),0,SUMIF('22'!$B:$B,$D104,'22'!$L:$L)))))</f>
        <v/>
      </c>
      <c r="AB104" s="34" t="str">
        <f>IF($D104="","",(IF($C104="","",IF(ISNA(SUMIF('23'!$CA:$CA,$C104,'23'!$CB:$CB)),0,SUMIF('23'!$CA:$CA,$C104,'23'!$CB:$CB)))-IF($D104="","",IF(ISNA(SUMIF('23'!$B:$B,$D104,'23'!$L:$L)),0,SUMIF('23'!$B:$B,$D104,'23'!$L:$L)))))</f>
        <v/>
      </c>
      <c r="AC104" s="34" t="str">
        <f>IF($D104="","",(IF($C104="","",IF(ISNA(SUMIF('24'!$CA:$CA,$C104,'24'!$CB:$CB)),0,SUMIF('24'!$CA:$CA,$C104,'24'!$CB:$CB)))-IF($D104="","",IF(ISNA(SUMIF('24'!$B:$B,$D104,'24'!$L:$L)),0,SUMIF('24'!$B:$B,$D104,'24'!$L:$L)))))</f>
        <v/>
      </c>
      <c r="AD104" s="34" t="str">
        <f>IF($D104="","",(IF($C104="","",IF(ISNA(SUMIF('25'!$CA:$CA,$C104,'25'!$CB:$CB)),0,SUMIF('25'!$CA:$CA,$C104,'25'!$CB:$CB)))-IF($D104="","",IF(ISNA(SUMIF('25'!$B:$B,$D104,'25'!$L:$L)),0,SUMIF('25'!$B:$B,$D104,'25'!$L:$L)))))</f>
        <v/>
      </c>
      <c r="AE104" s="34" t="str">
        <f>IF($D104="","",(IF($C104="","",IF(ISNA(SUMIF('26'!$CA:$CA,$C104,'26'!$CB:$CB)),0,SUMIF('26'!$CA:$CA,$C104,'26'!$CB:$CB)))-IF($D104="","",IF(ISNA(SUMIF('26'!$B:$B,$D104,'26'!$L:$L)),0,SUMIF('26'!$B:$B,$D104,'26'!$L:$L)))))</f>
        <v/>
      </c>
      <c r="AF104" s="34" t="str">
        <f>IF($D104="","",(IF($C104="","",IF(ISNA(SUMIF('27'!$CA:$CA,$C104,'27'!$CB:$CB)),0,SUMIF('27'!$CA:$CA,$C104,'27'!$CB:$CB)))-IF($D104="","",IF(ISNA(SUMIF('27'!$B:$B,$D104,'27'!$L:$L)),0,SUMIF('27'!$B:$B,$D104,'27'!$L:$L)))))</f>
        <v/>
      </c>
      <c r="AG104" s="34" t="str">
        <f>IF($D104="","",(IF($C104="","",IF(ISNA(SUMIF('28'!$CA:$CA,$C104,'28'!$CB:$CB)),0,SUMIF('28'!$CA:$CA,$C104,'28'!$CB:$CB)))-IF($D104="","",IF(ISNA(SUMIF('28'!$B:$B,$D104,'28'!$L:$L)),0,SUMIF('28'!$B:$B,$D104,'28'!$L:$L)))))</f>
        <v/>
      </c>
      <c r="AH104" s="34" t="str">
        <f>IF($D104="","",(IF($C104="","",IF(ISNA(SUMIF('29'!$CA:$CA,$C104,'29'!$CB:$CB)),0,SUMIF('29'!$CA:$CA,$C104,'29'!$CB:$CB)))-IF($D104="","",IF(ISNA(SUMIF('29'!$B:$B,$D104,'29'!$L:$L)),0,SUMIF('29'!$B:$B,$D104,'29'!$L:$L)))))</f>
        <v/>
      </c>
      <c r="AI104" s="34" t="str">
        <f>IF($D104="","",(IF($C104="","",IF(ISNA(SUMIF('30'!$CA:$CA,$C104,'30'!$CB:$CB)),0,SUMIF('30'!$CA:$CA,$C104,'30'!$CB:$CB)))-IF($D104="","",IF(ISNA(SUMIF('30'!$B:$B,$D104,'30'!$L:$L)),0,SUMIF('30'!$B:$B,$D104,'30'!$L:$L)))))</f>
        <v/>
      </c>
      <c r="AJ104" s="34" t="str">
        <f>IF($D104="","",(IF($C104="","",IF(ISNA(SUMIF('31'!$CA:$CA,$C104,'31'!$CB:$CB)),0,SUMIF('31'!$CA:$CA,$C104,'31'!$CB:$CB)))-IF($D104="","",IF(ISNA(SUMIF('31'!$B:$B,$D104,'31'!$L:$L)),0,SUMIF('31'!$B:$B,$D104,'31'!$L:$L)))))</f>
        <v/>
      </c>
      <c r="AK104" s="35" t="str">
        <f t="shared" si="4"/>
        <v/>
      </c>
      <c r="AL104" s="31" t="str">
        <f t="shared" si="5"/>
        <v/>
      </c>
    </row>
    <row r="105" spans="1:38" ht="17.399999999999999" hidden="1">
      <c r="A105" s="19">
        <v>99</v>
      </c>
      <c r="C105" s="39" t="str">
        <f>IF(D105="","",VLOOKUP('CUADRO GENERADO'!D105,'BASE DATOS CONDUCTORES'!B:C,2,FALSE))</f>
        <v/>
      </c>
      <c r="D105" s="28" t="str">
        <f>IFERROR(VLOOKUP(A105,'BASE DATOS CONDUCTORES'!$X$4:$AB$403,5,FALSE),"")</f>
        <v/>
      </c>
      <c r="E105" s="34" t="str">
        <f>IF(ISNA(VLOOKUP(D105,SALDOS!C:D,2,FALSE)),"",VLOOKUP(D105,SALDOS!C:D,2,FALSE))</f>
        <v/>
      </c>
      <c r="F105" s="34" t="str">
        <f>IF($D105="","",(IF($C105="","",IF(ISNA(SUMIF('1'!$CA:$CA,$C105,'1'!$CB:$CB)),0,SUMIF('1'!$CA:$CA,$C105,'1'!$CB:$CB)))-IF($D105="","",IF(ISNA(SUMIF('1'!$B:$B,$D105,'1'!$L:$L)),0,SUMIF('1'!$B:$B,$D105,'1'!$L:$L)))))</f>
        <v/>
      </c>
      <c r="G105" s="34" t="str">
        <f>IF($D105="","",(IF($C105="","",IF(ISNA(SUMIF('2'!$CA:$CA,$C105,'2'!$CB:$CB)),0,SUMIF('2'!$CA:$CA,$C105,'2'!$CB:$CB)))-IF($D105="","",IF(ISNA(SUMIF('2'!$B:$B,$D105,'2'!$L:$L)),0,SUMIF('2'!$B:$B,$D105,'2'!$L:$L)))))</f>
        <v/>
      </c>
      <c r="H105" s="34" t="str">
        <f>IF($D105="","",(IF($C105="","",IF(ISNA(SUMIF('3'!$CA:$CA,$C105,'3'!$CB:$CB)),0,SUMIF('3'!$CA:$CA,$C105,'3'!$CB:$CB)))-IF($D105="","",IF(ISNA(SUMIF('3'!$B:$B,$D105,'3'!$L:$L)),0,SUMIF('3'!$B:$B,$D105,'3'!$L:$L)))))</f>
        <v/>
      </c>
      <c r="I105" s="34" t="str">
        <f>IF($D105="","",(IF($C105="","",IF(ISNA(SUMIF('4'!$CA:$CA,$C105,'4'!$CB:$CB)),0,SUMIF('4'!$CA:$CA,$C105,'4'!$CB:$CB)))-IF($D105="","",IF(ISNA(SUMIF('4'!$B:$B,$D105,'4'!$L:$L)),0,SUMIF('4'!$B:$B,$D105,'4'!$L:$L)))))</f>
        <v/>
      </c>
      <c r="J105" s="34" t="str">
        <f>IF($D105="","",(IF($C105="","",IF(ISNA(SUMIF('5'!$CA:$CA,$C105,'5'!$CB:$CB)),0,SUMIF('5'!$CA:$CA,$C105,'5'!$CB:$CB)))-IF($D105="","",IF(ISNA(SUMIF('5'!$B:$B,$D105,'5'!$L:$L)),0,SUMIF('5'!$B:$B,$D105,'5'!$L:$L)))))</f>
        <v/>
      </c>
      <c r="K105" s="34" t="str">
        <f>IF($D105="","",(IF($C105="","",IF(ISNA(SUMIF('6'!$CA:$CA,$C105,'6'!$CB:$CB)),0,SUMIF('6'!$CA:$CA,$C105,'6'!$CB:$CB)))-IF($D105="","",IF(ISNA(SUMIF('6'!$B:$B,$D105,'6'!$L:$L)),0,SUMIF('6'!$B:$B,$D105,'6'!$L:$L)))))</f>
        <v/>
      </c>
      <c r="L105" s="34" t="str">
        <f>IF($D105="","",(IF($C105="","",IF(ISNA(SUMIF('7'!$CA:$CA,$C105,'7'!$CB:$CB)),0,SUMIF('7'!$CA:$CA,$C105,'7'!$CB:$CB)))-IF($D105="","",IF(ISNA(SUMIF('7'!$B:$B,$D105,'7'!$L:$L)),0,SUMIF('7'!$B:$B,$D105,'7'!$L:$L)))))</f>
        <v/>
      </c>
      <c r="M105" s="34" t="str">
        <f>IF($D105="","",(IF($C105="","",IF(ISNA(SUMIF('8'!$CA:$CA,$C105,'8'!$CB:$CB)),0,SUMIF('8'!$CA:$CA,$C105,'8'!$CB:$CB)))-IF($D105="","",IF(ISNA(SUMIF('8'!$B:$B,$D105,'8'!$L:$L)),0,SUMIF('8'!$B:$B,$D105,'8'!$L:$L)))))</f>
        <v/>
      </c>
      <c r="N105" s="34" t="str">
        <f>IF($D105="","",(IF($C105="","",IF(ISNA(SUMIF('9'!$CA:$CA,$C105,'9'!$CB:$CB)),0,SUMIF('9'!$CA:$CA,$C105,'9'!$CB:$CB)))-IF($D105="","",IF(ISNA(SUMIF('9'!$B:$B,$D105,'9'!$L:$L)),0,SUMIF('9'!$B:$B,$D105,'9'!$L:$L)))))</f>
        <v/>
      </c>
      <c r="O105" s="34" t="str">
        <f>IF($D105="","",(IF($C105="","",IF(ISNA(SUMIF('10'!$CA:$CA,$C105,'10'!$CB:$CB)),0,SUMIF('10'!$CA:$CA,$C105,'10'!$CB:$CB)))-IF($D105="","",IF(ISNA(SUMIF('10'!$B:$B,$D105,'10'!$L:$L)),0,SUMIF('10'!$B:$B,$D105,'10'!$L:$L)))))</f>
        <v/>
      </c>
      <c r="P105" s="34" t="str">
        <f>IF($D105="","",(IF($C105="","",IF(ISNA(SUMIF('11'!$CA:$CA,$C105,'11'!$CB:$CB)),0,SUMIF('11'!$CA:$CA,$C105,'11'!$CB:$CB)))-IF($D105="","",IF(ISNA(SUMIF('11'!$B:$B,$D105,'11'!$L:$L)),0,SUMIF('11'!$B:$B,$D105,'11'!$L:$L)))))</f>
        <v/>
      </c>
      <c r="Q105" s="34" t="str">
        <f>IF($D105="","",(IF($C105="","",IF(ISNA(SUMIF('12'!$CA:$CA,$C105,'12'!$CB:$CB)),0,SUMIF('12'!$CA:$CA,$C105,'12'!$CB:$CB)))-IF($D105="","",IF(ISNA(SUMIF('12'!$B:$B,$D105,'12'!$L:$L)),0,SUMIF('12'!$B:$B,$D105,'12'!$L:$L)))))</f>
        <v/>
      </c>
      <c r="R105" s="34" t="str">
        <f>IF($D105="","",(IF($C105="","",IF(ISNA(SUMIF('13'!$CA:$CA,$C105,'13'!$CB:$CB)),0,SUMIF('13'!$CA:$CA,$C105,'13'!$CB:$CB)))-IF($D105="","",IF(ISNA(SUMIF('13'!$B:$B,$D105,'13'!$L:$L)),0,SUMIF('13'!$B:$B,$D105,'13'!$L:$L)))))</f>
        <v/>
      </c>
      <c r="S105" s="34" t="str">
        <f>IF($D105="","",(IF($C105="","",IF(ISNA(SUMIF('14'!$CA:$CA,$C105,'14'!$CB:$CB)),0,SUMIF('14'!$CA:$CA,$C105,'14'!$CB:$CB)))-IF($D105="","",IF(ISNA(SUMIF('14'!$B:$B,$D105,'14'!$L:$L)),0,SUMIF('14'!$B:$B,$D105,'14'!$L:$L)))))</f>
        <v/>
      </c>
      <c r="T105" s="34" t="str">
        <f>IF($D105="","",(IF($C105="","",IF(ISNA(SUMIF('15'!$CA:$CA,$C105,'15'!$CB:$CB)),0,SUMIF('15'!$CA:$CA,$C105,'15'!$CB:$CB)))-IF($D105="","",IF(ISNA(SUMIF('15'!$B:$B,$D105,'15'!$L:$L)),0,SUMIF('15'!$B:$B,$D105,'15'!$L:$L)))))</f>
        <v/>
      </c>
      <c r="U105" s="34" t="str">
        <f>IF($D105="","",(IF($C105="","",IF(ISNA(SUMIF('16'!$CA:$CA,$C105,'16'!$CB:$CB)),0,SUMIF('16'!$CA:$CA,$C105,'16'!$CB:$CB)))-IF($D105="","",IF(ISNA(SUMIF('16'!$B:$B,$D105,'16'!$L:$L)),0,SUMIF('16'!$B:$B,$D105,'16'!$L:$L)))))</f>
        <v/>
      </c>
      <c r="V105" s="34" t="str">
        <f>IF($D105="","",(IF($C105="","",IF(ISNA(SUMIF('17'!$CA:$CA,$C105,'17'!$CB:$CB)),0,SUMIF('17'!$CA:$CA,$C105,'17'!$CB:$CB)))-IF($D105="","",IF(ISNA(SUMIF('17'!$B:$B,$D105,'17'!$L:$L)),0,SUMIF('17'!$B:$B,$D105,'17'!$L:$L)))))</f>
        <v/>
      </c>
      <c r="W105" s="34" t="str">
        <f>IF($D105="","",(IF($C105="","",IF(ISNA(SUMIF('18'!$CA:$CA,$C105,'18'!$CB:$CB)),0,SUMIF('18'!$CA:$CA,$C105,'18'!$CB:$CB)))-IF($D105="","",IF(ISNA(SUMIF('18'!$B:$B,$D105,'18'!$L:$L)),0,SUMIF('18'!$B:$B,$D105,'18'!$L:$L)))))</f>
        <v/>
      </c>
      <c r="X105" s="34" t="str">
        <f>IF($D105="","",(IF($C105="","",IF(ISNA(SUMIF('19'!$CA:$CA,$C105,'19'!$CB:$CB)),0,SUMIF('19'!$CA:$CA,$C105,'19'!$CB:$CB)))-IF($D105="","",IF(ISNA(SUMIF('19'!$B:$B,$D105,'19'!$L:$L)),0,SUMIF('19'!$B:$B,$D105,'19'!$L:$L)))))</f>
        <v/>
      </c>
      <c r="Y105" s="34" t="str">
        <f>IF($D105="","",(IF($C105="","",IF(ISNA(SUMIF('20'!$CA:$CA,$C105,'20'!$CB:$CB)),0,SUMIF('20'!$CA:$CA,$C105,'20'!$CB:$CB)))-IF($D105="","",IF(ISNA(SUMIF('20'!$B:$B,$D105,'20'!$L:$L)),0,SUMIF('20'!$B:$B,$D105,'20'!$L:$L)))))</f>
        <v/>
      </c>
      <c r="Z105" s="34" t="str">
        <f>IF($D105="","",(IF($C105="","",IF(ISNA(SUMIF('21'!$CA:$CA,$C105,'21'!$CB:$CB)),0,SUMIF('21'!$CA:$CA,$C105,'21'!$CB:$CB)))-IF($D105="","",IF(ISNA(SUMIF('21'!$B:$B,$D105,'21'!$L:$L)),0,SUMIF('21'!$B:$B,$D105,'21'!$L:$L)))))</f>
        <v/>
      </c>
      <c r="AA105" s="34" t="str">
        <f>IF($D105="","",(IF($C105="","",IF(ISNA(SUMIF('22'!$CA:$CA,$C105,'22'!$CB:$CB)),0,SUMIF('22'!$CA:$CA,$C105,'22'!$CB:$CB)))-IF($D105="","",IF(ISNA(SUMIF('22'!$B:$B,$D105,'22'!$L:$L)),0,SUMIF('22'!$B:$B,$D105,'22'!$L:$L)))))</f>
        <v/>
      </c>
      <c r="AB105" s="34" t="str">
        <f>IF($D105="","",(IF($C105="","",IF(ISNA(SUMIF('23'!$CA:$CA,$C105,'23'!$CB:$CB)),0,SUMIF('23'!$CA:$CA,$C105,'23'!$CB:$CB)))-IF($D105="","",IF(ISNA(SUMIF('23'!$B:$B,$D105,'23'!$L:$L)),0,SUMIF('23'!$B:$B,$D105,'23'!$L:$L)))))</f>
        <v/>
      </c>
      <c r="AC105" s="34" t="str">
        <f>IF($D105="","",(IF($C105="","",IF(ISNA(SUMIF('24'!$CA:$CA,$C105,'24'!$CB:$CB)),0,SUMIF('24'!$CA:$CA,$C105,'24'!$CB:$CB)))-IF($D105="","",IF(ISNA(SUMIF('24'!$B:$B,$D105,'24'!$L:$L)),0,SUMIF('24'!$B:$B,$D105,'24'!$L:$L)))))</f>
        <v/>
      </c>
      <c r="AD105" s="34" t="str">
        <f>IF($D105="","",(IF($C105="","",IF(ISNA(SUMIF('25'!$CA:$CA,$C105,'25'!$CB:$CB)),0,SUMIF('25'!$CA:$CA,$C105,'25'!$CB:$CB)))-IF($D105="","",IF(ISNA(SUMIF('25'!$B:$B,$D105,'25'!$L:$L)),0,SUMIF('25'!$B:$B,$D105,'25'!$L:$L)))))</f>
        <v/>
      </c>
      <c r="AE105" s="34" t="str">
        <f>IF($D105="","",(IF($C105="","",IF(ISNA(SUMIF('26'!$CA:$CA,$C105,'26'!$CB:$CB)),0,SUMIF('26'!$CA:$CA,$C105,'26'!$CB:$CB)))-IF($D105="","",IF(ISNA(SUMIF('26'!$B:$B,$D105,'26'!$L:$L)),0,SUMIF('26'!$B:$B,$D105,'26'!$L:$L)))))</f>
        <v/>
      </c>
      <c r="AF105" s="34" t="str">
        <f>IF($D105="","",(IF($C105="","",IF(ISNA(SUMIF('27'!$CA:$CA,$C105,'27'!$CB:$CB)),0,SUMIF('27'!$CA:$CA,$C105,'27'!$CB:$CB)))-IF($D105="","",IF(ISNA(SUMIF('27'!$B:$B,$D105,'27'!$L:$L)),0,SUMIF('27'!$B:$B,$D105,'27'!$L:$L)))))</f>
        <v/>
      </c>
      <c r="AG105" s="34" t="str">
        <f>IF($D105="","",(IF($C105="","",IF(ISNA(SUMIF('28'!$CA:$CA,$C105,'28'!$CB:$CB)),0,SUMIF('28'!$CA:$CA,$C105,'28'!$CB:$CB)))-IF($D105="","",IF(ISNA(SUMIF('28'!$B:$B,$D105,'28'!$L:$L)),0,SUMIF('28'!$B:$B,$D105,'28'!$L:$L)))))</f>
        <v/>
      </c>
      <c r="AH105" s="34" t="str">
        <f>IF($D105="","",(IF($C105="","",IF(ISNA(SUMIF('29'!$CA:$CA,$C105,'29'!$CB:$CB)),0,SUMIF('29'!$CA:$CA,$C105,'29'!$CB:$CB)))-IF($D105="","",IF(ISNA(SUMIF('29'!$B:$B,$D105,'29'!$L:$L)),0,SUMIF('29'!$B:$B,$D105,'29'!$L:$L)))))</f>
        <v/>
      </c>
      <c r="AI105" s="34" t="str">
        <f>IF($D105="","",(IF($C105="","",IF(ISNA(SUMIF('30'!$CA:$CA,$C105,'30'!$CB:$CB)),0,SUMIF('30'!$CA:$CA,$C105,'30'!$CB:$CB)))-IF($D105="","",IF(ISNA(SUMIF('30'!$B:$B,$D105,'30'!$L:$L)),0,SUMIF('30'!$B:$B,$D105,'30'!$L:$L)))))</f>
        <v/>
      </c>
      <c r="AJ105" s="34" t="str">
        <f>IF($D105="","",(IF($C105="","",IF(ISNA(SUMIF('31'!$CA:$CA,$C105,'31'!$CB:$CB)),0,SUMIF('31'!$CA:$CA,$C105,'31'!$CB:$CB)))-IF($D105="","",IF(ISNA(SUMIF('31'!$B:$B,$D105,'31'!$L:$L)),0,SUMIF('31'!$B:$B,$D105,'31'!$L:$L)))))</f>
        <v/>
      </c>
      <c r="AK105" s="35" t="str">
        <f t="shared" si="4"/>
        <v/>
      </c>
      <c r="AL105" s="31" t="str">
        <f t="shared" si="5"/>
        <v/>
      </c>
    </row>
    <row r="106" spans="1:38" ht="17.399999999999999" hidden="1">
      <c r="A106" s="19">
        <v>100</v>
      </c>
      <c r="C106" s="39" t="str">
        <f>IF(D106="","",VLOOKUP('CUADRO GENERADO'!D106,'BASE DATOS CONDUCTORES'!B:C,2,FALSE))</f>
        <v/>
      </c>
      <c r="D106" s="28" t="str">
        <f>IFERROR(VLOOKUP(A106,'BASE DATOS CONDUCTORES'!$X$4:$AB$403,5,FALSE),"")</f>
        <v/>
      </c>
      <c r="E106" s="34" t="str">
        <f>IF(ISNA(VLOOKUP(D106,SALDOS!C:D,2,FALSE)),"",VLOOKUP(D106,SALDOS!C:D,2,FALSE))</f>
        <v/>
      </c>
      <c r="F106" s="34" t="str">
        <f>IF($D106="","",(IF($C106="","",IF(ISNA(SUMIF('1'!$CA:$CA,$C106,'1'!$CB:$CB)),0,SUMIF('1'!$CA:$CA,$C106,'1'!$CB:$CB)))-IF($D106="","",IF(ISNA(SUMIF('1'!$B:$B,$D106,'1'!$L:$L)),0,SUMIF('1'!$B:$B,$D106,'1'!$L:$L)))))</f>
        <v/>
      </c>
      <c r="G106" s="34" t="str">
        <f>IF($D106="","",(IF($C106="","",IF(ISNA(SUMIF('2'!$CA:$CA,$C106,'2'!$CB:$CB)),0,SUMIF('2'!$CA:$CA,$C106,'2'!$CB:$CB)))-IF($D106="","",IF(ISNA(SUMIF('2'!$B:$B,$D106,'2'!$L:$L)),0,SUMIF('2'!$B:$B,$D106,'2'!$L:$L)))))</f>
        <v/>
      </c>
      <c r="H106" s="34" t="str">
        <f>IF($D106="","",(IF($C106="","",IF(ISNA(SUMIF('3'!$CA:$CA,$C106,'3'!$CB:$CB)),0,SUMIF('3'!$CA:$CA,$C106,'3'!$CB:$CB)))-IF($D106="","",IF(ISNA(SUMIF('3'!$B:$B,$D106,'3'!$L:$L)),0,SUMIF('3'!$B:$B,$D106,'3'!$L:$L)))))</f>
        <v/>
      </c>
      <c r="I106" s="34" t="str">
        <f>IF($D106="","",(IF($C106="","",IF(ISNA(SUMIF('4'!$CA:$CA,$C106,'4'!$CB:$CB)),0,SUMIF('4'!$CA:$CA,$C106,'4'!$CB:$CB)))-IF($D106="","",IF(ISNA(SUMIF('4'!$B:$B,$D106,'4'!$L:$L)),0,SUMIF('4'!$B:$B,$D106,'4'!$L:$L)))))</f>
        <v/>
      </c>
      <c r="J106" s="34" t="str">
        <f>IF($D106="","",(IF($C106="","",IF(ISNA(SUMIF('5'!$CA:$CA,$C106,'5'!$CB:$CB)),0,SUMIF('5'!$CA:$CA,$C106,'5'!$CB:$CB)))-IF($D106="","",IF(ISNA(SUMIF('5'!$B:$B,$D106,'5'!$L:$L)),0,SUMIF('5'!$B:$B,$D106,'5'!$L:$L)))))</f>
        <v/>
      </c>
      <c r="K106" s="34" t="str">
        <f>IF($D106="","",(IF($C106="","",IF(ISNA(SUMIF('6'!$CA:$CA,$C106,'6'!$CB:$CB)),0,SUMIF('6'!$CA:$CA,$C106,'6'!$CB:$CB)))-IF($D106="","",IF(ISNA(SUMIF('6'!$B:$B,$D106,'6'!$L:$L)),0,SUMIF('6'!$B:$B,$D106,'6'!$L:$L)))))</f>
        <v/>
      </c>
      <c r="L106" s="34" t="str">
        <f>IF($D106="","",(IF($C106="","",IF(ISNA(SUMIF('7'!$CA:$CA,$C106,'7'!$CB:$CB)),0,SUMIF('7'!$CA:$CA,$C106,'7'!$CB:$CB)))-IF($D106="","",IF(ISNA(SUMIF('7'!$B:$B,$D106,'7'!$L:$L)),0,SUMIF('7'!$B:$B,$D106,'7'!$L:$L)))))</f>
        <v/>
      </c>
      <c r="M106" s="34" t="str">
        <f>IF($D106="","",(IF($C106="","",IF(ISNA(SUMIF('8'!$CA:$CA,$C106,'8'!$CB:$CB)),0,SUMIF('8'!$CA:$CA,$C106,'8'!$CB:$CB)))-IF($D106="","",IF(ISNA(SUMIF('8'!$B:$B,$D106,'8'!$L:$L)),0,SUMIF('8'!$B:$B,$D106,'8'!$L:$L)))))</f>
        <v/>
      </c>
      <c r="N106" s="34" t="str">
        <f>IF($D106="","",(IF($C106="","",IF(ISNA(SUMIF('9'!$CA:$CA,$C106,'9'!$CB:$CB)),0,SUMIF('9'!$CA:$CA,$C106,'9'!$CB:$CB)))-IF($D106="","",IF(ISNA(SUMIF('9'!$B:$B,$D106,'9'!$L:$L)),0,SUMIF('9'!$B:$B,$D106,'9'!$L:$L)))))</f>
        <v/>
      </c>
      <c r="O106" s="34" t="str">
        <f>IF($D106="","",(IF($C106="","",IF(ISNA(SUMIF('10'!$CA:$CA,$C106,'10'!$CB:$CB)),0,SUMIF('10'!$CA:$CA,$C106,'10'!$CB:$CB)))-IF($D106="","",IF(ISNA(SUMIF('10'!$B:$B,$D106,'10'!$L:$L)),0,SUMIF('10'!$B:$B,$D106,'10'!$L:$L)))))</f>
        <v/>
      </c>
      <c r="P106" s="34" t="str">
        <f>IF($D106="","",(IF($C106="","",IF(ISNA(SUMIF('11'!$CA:$CA,$C106,'11'!$CB:$CB)),0,SUMIF('11'!$CA:$CA,$C106,'11'!$CB:$CB)))-IF($D106="","",IF(ISNA(SUMIF('11'!$B:$B,$D106,'11'!$L:$L)),0,SUMIF('11'!$B:$B,$D106,'11'!$L:$L)))))</f>
        <v/>
      </c>
      <c r="Q106" s="34" t="str">
        <f>IF($D106="","",(IF($C106="","",IF(ISNA(SUMIF('12'!$CA:$CA,$C106,'12'!$CB:$CB)),0,SUMIF('12'!$CA:$CA,$C106,'12'!$CB:$CB)))-IF($D106="","",IF(ISNA(SUMIF('12'!$B:$B,$D106,'12'!$L:$L)),0,SUMIF('12'!$B:$B,$D106,'12'!$L:$L)))))</f>
        <v/>
      </c>
      <c r="R106" s="34" t="str">
        <f>IF($D106="","",(IF($C106="","",IF(ISNA(SUMIF('13'!$CA:$CA,$C106,'13'!$CB:$CB)),0,SUMIF('13'!$CA:$CA,$C106,'13'!$CB:$CB)))-IF($D106="","",IF(ISNA(SUMIF('13'!$B:$B,$D106,'13'!$L:$L)),0,SUMIF('13'!$B:$B,$D106,'13'!$L:$L)))))</f>
        <v/>
      </c>
      <c r="S106" s="34" t="str">
        <f>IF($D106="","",(IF($C106="","",IF(ISNA(SUMIF('14'!$CA:$CA,$C106,'14'!$CB:$CB)),0,SUMIF('14'!$CA:$CA,$C106,'14'!$CB:$CB)))-IF($D106="","",IF(ISNA(SUMIF('14'!$B:$B,$D106,'14'!$L:$L)),0,SUMIF('14'!$B:$B,$D106,'14'!$L:$L)))))</f>
        <v/>
      </c>
      <c r="T106" s="34" t="str">
        <f>IF($D106="","",(IF($C106="","",IF(ISNA(SUMIF('15'!$CA:$CA,$C106,'15'!$CB:$CB)),0,SUMIF('15'!$CA:$CA,$C106,'15'!$CB:$CB)))-IF($D106="","",IF(ISNA(SUMIF('15'!$B:$B,$D106,'15'!$L:$L)),0,SUMIF('15'!$B:$B,$D106,'15'!$L:$L)))))</f>
        <v/>
      </c>
      <c r="U106" s="34" t="str">
        <f>IF($D106="","",(IF($C106="","",IF(ISNA(SUMIF('16'!$CA:$CA,$C106,'16'!$CB:$CB)),0,SUMIF('16'!$CA:$CA,$C106,'16'!$CB:$CB)))-IF($D106="","",IF(ISNA(SUMIF('16'!$B:$B,$D106,'16'!$L:$L)),0,SUMIF('16'!$B:$B,$D106,'16'!$L:$L)))))</f>
        <v/>
      </c>
      <c r="V106" s="34" t="str">
        <f>IF($D106="","",(IF($C106="","",IF(ISNA(SUMIF('17'!$CA:$CA,$C106,'17'!$CB:$CB)),0,SUMIF('17'!$CA:$CA,$C106,'17'!$CB:$CB)))-IF($D106="","",IF(ISNA(SUMIF('17'!$B:$B,$D106,'17'!$L:$L)),0,SUMIF('17'!$B:$B,$D106,'17'!$L:$L)))))</f>
        <v/>
      </c>
      <c r="W106" s="34" t="str">
        <f>IF($D106="","",(IF($C106="","",IF(ISNA(SUMIF('18'!$CA:$CA,$C106,'18'!$CB:$CB)),0,SUMIF('18'!$CA:$CA,$C106,'18'!$CB:$CB)))-IF($D106="","",IF(ISNA(SUMIF('18'!$B:$B,$D106,'18'!$L:$L)),0,SUMIF('18'!$B:$B,$D106,'18'!$L:$L)))))</f>
        <v/>
      </c>
      <c r="X106" s="34" t="str">
        <f>IF($D106="","",(IF($C106="","",IF(ISNA(SUMIF('19'!$CA:$CA,$C106,'19'!$CB:$CB)),0,SUMIF('19'!$CA:$CA,$C106,'19'!$CB:$CB)))-IF($D106="","",IF(ISNA(SUMIF('19'!$B:$B,$D106,'19'!$L:$L)),0,SUMIF('19'!$B:$B,$D106,'19'!$L:$L)))))</f>
        <v/>
      </c>
      <c r="Y106" s="34" t="str">
        <f>IF($D106="","",(IF($C106="","",IF(ISNA(SUMIF('20'!$CA:$CA,$C106,'20'!$CB:$CB)),0,SUMIF('20'!$CA:$CA,$C106,'20'!$CB:$CB)))-IF($D106="","",IF(ISNA(SUMIF('20'!$B:$B,$D106,'20'!$L:$L)),0,SUMIF('20'!$B:$B,$D106,'20'!$L:$L)))))</f>
        <v/>
      </c>
      <c r="Z106" s="34" t="str">
        <f>IF($D106="","",(IF($C106="","",IF(ISNA(SUMIF('21'!$CA:$CA,$C106,'21'!$CB:$CB)),0,SUMIF('21'!$CA:$CA,$C106,'21'!$CB:$CB)))-IF($D106="","",IF(ISNA(SUMIF('21'!$B:$B,$D106,'21'!$L:$L)),0,SUMIF('21'!$B:$B,$D106,'21'!$L:$L)))))</f>
        <v/>
      </c>
      <c r="AA106" s="34" t="str">
        <f>IF($D106="","",(IF($C106="","",IF(ISNA(SUMIF('22'!$CA:$CA,$C106,'22'!$CB:$CB)),0,SUMIF('22'!$CA:$CA,$C106,'22'!$CB:$CB)))-IF($D106="","",IF(ISNA(SUMIF('22'!$B:$B,$D106,'22'!$L:$L)),0,SUMIF('22'!$B:$B,$D106,'22'!$L:$L)))))</f>
        <v/>
      </c>
      <c r="AB106" s="34" t="str">
        <f>IF($D106="","",(IF($C106="","",IF(ISNA(SUMIF('23'!$CA:$CA,$C106,'23'!$CB:$CB)),0,SUMIF('23'!$CA:$CA,$C106,'23'!$CB:$CB)))-IF($D106="","",IF(ISNA(SUMIF('23'!$B:$B,$D106,'23'!$L:$L)),0,SUMIF('23'!$B:$B,$D106,'23'!$L:$L)))))</f>
        <v/>
      </c>
      <c r="AC106" s="34" t="str">
        <f>IF($D106="","",(IF($C106="","",IF(ISNA(SUMIF('24'!$CA:$CA,$C106,'24'!$CB:$CB)),0,SUMIF('24'!$CA:$CA,$C106,'24'!$CB:$CB)))-IF($D106="","",IF(ISNA(SUMIF('24'!$B:$B,$D106,'24'!$L:$L)),0,SUMIF('24'!$B:$B,$D106,'24'!$L:$L)))))</f>
        <v/>
      </c>
      <c r="AD106" s="34" t="str">
        <f>IF($D106="","",(IF($C106="","",IF(ISNA(SUMIF('25'!$CA:$CA,$C106,'25'!$CB:$CB)),0,SUMIF('25'!$CA:$CA,$C106,'25'!$CB:$CB)))-IF($D106="","",IF(ISNA(SUMIF('25'!$B:$B,$D106,'25'!$L:$L)),0,SUMIF('25'!$B:$B,$D106,'25'!$L:$L)))))</f>
        <v/>
      </c>
      <c r="AE106" s="34" t="str">
        <f>IF($D106="","",(IF($C106="","",IF(ISNA(SUMIF('26'!$CA:$CA,$C106,'26'!$CB:$CB)),0,SUMIF('26'!$CA:$CA,$C106,'26'!$CB:$CB)))-IF($D106="","",IF(ISNA(SUMIF('26'!$B:$B,$D106,'26'!$L:$L)),0,SUMIF('26'!$B:$B,$D106,'26'!$L:$L)))))</f>
        <v/>
      </c>
      <c r="AF106" s="34" t="str">
        <f>IF($D106="","",(IF($C106="","",IF(ISNA(SUMIF('27'!$CA:$CA,$C106,'27'!$CB:$CB)),0,SUMIF('27'!$CA:$CA,$C106,'27'!$CB:$CB)))-IF($D106="","",IF(ISNA(SUMIF('27'!$B:$B,$D106,'27'!$L:$L)),0,SUMIF('27'!$B:$B,$D106,'27'!$L:$L)))))</f>
        <v/>
      </c>
      <c r="AG106" s="34" t="str">
        <f>IF($D106="","",(IF($C106="","",IF(ISNA(SUMIF('28'!$CA:$CA,$C106,'28'!$CB:$CB)),0,SUMIF('28'!$CA:$CA,$C106,'28'!$CB:$CB)))-IF($D106="","",IF(ISNA(SUMIF('28'!$B:$B,$D106,'28'!$L:$L)),0,SUMIF('28'!$B:$B,$D106,'28'!$L:$L)))))</f>
        <v/>
      </c>
      <c r="AH106" s="34" t="str">
        <f>IF($D106="","",(IF($C106="","",IF(ISNA(SUMIF('29'!$CA:$CA,$C106,'29'!$CB:$CB)),0,SUMIF('29'!$CA:$CA,$C106,'29'!$CB:$CB)))-IF($D106="","",IF(ISNA(SUMIF('29'!$B:$B,$D106,'29'!$L:$L)),0,SUMIF('29'!$B:$B,$D106,'29'!$L:$L)))))</f>
        <v/>
      </c>
      <c r="AI106" s="34" t="str">
        <f>IF($D106="","",(IF($C106="","",IF(ISNA(SUMIF('30'!$CA:$CA,$C106,'30'!$CB:$CB)),0,SUMIF('30'!$CA:$CA,$C106,'30'!$CB:$CB)))-IF($D106="","",IF(ISNA(SUMIF('30'!$B:$B,$D106,'30'!$L:$L)),0,SUMIF('30'!$B:$B,$D106,'30'!$L:$L)))))</f>
        <v/>
      </c>
      <c r="AJ106" s="34" t="str">
        <f>IF($D106="","",(IF($C106="","",IF(ISNA(SUMIF('31'!$CA:$CA,$C106,'31'!$CB:$CB)),0,SUMIF('31'!$CA:$CA,$C106,'31'!$CB:$CB)))-IF($D106="","",IF(ISNA(SUMIF('31'!$B:$B,$D106,'31'!$L:$L)),0,SUMIF('31'!$B:$B,$D106,'31'!$L:$L)))))</f>
        <v/>
      </c>
      <c r="AK106" s="35" t="str">
        <f t="shared" si="4"/>
        <v/>
      </c>
      <c r="AL106" s="31" t="str">
        <f t="shared" si="5"/>
        <v/>
      </c>
    </row>
    <row r="107" spans="1:38" ht="16.2" thickBot="1">
      <c r="D107" s="51" t="s">
        <v>131</v>
      </c>
      <c r="E107" s="52">
        <f>SUM(E7:E106)</f>
        <v>0</v>
      </c>
      <c r="F107" s="52">
        <f>SUM(F7:F106)</f>
        <v>0</v>
      </c>
      <c r="G107" s="52">
        <f t="shared" ref="G107:AK107" si="6">SUM(G7:G106)</f>
        <v>0</v>
      </c>
      <c r="H107" s="52">
        <f t="shared" si="6"/>
        <v>0</v>
      </c>
      <c r="I107" s="52">
        <f t="shared" si="6"/>
        <v>0</v>
      </c>
      <c r="J107" s="52">
        <f t="shared" si="6"/>
        <v>0</v>
      </c>
      <c r="K107" s="52">
        <f t="shared" si="6"/>
        <v>0</v>
      </c>
      <c r="L107" s="52">
        <f t="shared" si="6"/>
        <v>0</v>
      </c>
      <c r="M107" s="52">
        <f t="shared" si="6"/>
        <v>0</v>
      </c>
      <c r="N107" s="52">
        <f t="shared" si="6"/>
        <v>0</v>
      </c>
      <c r="O107" s="52">
        <f t="shared" si="6"/>
        <v>0</v>
      </c>
      <c r="P107" s="52">
        <f t="shared" si="6"/>
        <v>0</v>
      </c>
      <c r="Q107" s="52">
        <f t="shared" si="6"/>
        <v>0</v>
      </c>
      <c r="R107" s="52">
        <f t="shared" si="6"/>
        <v>0</v>
      </c>
      <c r="S107" s="52">
        <f t="shared" si="6"/>
        <v>0</v>
      </c>
      <c r="T107" s="52">
        <f t="shared" si="6"/>
        <v>0</v>
      </c>
      <c r="U107" s="52">
        <f t="shared" si="6"/>
        <v>0</v>
      </c>
      <c r="V107" s="52">
        <f t="shared" si="6"/>
        <v>0</v>
      </c>
      <c r="W107" s="52">
        <f t="shared" si="6"/>
        <v>0</v>
      </c>
      <c r="X107" s="52">
        <f t="shared" si="6"/>
        <v>0</v>
      </c>
      <c r="Y107" s="52">
        <f t="shared" si="6"/>
        <v>0</v>
      </c>
      <c r="Z107" s="52">
        <f t="shared" si="6"/>
        <v>0</v>
      </c>
      <c r="AA107" s="52">
        <f t="shared" si="6"/>
        <v>0</v>
      </c>
      <c r="AB107" s="52">
        <f t="shared" si="6"/>
        <v>0</v>
      </c>
      <c r="AC107" s="52">
        <f t="shared" si="6"/>
        <v>0</v>
      </c>
      <c r="AD107" s="52">
        <f t="shared" si="6"/>
        <v>0</v>
      </c>
      <c r="AE107" s="52">
        <f t="shared" si="6"/>
        <v>0</v>
      </c>
      <c r="AF107" s="52">
        <f t="shared" si="6"/>
        <v>0</v>
      </c>
      <c r="AG107" s="52">
        <f t="shared" si="6"/>
        <v>0</v>
      </c>
      <c r="AH107" s="52">
        <f t="shared" si="6"/>
        <v>0</v>
      </c>
      <c r="AI107" s="52">
        <f t="shared" si="6"/>
        <v>0</v>
      </c>
      <c r="AJ107" s="52">
        <f t="shared" si="6"/>
        <v>0</v>
      </c>
      <c r="AK107" s="52">
        <f t="shared" si="6"/>
        <v>0</v>
      </c>
      <c r="AL107" s="53" t="str">
        <f>COUNTA(AL7:AL106)-COUNTIF(AL7:AL106,"")&amp;" COND"</f>
        <v>74 COND</v>
      </c>
    </row>
    <row r="108" spans="1:38" ht="17.399999999999999">
      <c r="D108" s="21"/>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4"/>
      <c r="AL108" s="32"/>
    </row>
    <row r="109" spans="1:38" ht="18" thickBot="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3"/>
      <c r="AL109" s="32"/>
    </row>
    <row r="110" spans="1:38" ht="36" customHeight="1" thickBot="1">
      <c r="A110" s="20" t="s">
        <v>186</v>
      </c>
      <c r="D110" s="115" t="str">
        <f>'BASE DATOS CONDUCTORES'!Y1</f>
        <v>AULUSA</v>
      </c>
      <c r="E110" s="116"/>
      <c r="F110" s="21"/>
      <c r="G110" s="119" t="s">
        <v>134</v>
      </c>
      <c r="H110" s="119"/>
      <c r="I110" s="119"/>
      <c r="J110" s="119"/>
      <c r="K110" s="119"/>
      <c r="L110" s="124" t="str">
        <f>$F$1</f>
        <v>ENERO</v>
      </c>
      <c r="M110" s="124"/>
      <c r="N110" s="124"/>
      <c r="O110" s="124"/>
      <c r="P110" s="119">
        <f>$H$1</f>
        <v>2023</v>
      </c>
      <c r="Q110" s="119"/>
      <c r="R110" s="21"/>
      <c r="S110" s="21"/>
      <c r="T110" s="21"/>
      <c r="U110" s="21"/>
      <c r="V110" s="21"/>
      <c r="W110" s="21"/>
      <c r="X110" s="21"/>
      <c r="Y110" s="21"/>
      <c r="Z110" s="21"/>
      <c r="AA110" s="21"/>
      <c r="AB110" s="21"/>
      <c r="AC110" s="21"/>
      <c r="AD110" s="21"/>
      <c r="AE110" s="21"/>
      <c r="AF110" s="21"/>
      <c r="AG110" s="21"/>
      <c r="AH110" s="21"/>
      <c r="AI110" s="21"/>
      <c r="AJ110" s="21"/>
      <c r="AK110" s="3"/>
      <c r="AL110" s="32"/>
    </row>
    <row r="111" spans="1:38" ht="18" thickBot="1">
      <c r="D111" s="117"/>
      <c r="E111" s="118"/>
      <c r="F111" s="21"/>
      <c r="G111" s="21"/>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3"/>
      <c r="AL111" s="32"/>
    </row>
    <row r="112" spans="1:38" ht="27" thickBot="1">
      <c r="A112" s="65">
        <f>'BASE DATOS CONDUCTORES'!Y3</f>
        <v>23</v>
      </c>
      <c r="C112" s="39" t="s">
        <v>102</v>
      </c>
      <c r="D112" s="27" t="s">
        <v>104</v>
      </c>
      <c r="E112" s="18" t="str">
        <f>"saldo a         "&amp;TEXT('CUADRO GENERADO'!$L$1,"dd mm aaaa")</f>
        <v>saldo a         31 12 2022</v>
      </c>
      <c r="F112" s="29">
        <f>F$3</f>
        <v>44927</v>
      </c>
      <c r="G112" s="29">
        <f t="shared" ref="G112:AJ112" si="7">G$3</f>
        <v>44928</v>
      </c>
      <c r="H112" s="29">
        <f t="shared" si="7"/>
        <v>44929</v>
      </c>
      <c r="I112" s="29">
        <f t="shared" si="7"/>
        <v>44930</v>
      </c>
      <c r="J112" s="29">
        <f t="shared" si="7"/>
        <v>44931</v>
      </c>
      <c r="K112" s="29">
        <f t="shared" si="7"/>
        <v>44932</v>
      </c>
      <c r="L112" s="29">
        <f t="shared" si="7"/>
        <v>44933</v>
      </c>
      <c r="M112" s="29">
        <f t="shared" si="7"/>
        <v>44934</v>
      </c>
      <c r="N112" s="29">
        <f t="shared" si="7"/>
        <v>44935</v>
      </c>
      <c r="O112" s="29">
        <f t="shared" si="7"/>
        <v>44936</v>
      </c>
      <c r="P112" s="29">
        <f t="shared" si="7"/>
        <v>44937</v>
      </c>
      <c r="Q112" s="29">
        <f t="shared" si="7"/>
        <v>44938</v>
      </c>
      <c r="R112" s="29">
        <f t="shared" si="7"/>
        <v>44939</v>
      </c>
      <c r="S112" s="29">
        <f t="shared" si="7"/>
        <v>44940</v>
      </c>
      <c r="T112" s="29">
        <f t="shared" si="7"/>
        <v>44941</v>
      </c>
      <c r="U112" s="29">
        <f t="shared" si="7"/>
        <v>44942</v>
      </c>
      <c r="V112" s="29">
        <f t="shared" si="7"/>
        <v>44943</v>
      </c>
      <c r="W112" s="29">
        <f t="shared" si="7"/>
        <v>44944</v>
      </c>
      <c r="X112" s="29">
        <f t="shared" si="7"/>
        <v>44945</v>
      </c>
      <c r="Y112" s="29">
        <f t="shared" si="7"/>
        <v>44946</v>
      </c>
      <c r="Z112" s="29">
        <f t="shared" si="7"/>
        <v>44947</v>
      </c>
      <c r="AA112" s="29">
        <f t="shared" si="7"/>
        <v>44948</v>
      </c>
      <c r="AB112" s="29">
        <f t="shared" si="7"/>
        <v>44949</v>
      </c>
      <c r="AC112" s="29">
        <f t="shared" si="7"/>
        <v>44950</v>
      </c>
      <c r="AD112" s="29">
        <f t="shared" si="7"/>
        <v>44951</v>
      </c>
      <c r="AE112" s="29">
        <f t="shared" si="7"/>
        <v>44952</v>
      </c>
      <c r="AF112" s="29">
        <f t="shared" si="7"/>
        <v>44953</v>
      </c>
      <c r="AG112" s="29">
        <f t="shared" si="7"/>
        <v>44954</v>
      </c>
      <c r="AH112" s="29">
        <f t="shared" si="7"/>
        <v>44955</v>
      </c>
      <c r="AI112" s="29">
        <f t="shared" si="7"/>
        <v>44956</v>
      </c>
      <c r="AJ112" s="29">
        <f t="shared" si="7"/>
        <v>44957</v>
      </c>
      <c r="AK112" s="18" t="str">
        <f>"saldo a         "&amp;TEXT('CUADRO GENERADO'!$K$1,"dd mm aaaa")</f>
        <v>saldo a         31 01 2023</v>
      </c>
      <c r="AL112" s="30" t="s">
        <v>104</v>
      </c>
    </row>
    <row r="113" spans="1:38" ht="17.399999999999999">
      <c r="A113" s="19">
        <v>1</v>
      </c>
      <c r="C113" s="39">
        <f>IF(D113="","",VLOOKUP('CUADRO GENERADO'!D113,'BASE DATOS CONDUCTORES'!B:C,2,FALSE))</f>
        <v>2652</v>
      </c>
      <c r="D113" s="28">
        <f>IFERROR(VLOOKUP(A113,'BASE DATOS CONDUCTORES'!$Y$4:$AB$403,4,FALSE),"")</f>
        <v>172</v>
      </c>
      <c r="E113" s="34" t="str">
        <f>IF(ISNA(VLOOKUP(D113,SALDOS!C:D,2,FALSE)),"",VLOOKUP(D113,SALDOS!C:D,2,FALSE))</f>
        <v/>
      </c>
      <c r="F113" s="34">
        <f>IF($D113="","",(IF($C113="","",IF(ISNA(SUMIF('1'!$CA:$CA,$C113,'1'!$CB:$CB)),0,SUMIF('1'!$CA:$CA,$C113,'1'!$CB:$CB)))-IF($D113="","",IF(ISNA(SUMIF('1'!$B:$B,$D113,'1'!$L:$L)),0,SUMIF('1'!$B:$B,$D113,'1'!$L:$L)))))</f>
        <v>0</v>
      </c>
      <c r="G113" s="34">
        <f>IF($D113="","",(IF($C113="","",IF(ISNA(SUMIF('2'!$CA:$CA,$C113,'2'!$CB:$CB)),0,SUMIF('2'!$CA:$CA,$C113,'2'!$CB:$CB)))-IF($D113="","",IF(ISNA(SUMIF('2'!$B:$B,$D113,'2'!$L:$L)),0,SUMIF('2'!$B:$B,$D113,'2'!$L:$L)))))</f>
        <v>0</v>
      </c>
      <c r="H113" s="34">
        <f>IF($D113="","",(IF($C113="","",IF(ISNA(SUMIF('3'!$CA:$CA,$C113,'3'!$CB:$CB)),0,SUMIF('3'!$CA:$CA,$C113,'3'!$CB:$CB)))-IF($D113="","",IF(ISNA(SUMIF('3'!$B:$B,$D113,'3'!$L:$L)),0,SUMIF('3'!$B:$B,$D113,'3'!$L:$L)))))</f>
        <v>0</v>
      </c>
      <c r="I113" s="34">
        <f>IF($D113="","",(IF($C113="","",IF(ISNA(SUMIF('4'!$CA:$CA,$C113,'4'!$CB:$CB)),0,SUMIF('4'!$CA:$CA,$C113,'4'!$CB:$CB)))-IF($D113="","",IF(ISNA(SUMIF('4'!$B:$B,$D113,'4'!$L:$L)),0,SUMIF('4'!$B:$B,$D113,'4'!$L:$L)))))</f>
        <v>0</v>
      </c>
      <c r="J113" s="34">
        <f>IF($D113="","",(IF($C113="","",IF(ISNA(SUMIF('5'!$CA:$CA,$C113,'5'!$CB:$CB)),0,SUMIF('5'!$CA:$CA,$C113,'5'!$CB:$CB)))-IF($D113="","",IF(ISNA(SUMIF('5'!$B:$B,$D113,'5'!$L:$L)),0,SUMIF('5'!$B:$B,$D113,'5'!$L:$L)))))</f>
        <v>0</v>
      </c>
      <c r="K113" s="34">
        <f>IF($D113="","",(IF($C113="","",IF(ISNA(SUMIF('6'!$CA:$CA,$C113,'6'!$CB:$CB)),0,SUMIF('6'!$CA:$CA,$C113,'6'!$CB:$CB)))-IF($D113="","",IF(ISNA(SUMIF('6'!$B:$B,$D113,'6'!$L:$L)),0,SUMIF('6'!$B:$B,$D113,'6'!$L:$L)))))</f>
        <v>0</v>
      </c>
      <c r="L113" s="34">
        <f>IF($D113="","",(IF($C113="","",IF(ISNA(SUMIF('7'!$CA:$CA,$C113,'7'!$CB:$CB)),0,SUMIF('7'!$CA:$CA,$C113,'7'!$CB:$CB)))-IF($D113="","",IF(ISNA(SUMIF('7'!$B:$B,$D113,'7'!$L:$L)),0,SUMIF('7'!$B:$B,$D113,'7'!$L:$L)))))</f>
        <v>0</v>
      </c>
      <c r="M113" s="34">
        <f>IF($D113="","",(IF($C113="","",IF(ISNA(SUMIF('8'!$CA:$CA,$C113,'8'!$CB:$CB)),0,SUMIF('8'!$CA:$CA,$C113,'8'!$CB:$CB)))-IF($D113="","",IF(ISNA(SUMIF('8'!$B:$B,$D113,'8'!$L:$L)),0,SUMIF('8'!$B:$B,$D113,'8'!$L:$L)))))</f>
        <v>0</v>
      </c>
      <c r="N113" s="34">
        <f>IF($D113="","",(IF($C113="","",IF(ISNA(SUMIF('9'!$CA:$CA,$C113,'9'!$CB:$CB)),0,SUMIF('9'!$CA:$CA,$C113,'9'!$CB:$CB)))-IF($D113="","",IF(ISNA(SUMIF('9'!$B:$B,$D113,'9'!$L:$L)),0,SUMIF('9'!$B:$B,$D113,'9'!$L:$L)))))</f>
        <v>0</v>
      </c>
      <c r="O113" s="34">
        <f>IF($D113="","",(IF($C113="","",IF(ISNA(SUMIF('10'!$CA:$CA,$C113,'10'!$CB:$CB)),0,SUMIF('10'!$CA:$CA,$C113,'10'!$CB:$CB)))-IF($D113="","",IF(ISNA(SUMIF('10'!$B:$B,$D113,'10'!$L:$L)),0,SUMIF('10'!$B:$B,$D113,'10'!$L:$L)))))</f>
        <v>0</v>
      </c>
      <c r="P113" s="34">
        <f>IF($D113="","",(IF($C113="","",IF(ISNA(SUMIF('11'!$CA:$CA,$C113,'11'!$CB:$CB)),0,SUMIF('11'!$CA:$CA,$C113,'11'!$CB:$CB)))-IF($D113="","",IF(ISNA(SUMIF('11'!$B:$B,$D113,'11'!$L:$L)),0,SUMIF('11'!$B:$B,$D113,'11'!$L:$L)))))</f>
        <v>0</v>
      </c>
      <c r="Q113" s="34">
        <f>IF($D113="","",(IF($C113="","",IF(ISNA(SUMIF('12'!$CA:$CA,$C113,'12'!$CB:$CB)),0,SUMIF('12'!$CA:$CA,$C113,'12'!$CB:$CB)))-IF($D113="","",IF(ISNA(SUMIF('12'!$B:$B,$D113,'12'!$L:$L)),0,SUMIF('12'!$B:$B,$D113,'12'!$L:$L)))))</f>
        <v>0</v>
      </c>
      <c r="R113" s="34">
        <f>IF($D113="","",(IF($C113="","",IF(ISNA(SUMIF('13'!$CA:$CA,$C113,'13'!$CB:$CB)),0,SUMIF('13'!$CA:$CA,$C113,'13'!$CB:$CB)))-IF($D113="","",IF(ISNA(SUMIF('13'!$B:$B,$D113,'13'!$L:$L)),0,SUMIF('13'!$B:$B,$D113,'13'!$L:$L)))))</f>
        <v>0</v>
      </c>
      <c r="S113" s="34">
        <f>IF($D113="","",(IF($C113="","",IF(ISNA(SUMIF('14'!$CA:$CA,$C113,'14'!$CB:$CB)),0,SUMIF('14'!$CA:$CA,$C113,'14'!$CB:$CB)))-IF($D113="","",IF(ISNA(SUMIF('14'!$B:$B,$D113,'14'!$L:$L)),0,SUMIF('14'!$B:$B,$D113,'14'!$L:$L)))))</f>
        <v>0</v>
      </c>
      <c r="T113" s="34">
        <f>IF($D113="","",(IF($C113="","",IF(ISNA(SUMIF('15'!$CA:$CA,$C113,'15'!$CB:$CB)),0,SUMIF('15'!$CA:$CA,$C113,'15'!$CB:$CB)))-IF($D113="","",IF(ISNA(SUMIF('15'!$B:$B,$D113,'15'!$L:$L)),0,SUMIF('15'!$B:$B,$D113,'15'!$L:$L)))))</f>
        <v>0</v>
      </c>
      <c r="U113" s="34">
        <f>IF($D113="","",(IF($C113="","",IF(ISNA(SUMIF('16'!$CA:$CA,$C113,'16'!$CB:$CB)),0,SUMIF('16'!$CA:$CA,$C113,'16'!$CB:$CB)))-IF($D113="","",IF(ISNA(SUMIF('16'!$B:$B,$D113,'16'!$L:$L)),0,SUMIF('16'!$B:$B,$D113,'16'!$L:$L)))))</f>
        <v>0</v>
      </c>
      <c r="V113" s="34">
        <f>IF($D113="","",(IF($C113="","",IF(ISNA(SUMIF('17'!$CA:$CA,$C113,'17'!$CB:$CB)),0,SUMIF('17'!$CA:$CA,$C113,'17'!$CB:$CB)))-IF($D113="","",IF(ISNA(SUMIF('17'!$B:$B,$D113,'17'!$L:$L)),0,SUMIF('17'!$B:$B,$D113,'17'!$L:$L)))))</f>
        <v>0</v>
      </c>
      <c r="W113" s="34">
        <f>IF($D113="","",(IF($C113="","",IF(ISNA(SUMIF('18'!$CA:$CA,$C113,'18'!$CB:$CB)),0,SUMIF('18'!$CA:$CA,$C113,'18'!$CB:$CB)))-IF($D113="","",IF(ISNA(SUMIF('18'!$B:$B,$D113,'18'!$L:$L)),0,SUMIF('18'!$B:$B,$D113,'18'!$L:$L)))))</f>
        <v>0</v>
      </c>
      <c r="X113" s="34">
        <f>IF($D113="","",(IF($C113="","",IF(ISNA(SUMIF('19'!$CA:$CA,$C113,'19'!$CB:$CB)),0,SUMIF('19'!$CA:$CA,$C113,'19'!$CB:$CB)))-IF($D113="","",IF(ISNA(SUMIF('19'!$B:$B,$D113,'19'!$L:$L)),0,SUMIF('19'!$B:$B,$D113,'19'!$L:$L)))))</f>
        <v>0</v>
      </c>
      <c r="Y113" s="34">
        <f>IF($D113="","",(IF($C113="","",IF(ISNA(SUMIF('20'!$CA:$CA,$C113,'20'!$CB:$CB)),0,SUMIF('20'!$CA:$CA,$C113,'20'!$CB:$CB)))-IF($D113="","",IF(ISNA(SUMIF('20'!$B:$B,$D113,'20'!$L:$L)),0,SUMIF('20'!$B:$B,$D113,'20'!$L:$L)))))</f>
        <v>0</v>
      </c>
      <c r="Z113" s="34">
        <f>IF($D113="","",(IF($C113="","",IF(ISNA(SUMIF('21'!$CA:$CA,$C113,'21'!$CB:$CB)),0,SUMIF('21'!$CA:$CA,$C113,'21'!$CB:$CB)))-IF($D113="","",IF(ISNA(SUMIF('21'!$B:$B,$D113,'21'!$L:$L)),0,SUMIF('21'!$B:$B,$D113,'21'!$L:$L)))))</f>
        <v>0</v>
      </c>
      <c r="AA113" s="34">
        <f>IF($D113="","",(IF($C113="","",IF(ISNA(SUMIF('22'!$CA:$CA,$C113,'22'!$CB:$CB)),0,SUMIF('22'!$CA:$CA,$C113,'22'!$CB:$CB)))-IF($D113="","",IF(ISNA(SUMIF('22'!$B:$B,$D113,'22'!$L:$L)),0,SUMIF('22'!$B:$B,$D113,'22'!$L:$L)))))</f>
        <v>0</v>
      </c>
      <c r="AB113" s="34">
        <f>IF($D113="","",(IF($C113="","",IF(ISNA(SUMIF('23'!$CA:$CA,$C113,'23'!$CB:$CB)),0,SUMIF('23'!$CA:$CA,$C113,'23'!$CB:$CB)))-IF($D113="","",IF(ISNA(SUMIF('23'!$B:$B,$D113,'23'!$L:$L)),0,SUMIF('23'!$B:$B,$D113,'23'!$L:$L)))))</f>
        <v>0</v>
      </c>
      <c r="AC113" s="34">
        <f>IF($D113="","",(IF($C113="","",IF(ISNA(SUMIF('24'!$CA:$CA,$C113,'24'!$CB:$CB)),0,SUMIF('24'!$CA:$CA,$C113,'24'!$CB:$CB)))-IF($D113="","",IF(ISNA(SUMIF('24'!$B:$B,$D113,'24'!$L:$L)),0,SUMIF('24'!$B:$B,$D113,'24'!$L:$L)))))</f>
        <v>0</v>
      </c>
      <c r="AD113" s="34">
        <f>IF($D113="","",(IF($C113="","",IF(ISNA(SUMIF('25'!$CA:$CA,$C113,'25'!$CB:$CB)),0,SUMIF('25'!$CA:$CA,$C113,'25'!$CB:$CB)))-IF($D113="","",IF(ISNA(SUMIF('25'!$B:$B,$D113,'25'!$L:$L)),0,SUMIF('25'!$B:$B,$D113,'25'!$L:$L)))))</f>
        <v>0</v>
      </c>
      <c r="AE113" s="34">
        <f>IF($D113="","",(IF($C113="","",IF(ISNA(SUMIF('26'!$CA:$CA,$C113,'26'!$CB:$CB)),0,SUMIF('26'!$CA:$CA,$C113,'26'!$CB:$CB)))-IF($D113="","",IF(ISNA(SUMIF('26'!$B:$B,$D113,'26'!$L:$L)),0,SUMIF('26'!$B:$B,$D113,'26'!$L:$L)))))</f>
        <v>0</v>
      </c>
      <c r="AF113" s="34">
        <f>IF($D113="","",(IF($C113="","",IF(ISNA(SUMIF('27'!$CA:$CA,$C113,'27'!$CB:$CB)),0,SUMIF('27'!$CA:$CA,$C113,'27'!$CB:$CB)))-IF($D113="","",IF(ISNA(SUMIF('27'!$B:$B,$D113,'27'!$L:$L)),0,SUMIF('27'!$B:$B,$D113,'27'!$L:$L)))))</f>
        <v>0</v>
      </c>
      <c r="AG113" s="34">
        <f>IF($D113="","",(IF($C113="","",IF(ISNA(SUMIF('28'!$CA:$CA,$C113,'28'!$CB:$CB)),0,SUMIF('28'!$CA:$CA,$C113,'28'!$CB:$CB)))-IF($D113="","",IF(ISNA(SUMIF('28'!$B:$B,$D113,'28'!$L:$L)),0,SUMIF('28'!$B:$B,$D113,'28'!$L:$L)))))</f>
        <v>0</v>
      </c>
      <c r="AH113" s="34">
        <f>IF($D113="","",(IF($C113="","",IF(ISNA(SUMIF('29'!$CA:$CA,$C113,'29'!$CB:$CB)),0,SUMIF('29'!$CA:$CA,$C113,'29'!$CB:$CB)))-IF($D113="","",IF(ISNA(SUMIF('29'!$B:$B,$D113,'29'!$L:$L)),0,SUMIF('29'!$B:$B,$D113,'29'!$L:$L)))))</f>
        <v>0</v>
      </c>
      <c r="AI113" s="34">
        <f>IF($D113="","",(IF($C113="","",IF(ISNA(SUMIF('30'!$CA:$CA,$C113,'30'!$CB:$CB)),0,SUMIF('30'!$CA:$CA,$C113,'30'!$CB:$CB)))-IF($D113="","",IF(ISNA(SUMIF('30'!$B:$B,$D113,'30'!$L:$L)),0,SUMIF('30'!$B:$B,$D113,'30'!$L:$L)))))</f>
        <v>0</v>
      </c>
      <c r="AJ113" s="34">
        <f>IF($D113="","",(IF($C113="","",IF(ISNA(SUMIF('31'!$CA:$CA,$C113,'31'!$CB:$CB)),0,SUMIF('31'!$CA:$CA,$C113,'31'!$CB:$CB)))-IF($D113="","",IF(ISNA(SUMIF('31'!$B:$B,$D113,'31'!$L:$L)),0,SUMIF('31'!$B:$B,$D113,'31'!$L:$L)))))</f>
        <v>0</v>
      </c>
      <c r="AK113" s="35">
        <f>IF(D113="","",SUM(E113:AJ113))</f>
        <v>0</v>
      </c>
      <c r="AL113" s="31">
        <f>IF(D113="","",D113)</f>
        <v>172</v>
      </c>
    </row>
    <row r="114" spans="1:38" ht="17.399999999999999">
      <c r="A114" s="19">
        <v>2</v>
      </c>
      <c r="C114" s="39">
        <f>IF(D114="","",VLOOKUP('CUADRO GENERADO'!D114,'BASE DATOS CONDUCTORES'!B:C,2,FALSE))</f>
        <v>3712</v>
      </c>
      <c r="D114" s="28">
        <f>IFERROR(VLOOKUP(A114,'BASE DATOS CONDUCTORES'!$Y$4:$AB$403,4,FALSE),"")</f>
        <v>189</v>
      </c>
      <c r="E114" s="34" t="str">
        <f>IF(ISNA(VLOOKUP(D114,SALDOS!C:D,2,FALSE)),"",VLOOKUP(D114,SALDOS!C:D,2,FALSE))</f>
        <v/>
      </c>
      <c r="F114" s="34">
        <f>IF($D114="","",(IF($C114="","",IF(ISNA(SUMIF('1'!$CA:$CA,$C114,'1'!$CB:$CB)),0,SUMIF('1'!$CA:$CA,$C114,'1'!$CB:$CB)))-IF($D114="","",IF(ISNA(SUMIF('1'!$B:$B,$D114,'1'!$L:$L)),0,SUMIF('1'!$B:$B,$D114,'1'!$L:$L)))))</f>
        <v>0</v>
      </c>
      <c r="G114" s="34">
        <f>IF($D114="","",(IF($C114="","",IF(ISNA(SUMIF('2'!$CA:$CA,$C114,'2'!$CB:$CB)),0,SUMIF('2'!$CA:$CA,$C114,'2'!$CB:$CB)))-IF($D114="","",IF(ISNA(SUMIF('2'!$B:$B,$D114,'2'!$L:$L)),0,SUMIF('2'!$B:$B,$D114,'2'!$L:$L)))))</f>
        <v>0</v>
      </c>
      <c r="H114" s="34">
        <f>IF($D114="","",(IF($C114="","",IF(ISNA(SUMIF('3'!$CA:$CA,$C114,'3'!$CB:$CB)),0,SUMIF('3'!$CA:$CA,$C114,'3'!$CB:$CB)))-IF($D114="","",IF(ISNA(SUMIF('3'!$B:$B,$D114,'3'!$L:$L)),0,SUMIF('3'!$B:$B,$D114,'3'!$L:$L)))))</f>
        <v>0</v>
      </c>
      <c r="I114" s="34">
        <f>IF($D114="","",(IF($C114="","",IF(ISNA(SUMIF('4'!$CA:$CA,$C114,'4'!$CB:$CB)),0,SUMIF('4'!$CA:$CA,$C114,'4'!$CB:$CB)))-IF($D114="","",IF(ISNA(SUMIF('4'!$B:$B,$D114,'4'!$L:$L)),0,SUMIF('4'!$B:$B,$D114,'4'!$L:$L)))))</f>
        <v>0</v>
      </c>
      <c r="J114" s="34">
        <f>IF($D114="","",(IF($C114="","",IF(ISNA(SUMIF('5'!$CA:$CA,$C114,'5'!$CB:$CB)),0,SUMIF('5'!$CA:$CA,$C114,'5'!$CB:$CB)))-IF($D114="","",IF(ISNA(SUMIF('5'!$B:$B,$D114,'5'!$L:$L)),0,SUMIF('5'!$B:$B,$D114,'5'!$L:$L)))))</f>
        <v>0</v>
      </c>
      <c r="K114" s="34">
        <f>IF($D114="","",(IF($C114="","",IF(ISNA(SUMIF('6'!$CA:$CA,$C114,'6'!$CB:$CB)),0,SUMIF('6'!$CA:$CA,$C114,'6'!$CB:$CB)))-IF($D114="","",IF(ISNA(SUMIF('6'!$B:$B,$D114,'6'!$L:$L)),0,SUMIF('6'!$B:$B,$D114,'6'!$L:$L)))))</f>
        <v>0</v>
      </c>
      <c r="L114" s="34">
        <f>IF($D114="","",(IF($C114="","",IF(ISNA(SUMIF('7'!$CA:$CA,$C114,'7'!$CB:$CB)),0,SUMIF('7'!$CA:$CA,$C114,'7'!$CB:$CB)))-IF($D114="","",IF(ISNA(SUMIF('7'!$B:$B,$D114,'7'!$L:$L)),0,SUMIF('7'!$B:$B,$D114,'7'!$L:$L)))))</f>
        <v>0</v>
      </c>
      <c r="M114" s="34">
        <f>IF($D114="","",(IF($C114="","",IF(ISNA(SUMIF('8'!$CA:$CA,$C114,'8'!$CB:$CB)),0,SUMIF('8'!$CA:$CA,$C114,'8'!$CB:$CB)))-IF($D114="","",IF(ISNA(SUMIF('8'!$B:$B,$D114,'8'!$L:$L)),0,SUMIF('8'!$B:$B,$D114,'8'!$L:$L)))))</f>
        <v>0</v>
      </c>
      <c r="N114" s="34">
        <f>IF($D114="","",(IF($C114="","",IF(ISNA(SUMIF('9'!$CA:$CA,$C114,'9'!$CB:$CB)),0,SUMIF('9'!$CA:$CA,$C114,'9'!$CB:$CB)))-IF($D114="","",IF(ISNA(SUMIF('9'!$B:$B,$D114,'9'!$L:$L)),0,SUMIF('9'!$B:$B,$D114,'9'!$L:$L)))))</f>
        <v>0</v>
      </c>
      <c r="O114" s="34">
        <f>IF($D114="","",(IF($C114="","",IF(ISNA(SUMIF('10'!$CA:$CA,$C114,'10'!$CB:$CB)),0,SUMIF('10'!$CA:$CA,$C114,'10'!$CB:$CB)))-IF($D114="","",IF(ISNA(SUMIF('10'!$B:$B,$D114,'10'!$L:$L)),0,SUMIF('10'!$B:$B,$D114,'10'!$L:$L)))))</f>
        <v>0</v>
      </c>
      <c r="P114" s="34">
        <f>IF($D114="","",(IF($C114="","",IF(ISNA(SUMIF('11'!$CA:$CA,$C114,'11'!$CB:$CB)),0,SUMIF('11'!$CA:$CA,$C114,'11'!$CB:$CB)))-IF($D114="","",IF(ISNA(SUMIF('11'!$B:$B,$D114,'11'!$L:$L)),0,SUMIF('11'!$B:$B,$D114,'11'!$L:$L)))))</f>
        <v>0</v>
      </c>
      <c r="Q114" s="34">
        <f>IF($D114="","",(IF($C114="","",IF(ISNA(SUMIF('12'!$CA:$CA,$C114,'12'!$CB:$CB)),0,SUMIF('12'!$CA:$CA,$C114,'12'!$CB:$CB)))-IF($D114="","",IF(ISNA(SUMIF('12'!$B:$B,$D114,'12'!$L:$L)),0,SUMIF('12'!$B:$B,$D114,'12'!$L:$L)))))</f>
        <v>0</v>
      </c>
      <c r="R114" s="34">
        <f>IF($D114="","",(IF($C114="","",IF(ISNA(SUMIF('13'!$CA:$CA,$C114,'13'!$CB:$CB)),0,SUMIF('13'!$CA:$CA,$C114,'13'!$CB:$CB)))-IF($D114="","",IF(ISNA(SUMIF('13'!$B:$B,$D114,'13'!$L:$L)),0,SUMIF('13'!$B:$B,$D114,'13'!$L:$L)))))</f>
        <v>0</v>
      </c>
      <c r="S114" s="34">
        <f>IF($D114="","",(IF($C114="","",IF(ISNA(SUMIF('14'!$CA:$CA,$C114,'14'!$CB:$CB)),0,SUMIF('14'!$CA:$CA,$C114,'14'!$CB:$CB)))-IF($D114="","",IF(ISNA(SUMIF('14'!$B:$B,$D114,'14'!$L:$L)),0,SUMIF('14'!$B:$B,$D114,'14'!$L:$L)))))</f>
        <v>0</v>
      </c>
      <c r="T114" s="34">
        <f>IF($D114="","",(IF($C114="","",IF(ISNA(SUMIF('15'!$CA:$CA,$C114,'15'!$CB:$CB)),0,SUMIF('15'!$CA:$CA,$C114,'15'!$CB:$CB)))-IF($D114="","",IF(ISNA(SUMIF('15'!$B:$B,$D114,'15'!$L:$L)),0,SUMIF('15'!$B:$B,$D114,'15'!$L:$L)))))</f>
        <v>0</v>
      </c>
      <c r="U114" s="34">
        <f>IF($D114="","",(IF($C114="","",IF(ISNA(SUMIF('16'!$CA:$CA,$C114,'16'!$CB:$CB)),0,SUMIF('16'!$CA:$CA,$C114,'16'!$CB:$CB)))-IF($D114="","",IF(ISNA(SUMIF('16'!$B:$B,$D114,'16'!$L:$L)),0,SUMIF('16'!$B:$B,$D114,'16'!$L:$L)))))</f>
        <v>0</v>
      </c>
      <c r="V114" s="34">
        <f>IF($D114="","",(IF($C114="","",IF(ISNA(SUMIF('17'!$CA:$CA,$C114,'17'!$CB:$CB)),0,SUMIF('17'!$CA:$CA,$C114,'17'!$CB:$CB)))-IF($D114="","",IF(ISNA(SUMIF('17'!$B:$B,$D114,'17'!$L:$L)),0,SUMIF('17'!$B:$B,$D114,'17'!$L:$L)))))</f>
        <v>0</v>
      </c>
      <c r="W114" s="34">
        <f>IF($D114="","",(IF($C114="","",IF(ISNA(SUMIF('18'!$CA:$CA,$C114,'18'!$CB:$CB)),0,SUMIF('18'!$CA:$CA,$C114,'18'!$CB:$CB)))-IF($D114="","",IF(ISNA(SUMIF('18'!$B:$B,$D114,'18'!$L:$L)),0,SUMIF('18'!$B:$B,$D114,'18'!$L:$L)))))</f>
        <v>0</v>
      </c>
      <c r="X114" s="34">
        <f>IF($D114="","",(IF($C114="","",IF(ISNA(SUMIF('19'!$CA:$CA,$C114,'19'!$CB:$CB)),0,SUMIF('19'!$CA:$CA,$C114,'19'!$CB:$CB)))-IF($D114="","",IF(ISNA(SUMIF('19'!$B:$B,$D114,'19'!$L:$L)),0,SUMIF('19'!$B:$B,$D114,'19'!$L:$L)))))</f>
        <v>0</v>
      </c>
      <c r="Y114" s="34">
        <f>IF($D114="","",(IF($C114="","",IF(ISNA(SUMIF('20'!$CA:$CA,$C114,'20'!$CB:$CB)),0,SUMIF('20'!$CA:$CA,$C114,'20'!$CB:$CB)))-IF($D114="","",IF(ISNA(SUMIF('20'!$B:$B,$D114,'20'!$L:$L)),0,SUMIF('20'!$B:$B,$D114,'20'!$L:$L)))))</f>
        <v>0</v>
      </c>
      <c r="Z114" s="34">
        <f>IF($D114="","",(IF($C114="","",IF(ISNA(SUMIF('21'!$CA:$CA,$C114,'21'!$CB:$CB)),0,SUMIF('21'!$CA:$CA,$C114,'21'!$CB:$CB)))-IF($D114="","",IF(ISNA(SUMIF('21'!$B:$B,$D114,'21'!$L:$L)),0,SUMIF('21'!$B:$B,$D114,'21'!$L:$L)))))</f>
        <v>0</v>
      </c>
      <c r="AA114" s="34">
        <f>IF($D114="","",(IF($C114="","",IF(ISNA(SUMIF('22'!$CA:$CA,$C114,'22'!$CB:$CB)),0,SUMIF('22'!$CA:$CA,$C114,'22'!$CB:$CB)))-IF($D114="","",IF(ISNA(SUMIF('22'!$B:$B,$D114,'22'!$L:$L)),0,SUMIF('22'!$B:$B,$D114,'22'!$L:$L)))))</f>
        <v>0</v>
      </c>
      <c r="AB114" s="34">
        <f>IF($D114="","",(IF($C114="","",IF(ISNA(SUMIF('23'!$CA:$CA,$C114,'23'!$CB:$CB)),0,SUMIF('23'!$CA:$CA,$C114,'23'!$CB:$CB)))-IF($D114="","",IF(ISNA(SUMIF('23'!$B:$B,$D114,'23'!$L:$L)),0,SUMIF('23'!$B:$B,$D114,'23'!$L:$L)))))</f>
        <v>0</v>
      </c>
      <c r="AC114" s="34">
        <f>IF($D114="","",(IF($C114="","",IF(ISNA(SUMIF('24'!$CA:$CA,$C114,'24'!$CB:$CB)),0,SUMIF('24'!$CA:$CA,$C114,'24'!$CB:$CB)))-IF($D114="","",IF(ISNA(SUMIF('24'!$B:$B,$D114,'24'!$L:$L)),0,SUMIF('24'!$B:$B,$D114,'24'!$L:$L)))))</f>
        <v>0</v>
      </c>
      <c r="AD114" s="34">
        <f>IF($D114="","",(IF($C114="","",IF(ISNA(SUMIF('25'!$CA:$CA,$C114,'25'!$CB:$CB)),0,SUMIF('25'!$CA:$CA,$C114,'25'!$CB:$CB)))-IF($D114="","",IF(ISNA(SUMIF('25'!$B:$B,$D114,'25'!$L:$L)),0,SUMIF('25'!$B:$B,$D114,'25'!$L:$L)))))</f>
        <v>0</v>
      </c>
      <c r="AE114" s="34">
        <f>IF($D114="","",(IF($C114="","",IF(ISNA(SUMIF('26'!$CA:$CA,$C114,'26'!$CB:$CB)),0,SUMIF('26'!$CA:$CA,$C114,'26'!$CB:$CB)))-IF($D114="","",IF(ISNA(SUMIF('26'!$B:$B,$D114,'26'!$L:$L)),0,SUMIF('26'!$B:$B,$D114,'26'!$L:$L)))))</f>
        <v>0</v>
      </c>
      <c r="AF114" s="34">
        <f>IF($D114="","",(IF($C114="","",IF(ISNA(SUMIF('27'!$CA:$CA,$C114,'27'!$CB:$CB)),0,SUMIF('27'!$CA:$CA,$C114,'27'!$CB:$CB)))-IF($D114="","",IF(ISNA(SUMIF('27'!$B:$B,$D114,'27'!$L:$L)),0,SUMIF('27'!$B:$B,$D114,'27'!$L:$L)))))</f>
        <v>0</v>
      </c>
      <c r="AG114" s="34">
        <f>IF($D114="","",(IF($C114="","",IF(ISNA(SUMIF('28'!$CA:$CA,$C114,'28'!$CB:$CB)),0,SUMIF('28'!$CA:$CA,$C114,'28'!$CB:$CB)))-IF($D114="","",IF(ISNA(SUMIF('28'!$B:$B,$D114,'28'!$L:$L)),0,SUMIF('28'!$B:$B,$D114,'28'!$L:$L)))))</f>
        <v>0</v>
      </c>
      <c r="AH114" s="34">
        <f>IF($D114="","",(IF($C114="","",IF(ISNA(SUMIF('29'!$CA:$CA,$C114,'29'!$CB:$CB)),0,SUMIF('29'!$CA:$CA,$C114,'29'!$CB:$CB)))-IF($D114="","",IF(ISNA(SUMIF('29'!$B:$B,$D114,'29'!$L:$L)),0,SUMIF('29'!$B:$B,$D114,'29'!$L:$L)))))</f>
        <v>0</v>
      </c>
      <c r="AI114" s="34">
        <f>IF($D114="","",(IF($C114="","",IF(ISNA(SUMIF('30'!$CA:$CA,$C114,'30'!$CB:$CB)),0,SUMIF('30'!$CA:$CA,$C114,'30'!$CB:$CB)))-IF($D114="","",IF(ISNA(SUMIF('30'!$B:$B,$D114,'30'!$L:$L)),0,SUMIF('30'!$B:$B,$D114,'30'!$L:$L)))))</f>
        <v>0</v>
      </c>
      <c r="AJ114" s="34">
        <f>IF($D114="","",(IF($C114="","",IF(ISNA(SUMIF('31'!$CA:$CA,$C114,'31'!$CB:$CB)),0,SUMIF('31'!$CA:$CA,$C114,'31'!$CB:$CB)))-IF($D114="","",IF(ISNA(SUMIF('31'!$B:$B,$D114,'31'!$L:$L)),0,SUMIF('31'!$B:$B,$D114,'31'!$L:$L)))))</f>
        <v>0</v>
      </c>
      <c r="AK114" s="35">
        <f t="shared" ref="AK114:AK177" si="8">IF(D114="","",SUM(E114:AJ114))</f>
        <v>0</v>
      </c>
      <c r="AL114" s="31">
        <f t="shared" ref="AL114:AL177" si="9">IF(D114="","",D114)</f>
        <v>189</v>
      </c>
    </row>
    <row r="115" spans="1:38" ht="17.399999999999999">
      <c r="A115" s="19">
        <v>3</v>
      </c>
      <c r="C115" s="39">
        <f>IF(D115="","",VLOOKUP('CUADRO GENERADO'!D115,'BASE DATOS CONDUCTORES'!B:C,2,FALSE))</f>
        <v>2978</v>
      </c>
      <c r="D115" s="28">
        <f>IFERROR(VLOOKUP(A115,'BASE DATOS CONDUCTORES'!$Y$4:$AB$403,4,FALSE),"")</f>
        <v>190</v>
      </c>
      <c r="E115" s="34" t="str">
        <f>IF(ISNA(VLOOKUP(D115,SALDOS!C:D,2,FALSE)),"",VLOOKUP(D115,SALDOS!C:D,2,FALSE))</f>
        <v/>
      </c>
      <c r="F115" s="34">
        <f>IF($D115="","",(IF($C115="","",IF(ISNA(SUMIF('1'!$CA:$CA,$C115,'1'!$CB:$CB)),0,SUMIF('1'!$CA:$CA,$C115,'1'!$CB:$CB)))-IF($D115="","",IF(ISNA(SUMIF('1'!$B:$B,$D115,'1'!$L:$L)),0,SUMIF('1'!$B:$B,$D115,'1'!$L:$L)))))</f>
        <v>0</v>
      </c>
      <c r="G115" s="34">
        <f>IF($D115="","",(IF($C115="","",IF(ISNA(SUMIF('2'!$CA:$CA,$C115,'2'!$CB:$CB)),0,SUMIF('2'!$CA:$CA,$C115,'2'!$CB:$CB)))-IF($D115="","",IF(ISNA(SUMIF('2'!$B:$B,$D115,'2'!$L:$L)),0,SUMIF('2'!$B:$B,$D115,'2'!$L:$L)))))</f>
        <v>0</v>
      </c>
      <c r="H115" s="34">
        <f>IF($D115="","",(IF($C115="","",IF(ISNA(SUMIF('3'!$CA:$CA,$C115,'3'!$CB:$CB)),0,SUMIF('3'!$CA:$CA,$C115,'3'!$CB:$CB)))-IF($D115="","",IF(ISNA(SUMIF('3'!$B:$B,$D115,'3'!$L:$L)),0,SUMIF('3'!$B:$B,$D115,'3'!$L:$L)))))</f>
        <v>0</v>
      </c>
      <c r="I115" s="34">
        <f>IF($D115="","",(IF($C115="","",IF(ISNA(SUMIF('4'!$CA:$CA,$C115,'4'!$CB:$CB)),0,SUMIF('4'!$CA:$CA,$C115,'4'!$CB:$CB)))-IF($D115="","",IF(ISNA(SUMIF('4'!$B:$B,$D115,'4'!$L:$L)),0,SUMIF('4'!$B:$B,$D115,'4'!$L:$L)))))</f>
        <v>0</v>
      </c>
      <c r="J115" s="34">
        <f>IF($D115="","",(IF($C115="","",IF(ISNA(SUMIF('5'!$CA:$CA,$C115,'5'!$CB:$CB)),0,SUMIF('5'!$CA:$CA,$C115,'5'!$CB:$CB)))-IF($D115="","",IF(ISNA(SUMIF('5'!$B:$B,$D115,'5'!$L:$L)),0,SUMIF('5'!$B:$B,$D115,'5'!$L:$L)))))</f>
        <v>0</v>
      </c>
      <c r="K115" s="34">
        <f>IF($D115="","",(IF($C115="","",IF(ISNA(SUMIF('6'!$CA:$CA,$C115,'6'!$CB:$CB)),0,SUMIF('6'!$CA:$CA,$C115,'6'!$CB:$CB)))-IF($D115="","",IF(ISNA(SUMIF('6'!$B:$B,$D115,'6'!$L:$L)),0,SUMIF('6'!$B:$B,$D115,'6'!$L:$L)))))</f>
        <v>0</v>
      </c>
      <c r="L115" s="34">
        <f>IF($D115="","",(IF($C115="","",IF(ISNA(SUMIF('7'!$CA:$CA,$C115,'7'!$CB:$CB)),0,SUMIF('7'!$CA:$CA,$C115,'7'!$CB:$CB)))-IF($D115="","",IF(ISNA(SUMIF('7'!$B:$B,$D115,'7'!$L:$L)),0,SUMIF('7'!$B:$B,$D115,'7'!$L:$L)))))</f>
        <v>0</v>
      </c>
      <c r="M115" s="34">
        <f>IF($D115="","",(IF($C115="","",IF(ISNA(SUMIF('8'!$CA:$CA,$C115,'8'!$CB:$CB)),0,SUMIF('8'!$CA:$CA,$C115,'8'!$CB:$CB)))-IF($D115="","",IF(ISNA(SUMIF('8'!$B:$B,$D115,'8'!$L:$L)),0,SUMIF('8'!$B:$B,$D115,'8'!$L:$L)))))</f>
        <v>0</v>
      </c>
      <c r="N115" s="34">
        <f>IF($D115="","",(IF($C115="","",IF(ISNA(SUMIF('9'!$CA:$CA,$C115,'9'!$CB:$CB)),0,SUMIF('9'!$CA:$CA,$C115,'9'!$CB:$CB)))-IF($D115="","",IF(ISNA(SUMIF('9'!$B:$B,$D115,'9'!$L:$L)),0,SUMIF('9'!$B:$B,$D115,'9'!$L:$L)))))</f>
        <v>0</v>
      </c>
      <c r="O115" s="34">
        <f>IF($D115="","",(IF($C115="","",IF(ISNA(SUMIF('10'!$CA:$CA,$C115,'10'!$CB:$CB)),0,SUMIF('10'!$CA:$CA,$C115,'10'!$CB:$CB)))-IF($D115="","",IF(ISNA(SUMIF('10'!$B:$B,$D115,'10'!$L:$L)),0,SUMIF('10'!$B:$B,$D115,'10'!$L:$L)))))</f>
        <v>0</v>
      </c>
      <c r="P115" s="34">
        <f>IF($D115="","",(IF($C115="","",IF(ISNA(SUMIF('11'!$CA:$CA,$C115,'11'!$CB:$CB)),0,SUMIF('11'!$CA:$CA,$C115,'11'!$CB:$CB)))-IF($D115="","",IF(ISNA(SUMIF('11'!$B:$B,$D115,'11'!$L:$L)),0,SUMIF('11'!$B:$B,$D115,'11'!$L:$L)))))</f>
        <v>0</v>
      </c>
      <c r="Q115" s="34">
        <f>IF($D115="","",(IF($C115="","",IF(ISNA(SUMIF('12'!$CA:$CA,$C115,'12'!$CB:$CB)),0,SUMIF('12'!$CA:$CA,$C115,'12'!$CB:$CB)))-IF($D115="","",IF(ISNA(SUMIF('12'!$B:$B,$D115,'12'!$L:$L)),0,SUMIF('12'!$B:$B,$D115,'12'!$L:$L)))))</f>
        <v>0</v>
      </c>
      <c r="R115" s="34">
        <f>IF($D115="","",(IF($C115="","",IF(ISNA(SUMIF('13'!$CA:$CA,$C115,'13'!$CB:$CB)),0,SUMIF('13'!$CA:$CA,$C115,'13'!$CB:$CB)))-IF($D115="","",IF(ISNA(SUMIF('13'!$B:$B,$D115,'13'!$L:$L)),0,SUMIF('13'!$B:$B,$D115,'13'!$L:$L)))))</f>
        <v>0</v>
      </c>
      <c r="S115" s="34">
        <f>IF($D115="","",(IF($C115="","",IF(ISNA(SUMIF('14'!$CA:$CA,$C115,'14'!$CB:$CB)),0,SUMIF('14'!$CA:$CA,$C115,'14'!$CB:$CB)))-IF($D115="","",IF(ISNA(SUMIF('14'!$B:$B,$D115,'14'!$L:$L)),0,SUMIF('14'!$B:$B,$D115,'14'!$L:$L)))))</f>
        <v>0</v>
      </c>
      <c r="T115" s="34">
        <f>IF($D115="","",(IF($C115="","",IF(ISNA(SUMIF('15'!$CA:$CA,$C115,'15'!$CB:$CB)),0,SUMIF('15'!$CA:$CA,$C115,'15'!$CB:$CB)))-IF($D115="","",IF(ISNA(SUMIF('15'!$B:$B,$D115,'15'!$L:$L)),0,SUMIF('15'!$B:$B,$D115,'15'!$L:$L)))))</f>
        <v>0</v>
      </c>
      <c r="U115" s="34">
        <f>IF($D115="","",(IF($C115="","",IF(ISNA(SUMIF('16'!$CA:$CA,$C115,'16'!$CB:$CB)),0,SUMIF('16'!$CA:$CA,$C115,'16'!$CB:$CB)))-IF($D115="","",IF(ISNA(SUMIF('16'!$B:$B,$D115,'16'!$L:$L)),0,SUMIF('16'!$B:$B,$D115,'16'!$L:$L)))))</f>
        <v>0</v>
      </c>
      <c r="V115" s="34">
        <f>IF($D115="","",(IF($C115="","",IF(ISNA(SUMIF('17'!$CA:$CA,$C115,'17'!$CB:$CB)),0,SUMIF('17'!$CA:$CA,$C115,'17'!$CB:$CB)))-IF($D115="","",IF(ISNA(SUMIF('17'!$B:$B,$D115,'17'!$L:$L)),0,SUMIF('17'!$B:$B,$D115,'17'!$L:$L)))))</f>
        <v>0</v>
      </c>
      <c r="W115" s="34">
        <f>IF($D115="","",(IF($C115="","",IF(ISNA(SUMIF('18'!$CA:$CA,$C115,'18'!$CB:$CB)),0,SUMIF('18'!$CA:$CA,$C115,'18'!$CB:$CB)))-IF($D115="","",IF(ISNA(SUMIF('18'!$B:$B,$D115,'18'!$L:$L)),0,SUMIF('18'!$B:$B,$D115,'18'!$L:$L)))))</f>
        <v>0</v>
      </c>
      <c r="X115" s="34">
        <f>IF($D115="","",(IF($C115="","",IF(ISNA(SUMIF('19'!$CA:$CA,$C115,'19'!$CB:$CB)),0,SUMIF('19'!$CA:$CA,$C115,'19'!$CB:$CB)))-IF($D115="","",IF(ISNA(SUMIF('19'!$B:$B,$D115,'19'!$L:$L)),0,SUMIF('19'!$B:$B,$D115,'19'!$L:$L)))))</f>
        <v>0</v>
      </c>
      <c r="Y115" s="34">
        <f>IF($D115="","",(IF($C115="","",IF(ISNA(SUMIF('20'!$CA:$CA,$C115,'20'!$CB:$CB)),0,SUMIF('20'!$CA:$CA,$C115,'20'!$CB:$CB)))-IF($D115="","",IF(ISNA(SUMIF('20'!$B:$B,$D115,'20'!$L:$L)),0,SUMIF('20'!$B:$B,$D115,'20'!$L:$L)))))</f>
        <v>0</v>
      </c>
      <c r="Z115" s="34">
        <f>IF($D115="","",(IF($C115="","",IF(ISNA(SUMIF('21'!$CA:$CA,$C115,'21'!$CB:$CB)),0,SUMIF('21'!$CA:$CA,$C115,'21'!$CB:$CB)))-IF($D115="","",IF(ISNA(SUMIF('21'!$B:$B,$D115,'21'!$L:$L)),0,SUMIF('21'!$B:$B,$D115,'21'!$L:$L)))))</f>
        <v>0</v>
      </c>
      <c r="AA115" s="34">
        <f>IF($D115="","",(IF($C115="","",IF(ISNA(SUMIF('22'!$CA:$CA,$C115,'22'!$CB:$CB)),0,SUMIF('22'!$CA:$CA,$C115,'22'!$CB:$CB)))-IF($D115="","",IF(ISNA(SUMIF('22'!$B:$B,$D115,'22'!$L:$L)),0,SUMIF('22'!$B:$B,$D115,'22'!$L:$L)))))</f>
        <v>0</v>
      </c>
      <c r="AB115" s="34">
        <f>IF($D115="","",(IF($C115="","",IF(ISNA(SUMIF('23'!$CA:$CA,$C115,'23'!$CB:$CB)),0,SUMIF('23'!$CA:$CA,$C115,'23'!$CB:$CB)))-IF($D115="","",IF(ISNA(SUMIF('23'!$B:$B,$D115,'23'!$L:$L)),0,SUMIF('23'!$B:$B,$D115,'23'!$L:$L)))))</f>
        <v>0</v>
      </c>
      <c r="AC115" s="34">
        <f>IF($D115="","",(IF($C115="","",IF(ISNA(SUMIF('24'!$CA:$CA,$C115,'24'!$CB:$CB)),0,SUMIF('24'!$CA:$CA,$C115,'24'!$CB:$CB)))-IF($D115="","",IF(ISNA(SUMIF('24'!$B:$B,$D115,'24'!$L:$L)),0,SUMIF('24'!$B:$B,$D115,'24'!$L:$L)))))</f>
        <v>0</v>
      </c>
      <c r="AD115" s="34">
        <f>IF($D115="","",(IF($C115="","",IF(ISNA(SUMIF('25'!$CA:$CA,$C115,'25'!$CB:$CB)),0,SUMIF('25'!$CA:$CA,$C115,'25'!$CB:$CB)))-IF($D115="","",IF(ISNA(SUMIF('25'!$B:$B,$D115,'25'!$L:$L)),0,SUMIF('25'!$B:$B,$D115,'25'!$L:$L)))))</f>
        <v>0</v>
      </c>
      <c r="AE115" s="34">
        <f>IF($D115="","",(IF($C115="","",IF(ISNA(SUMIF('26'!$CA:$CA,$C115,'26'!$CB:$CB)),0,SUMIF('26'!$CA:$CA,$C115,'26'!$CB:$CB)))-IF($D115="","",IF(ISNA(SUMIF('26'!$B:$B,$D115,'26'!$L:$L)),0,SUMIF('26'!$B:$B,$D115,'26'!$L:$L)))))</f>
        <v>0</v>
      </c>
      <c r="AF115" s="34">
        <f>IF($D115="","",(IF($C115="","",IF(ISNA(SUMIF('27'!$CA:$CA,$C115,'27'!$CB:$CB)),0,SUMIF('27'!$CA:$CA,$C115,'27'!$CB:$CB)))-IF($D115="","",IF(ISNA(SUMIF('27'!$B:$B,$D115,'27'!$L:$L)),0,SUMIF('27'!$B:$B,$D115,'27'!$L:$L)))))</f>
        <v>0</v>
      </c>
      <c r="AG115" s="34">
        <f>IF($D115="","",(IF($C115="","",IF(ISNA(SUMIF('28'!$CA:$CA,$C115,'28'!$CB:$CB)),0,SUMIF('28'!$CA:$CA,$C115,'28'!$CB:$CB)))-IF($D115="","",IF(ISNA(SUMIF('28'!$B:$B,$D115,'28'!$L:$L)),0,SUMIF('28'!$B:$B,$D115,'28'!$L:$L)))))</f>
        <v>0</v>
      </c>
      <c r="AH115" s="34">
        <f>IF($D115="","",(IF($C115="","",IF(ISNA(SUMIF('29'!$CA:$CA,$C115,'29'!$CB:$CB)),0,SUMIF('29'!$CA:$CA,$C115,'29'!$CB:$CB)))-IF($D115="","",IF(ISNA(SUMIF('29'!$B:$B,$D115,'29'!$L:$L)),0,SUMIF('29'!$B:$B,$D115,'29'!$L:$L)))))</f>
        <v>0</v>
      </c>
      <c r="AI115" s="34">
        <f>IF($D115="","",(IF($C115="","",IF(ISNA(SUMIF('30'!$CA:$CA,$C115,'30'!$CB:$CB)),0,SUMIF('30'!$CA:$CA,$C115,'30'!$CB:$CB)))-IF($D115="","",IF(ISNA(SUMIF('30'!$B:$B,$D115,'30'!$L:$L)),0,SUMIF('30'!$B:$B,$D115,'30'!$L:$L)))))</f>
        <v>0</v>
      </c>
      <c r="AJ115" s="34">
        <f>IF($D115="","",(IF($C115="","",IF(ISNA(SUMIF('31'!$CA:$CA,$C115,'31'!$CB:$CB)),0,SUMIF('31'!$CA:$CA,$C115,'31'!$CB:$CB)))-IF($D115="","",IF(ISNA(SUMIF('31'!$B:$B,$D115,'31'!$L:$L)),0,SUMIF('31'!$B:$B,$D115,'31'!$L:$L)))))</f>
        <v>0</v>
      </c>
      <c r="AK115" s="35">
        <f t="shared" si="8"/>
        <v>0</v>
      </c>
      <c r="AL115" s="31">
        <f t="shared" si="9"/>
        <v>190</v>
      </c>
    </row>
    <row r="116" spans="1:38" ht="17.399999999999999">
      <c r="A116" s="19">
        <v>4</v>
      </c>
      <c r="C116" s="39">
        <f>IF(D116="","",VLOOKUP('CUADRO GENERADO'!D116,'BASE DATOS CONDUCTORES'!B:C,2,FALSE))</f>
        <v>2986</v>
      </c>
      <c r="D116" s="28">
        <f>IFERROR(VLOOKUP(A116,'BASE DATOS CONDUCTORES'!$Y$4:$AB$403,4,FALSE),"")</f>
        <v>191</v>
      </c>
      <c r="E116" s="34" t="str">
        <f>IF(ISNA(VLOOKUP(D116,SALDOS!C:D,2,FALSE)),"",VLOOKUP(D116,SALDOS!C:D,2,FALSE))</f>
        <v/>
      </c>
      <c r="F116" s="34">
        <f>IF($D116="","",(IF($C116="","",IF(ISNA(SUMIF('1'!$CA:$CA,$C116,'1'!$CB:$CB)),0,SUMIF('1'!$CA:$CA,$C116,'1'!$CB:$CB)))-IF($D116="","",IF(ISNA(SUMIF('1'!$B:$B,$D116,'1'!$L:$L)),0,SUMIF('1'!$B:$B,$D116,'1'!$L:$L)))))</f>
        <v>0</v>
      </c>
      <c r="G116" s="34">
        <f>IF($D116="","",(IF($C116="","",IF(ISNA(SUMIF('2'!$CA:$CA,$C116,'2'!$CB:$CB)),0,SUMIF('2'!$CA:$CA,$C116,'2'!$CB:$CB)))-IF($D116="","",IF(ISNA(SUMIF('2'!$B:$B,$D116,'2'!$L:$L)),0,SUMIF('2'!$B:$B,$D116,'2'!$L:$L)))))</f>
        <v>0</v>
      </c>
      <c r="H116" s="34">
        <f>IF($D116="","",(IF($C116="","",IF(ISNA(SUMIF('3'!$CA:$CA,$C116,'3'!$CB:$CB)),0,SUMIF('3'!$CA:$CA,$C116,'3'!$CB:$CB)))-IF($D116="","",IF(ISNA(SUMIF('3'!$B:$B,$D116,'3'!$L:$L)),0,SUMIF('3'!$B:$B,$D116,'3'!$L:$L)))))</f>
        <v>0</v>
      </c>
      <c r="I116" s="34">
        <f>IF($D116="","",(IF($C116="","",IF(ISNA(SUMIF('4'!$CA:$CA,$C116,'4'!$CB:$CB)),0,SUMIF('4'!$CA:$CA,$C116,'4'!$CB:$CB)))-IF($D116="","",IF(ISNA(SUMIF('4'!$B:$B,$D116,'4'!$L:$L)),0,SUMIF('4'!$B:$B,$D116,'4'!$L:$L)))))</f>
        <v>0</v>
      </c>
      <c r="J116" s="34">
        <f>IF($D116="","",(IF($C116="","",IF(ISNA(SUMIF('5'!$CA:$CA,$C116,'5'!$CB:$CB)),0,SUMIF('5'!$CA:$CA,$C116,'5'!$CB:$CB)))-IF($D116="","",IF(ISNA(SUMIF('5'!$B:$B,$D116,'5'!$L:$L)),0,SUMIF('5'!$B:$B,$D116,'5'!$L:$L)))))</f>
        <v>0</v>
      </c>
      <c r="K116" s="34">
        <f>IF($D116="","",(IF($C116="","",IF(ISNA(SUMIF('6'!$CA:$CA,$C116,'6'!$CB:$CB)),0,SUMIF('6'!$CA:$CA,$C116,'6'!$CB:$CB)))-IF($D116="","",IF(ISNA(SUMIF('6'!$B:$B,$D116,'6'!$L:$L)),0,SUMIF('6'!$B:$B,$D116,'6'!$L:$L)))))</f>
        <v>0</v>
      </c>
      <c r="L116" s="34">
        <f>IF($D116="","",(IF($C116="","",IF(ISNA(SUMIF('7'!$CA:$CA,$C116,'7'!$CB:$CB)),0,SUMIF('7'!$CA:$CA,$C116,'7'!$CB:$CB)))-IF($D116="","",IF(ISNA(SUMIF('7'!$B:$B,$D116,'7'!$L:$L)),0,SUMIF('7'!$B:$B,$D116,'7'!$L:$L)))))</f>
        <v>0</v>
      </c>
      <c r="M116" s="34">
        <f>IF($D116="","",(IF($C116="","",IF(ISNA(SUMIF('8'!$CA:$CA,$C116,'8'!$CB:$CB)),0,SUMIF('8'!$CA:$CA,$C116,'8'!$CB:$CB)))-IF($D116="","",IF(ISNA(SUMIF('8'!$B:$B,$D116,'8'!$L:$L)),0,SUMIF('8'!$B:$B,$D116,'8'!$L:$L)))))</f>
        <v>0</v>
      </c>
      <c r="N116" s="34">
        <f>IF($D116="","",(IF($C116="","",IF(ISNA(SUMIF('9'!$CA:$CA,$C116,'9'!$CB:$CB)),0,SUMIF('9'!$CA:$CA,$C116,'9'!$CB:$CB)))-IF($D116="","",IF(ISNA(SUMIF('9'!$B:$B,$D116,'9'!$L:$L)),0,SUMIF('9'!$B:$B,$D116,'9'!$L:$L)))))</f>
        <v>0</v>
      </c>
      <c r="O116" s="34">
        <f>IF($D116="","",(IF($C116="","",IF(ISNA(SUMIF('10'!$CA:$CA,$C116,'10'!$CB:$CB)),0,SUMIF('10'!$CA:$CA,$C116,'10'!$CB:$CB)))-IF($D116="","",IF(ISNA(SUMIF('10'!$B:$B,$D116,'10'!$L:$L)),0,SUMIF('10'!$B:$B,$D116,'10'!$L:$L)))))</f>
        <v>0</v>
      </c>
      <c r="P116" s="34">
        <f>IF($D116="","",(IF($C116="","",IF(ISNA(SUMIF('11'!$CA:$CA,$C116,'11'!$CB:$CB)),0,SUMIF('11'!$CA:$CA,$C116,'11'!$CB:$CB)))-IF($D116="","",IF(ISNA(SUMIF('11'!$B:$B,$D116,'11'!$L:$L)),0,SUMIF('11'!$B:$B,$D116,'11'!$L:$L)))))</f>
        <v>0</v>
      </c>
      <c r="Q116" s="34">
        <f>IF($D116="","",(IF($C116="","",IF(ISNA(SUMIF('12'!$CA:$CA,$C116,'12'!$CB:$CB)),0,SUMIF('12'!$CA:$CA,$C116,'12'!$CB:$CB)))-IF($D116="","",IF(ISNA(SUMIF('12'!$B:$B,$D116,'12'!$L:$L)),0,SUMIF('12'!$B:$B,$D116,'12'!$L:$L)))))</f>
        <v>0</v>
      </c>
      <c r="R116" s="34">
        <f>IF($D116="","",(IF($C116="","",IF(ISNA(SUMIF('13'!$CA:$CA,$C116,'13'!$CB:$CB)),0,SUMIF('13'!$CA:$CA,$C116,'13'!$CB:$CB)))-IF($D116="","",IF(ISNA(SUMIF('13'!$B:$B,$D116,'13'!$L:$L)),0,SUMIF('13'!$B:$B,$D116,'13'!$L:$L)))))</f>
        <v>0</v>
      </c>
      <c r="S116" s="34">
        <f>IF($D116="","",(IF($C116="","",IF(ISNA(SUMIF('14'!$CA:$CA,$C116,'14'!$CB:$CB)),0,SUMIF('14'!$CA:$CA,$C116,'14'!$CB:$CB)))-IF($D116="","",IF(ISNA(SUMIF('14'!$B:$B,$D116,'14'!$L:$L)),0,SUMIF('14'!$B:$B,$D116,'14'!$L:$L)))))</f>
        <v>0</v>
      </c>
      <c r="T116" s="34">
        <f>IF($D116="","",(IF($C116="","",IF(ISNA(SUMIF('15'!$CA:$CA,$C116,'15'!$CB:$CB)),0,SUMIF('15'!$CA:$CA,$C116,'15'!$CB:$CB)))-IF($D116="","",IF(ISNA(SUMIF('15'!$B:$B,$D116,'15'!$L:$L)),0,SUMIF('15'!$B:$B,$D116,'15'!$L:$L)))))</f>
        <v>0</v>
      </c>
      <c r="U116" s="34">
        <f>IF($D116="","",(IF($C116="","",IF(ISNA(SUMIF('16'!$CA:$CA,$C116,'16'!$CB:$CB)),0,SUMIF('16'!$CA:$CA,$C116,'16'!$CB:$CB)))-IF($D116="","",IF(ISNA(SUMIF('16'!$B:$B,$D116,'16'!$L:$L)),0,SUMIF('16'!$B:$B,$D116,'16'!$L:$L)))))</f>
        <v>0</v>
      </c>
      <c r="V116" s="34">
        <f>IF($D116="","",(IF($C116="","",IF(ISNA(SUMIF('17'!$CA:$CA,$C116,'17'!$CB:$CB)),0,SUMIF('17'!$CA:$CA,$C116,'17'!$CB:$CB)))-IF($D116="","",IF(ISNA(SUMIF('17'!$B:$B,$D116,'17'!$L:$L)),0,SUMIF('17'!$B:$B,$D116,'17'!$L:$L)))))</f>
        <v>0</v>
      </c>
      <c r="W116" s="34">
        <f>IF($D116="","",(IF($C116="","",IF(ISNA(SUMIF('18'!$CA:$CA,$C116,'18'!$CB:$CB)),0,SUMIF('18'!$CA:$CA,$C116,'18'!$CB:$CB)))-IF($D116="","",IF(ISNA(SUMIF('18'!$B:$B,$D116,'18'!$L:$L)),0,SUMIF('18'!$B:$B,$D116,'18'!$L:$L)))))</f>
        <v>0</v>
      </c>
      <c r="X116" s="34">
        <f>IF($D116="","",(IF($C116="","",IF(ISNA(SUMIF('19'!$CA:$CA,$C116,'19'!$CB:$CB)),0,SUMIF('19'!$CA:$CA,$C116,'19'!$CB:$CB)))-IF($D116="","",IF(ISNA(SUMIF('19'!$B:$B,$D116,'19'!$L:$L)),0,SUMIF('19'!$B:$B,$D116,'19'!$L:$L)))))</f>
        <v>0</v>
      </c>
      <c r="Y116" s="34">
        <f>IF($D116="","",(IF($C116="","",IF(ISNA(SUMIF('20'!$CA:$CA,$C116,'20'!$CB:$CB)),0,SUMIF('20'!$CA:$CA,$C116,'20'!$CB:$CB)))-IF($D116="","",IF(ISNA(SUMIF('20'!$B:$B,$D116,'20'!$L:$L)),0,SUMIF('20'!$B:$B,$D116,'20'!$L:$L)))))</f>
        <v>0</v>
      </c>
      <c r="Z116" s="34">
        <f>IF($D116="","",(IF($C116="","",IF(ISNA(SUMIF('21'!$CA:$CA,$C116,'21'!$CB:$CB)),0,SUMIF('21'!$CA:$CA,$C116,'21'!$CB:$CB)))-IF($D116="","",IF(ISNA(SUMIF('21'!$B:$B,$D116,'21'!$L:$L)),0,SUMIF('21'!$B:$B,$D116,'21'!$L:$L)))))</f>
        <v>0</v>
      </c>
      <c r="AA116" s="34">
        <f>IF($D116="","",(IF($C116="","",IF(ISNA(SUMIF('22'!$CA:$CA,$C116,'22'!$CB:$CB)),0,SUMIF('22'!$CA:$CA,$C116,'22'!$CB:$CB)))-IF($D116="","",IF(ISNA(SUMIF('22'!$B:$B,$D116,'22'!$L:$L)),0,SUMIF('22'!$B:$B,$D116,'22'!$L:$L)))))</f>
        <v>0</v>
      </c>
      <c r="AB116" s="34">
        <f>IF($D116="","",(IF($C116="","",IF(ISNA(SUMIF('23'!$CA:$CA,$C116,'23'!$CB:$CB)),0,SUMIF('23'!$CA:$CA,$C116,'23'!$CB:$CB)))-IF($D116="","",IF(ISNA(SUMIF('23'!$B:$B,$D116,'23'!$L:$L)),0,SUMIF('23'!$B:$B,$D116,'23'!$L:$L)))))</f>
        <v>0</v>
      </c>
      <c r="AC116" s="34">
        <f>IF($D116="","",(IF($C116="","",IF(ISNA(SUMIF('24'!$CA:$CA,$C116,'24'!$CB:$CB)),0,SUMIF('24'!$CA:$CA,$C116,'24'!$CB:$CB)))-IF($D116="","",IF(ISNA(SUMIF('24'!$B:$B,$D116,'24'!$L:$L)),0,SUMIF('24'!$B:$B,$D116,'24'!$L:$L)))))</f>
        <v>0</v>
      </c>
      <c r="AD116" s="34">
        <f>IF($D116="","",(IF($C116="","",IF(ISNA(SUMIF('25'!$CA:$CA,$C116,'25'!$CB:$CB)),0,SUMIF('25'!$CA:$CA,$C116,'25'!$CB:$CB)))-IF($D116="","",IF(ISNA(SUMIF('25'!$B:$B,$D116,'25'!$L:$L)),0,SUMIF('25'!$B:$B,$D116,'25'!$L:$L)))))</f>
        <v>0</v>
      </c>
      <c r="AE116" s="34">
        <f>IF($D116="","",(IF($C116="","",IF(ISNA(SUMIF('26'!$CA:$CA,$C116,'26'!$CB:$CB)),0,SUMIF('26'!$CA:$CA,$C116,'26'!$CB:$CB)))-IF($D116="","",IF(ISNA(SUMIF('26'!$B:$B,$D116,'26'!$L:$L)),0,SUMIF('26'!$B:$B,$D116,'26'!$L:$L)))))</f>
        <v>0</v>
      </c>
      <c r="AF116" s="34">
        <f>IF($D116="","",(IF($C116="","",IF(ISNA(SUMIF('27'!$CA:$CA,$C116,'27'!$CB:$CB)),0,SUMIF('27'!$CA:$CA,$C116,'27'!$CB:$CB)))-IF($D116="","",IF(ISNA(SUMIF('27'!$B:$B,$D116,'27'!$L:$L)),0,SUMIF('27'!$B:$B,$D116,'27'!$L:$L)))))</f>
        <v>0</v>
      </c>
      <c r="AG116" s="34">
        <f>IF($D116="","",(IF($C116="","",IF(ISNA(SUMIF('28'!$CA:$CA,$C116,'28'!$CB:$CB)),0,SUMIF('28'!$CA:$CA,$C116,'28'!$CB:$CB)))-IF($D116="","",IF(ISNA(SUMIF('28'!$B:$B,$D116,'28'!$L:$L)),0,SUMIF('28'!$B:$B,$D116,'28'!$L:$L)))))</f>
        <v>0</v>
      </c>
      <c r="AH116" s="34">
        <f>IF($D116="","",(IF($C116="","",IF(ISNA(SUMIF('29'!$CA:$CA,$C116,'29'!$CB:$CB)),0,SUMIF('29'!$CA:$CA,$C116,'29'!$CB:$CB)))-IF($D116="","",IF(ISNA(SUMIF('29'!$B:$B,$D116,'29'!$L:$L)),0,SUMIF('29'!$B:$B,$D116,'29'!$L:$L)))))</f>
        <v>0</v>
      </c>
      <c r="AI116" s="34">
        <f>IF($D116="","",(IF($C116="","",IF(ISNA(SUMIF('30'!$CA:$CA,$C116,'30'!$CB:$CB)),0,SUMIF('30'!$CA:$CA,$C116,'30'!$CB:$CB)))-IF($D116="","",IF(ISNA(SUMIF('30'!$B:$B,$D116,'30'!$L:$L)),0,SUMIF('30'!$B:$B,$D116,'30'!$L:$L)))))</f>
        <v>0</v>
      </c>
      <c r="AJ116" s="34">
        <f>IF($D116="","",(IF($C116="","",IF(ISNA(SUMIF('31'!$CA:$CA,$C116,'31'!$CB:$CB)),0,SUMIF('31'!$CA:$CA,$C116,'31'!$CB:$CB)))-IF($D116="","",IF(ISNA(SUMIF('31'!$B:$B,$D116,'31'!$L:$L)),0,SUMIF('31'!$B:$B,$D116,'31'!$L:$L)))))</f>
        <v>0</v>
      </c>
      <c r="AK116" s="35">
        <f t="shared" si="8"/>
        <v>0</v>
      </c>
      <c r="AL116" s="31">
        <f t="shared" si="9"/>
        <v>191</v>
      </c>
    </row>
    <row r="117" spans="1:38" ht="17.399999999999999">
      <c r="A117" s="19">
        <v>5</v>
      </c>
      <c r="C117" s="39">
        <f>IF(D117="","",VLOOKUP('CUADRO GENERADO'!D117,'BASE DATOS CONDUCTORES'!B:C,2,FALSE))</f>
        <v>3153</v>
      </c>
      <c r="D117" s="28">
        <f>IFERROR(VLOOKUP(A117,'BASE DATOS CONDUCTORES'!$Y$4:$AB$403,4,FALSE),"")</f>
        <v>192</v>
      </c>
      <c r="E117" s="34" t="str">
        <f>IF(ISNA(VLOOKUP(D117,SALDOS!C:D,2,FALSE)),"",VLOOKUP(D117,SALDOS!C:D,2,FALSE))</f>
        <v/>
      </c>
      <c r="F117" s="34">
        <f>IF($D117="","",(IF($C117="","",IF(ISNA(SUMIF('1'!$CA:$CA,$C117,'1'!$CB:$CB)),0,SUMIF('1'!$CA:$CA,$C117,'1'!$CB:$CB)))-IF($D117="","",IF(ISNA(SUMIF('1'!$B:$B,$D117,'1'!$L:$L)),0,SUMIF('1'!$B:$B,$D117,'1'!$L:$L)))))</f>
        <v>0</v>
      </c>
      <c r="G117" s="34">
        <f>IF($D117="","",(IF($C117="","",IF(ISNA(SUMIF('2'!$CA:$CA,$C117,'2'!$CB:$CB)),0,SUMIF('2'!$CA:$CA,$C117,'2'!$CB:$CB)))-IF($D117="","",IF(ISNA(SUMIF('2'!$B:$B,$D117,'2'!$L:$L)),0,SUMIF('2'!$B:$B,$D117,'2'!$L:$L)))))</f>
        <v>0</v>
      </c>
      <c r="H117" s="34">
        <f>IF($D117="","",(IF($C117="","",IF(ISNA(SUMIF('3'!$CA:$CA,$C117,'3'!$CB:$CB)),0,SUMIF('3'!$CA:$CA,$C117,'3'!$CB:$CB)))-IF($D117="","",IF(ISNA(SUMIF('3'!$B:$B,$D117,'3'!$L:$L)),0,SUMIF('3'!$B:$B,$D117,'3'!$L:$L)))))</f>
        <v>0</v>
      </c>
      <c r="I117" s="34">
        <f>IF($D117="","",(IF($C117="","",IF(ISNA(SUMIF('4'!$CA:$CA,$C117,'4'!$CB:$CB)),0,SUMIF('4'!$CA:$CA,$C117,'4'!$CB:$CB)))-IF($D117="","",IF(ISNA(SUMIF('4'!$B:$B,$D117,'4'!$L:$L)),0,SUMIF('4'!$B:$B,$D117,'4'!$L:$L)))))</f>
        <v>0</v>
      </c>
      <c r="J117" s="34">
        <f>IF($D117="","",(IF($C117="","",IF(ISNA(SUMIF('5'!$CA:$CA,$C117,'5'!$CB:$CB)),0,SUMIF('5'!$CA:$CA,$C117,'5'!$CB:$CB)))-IF($D117="","",IF(ISNA(SUMIF('5'!$B:$B,$D117,'5'!$L:$L)),0,SUMIF('5'!$B:$B,$D117,'5'!$L:$L)))))</f>
        <v>0</v>
      </c>
      <c r="K117" s="34">
        <f>IF($D117="","",(IF($C117="","",IF(ISNA(SUMIF('6'!$CA:$CA,$C117,'6'!$CB:$CB)),0,SUMIF('6'!$CA:$CA,$C117,'6'!$CB:$CB)))-IF($D117="","",IF(ISNA(SUMIF('6'!$B:$B,$D117,'6'!$L:$L)),0,SUMIF('6'!$B:$B,$D117,'6'!$L:$L)))))</f>
        <v>0</v>
      </c>
      <c r="L117" s="34">
        <f>IF($D117="","",(IF($C117="","",IF(ISNA(SUMIF('7'!$CA:$CA,$C117,'7'!$CB:$CB)),0,SUMIF('7'!$CA:$CA,$C117,'7'!$CB:$CB)))-IF($D117="","",IF(ISNA(SUMIF('7'!$B:$B,$D117,'7'!$L:$L)),0,SUMIF('7'!$B:$B,$D117,'7'!$L:$L)))))</f>
        <v>0</v>
      </c>
      <c r="M117" s="34">
        <f>IF($D117="","",(IF($C117="","",IF(ISNA(SUMIF('8'!$CA:$CA,$C117,'8'!$CB:$CB)),0,SUMIF('8'!$CA:$CA,$C117,'8'!$CB:$CB)))-IF($D117="","",IF(ISNA(SUMIF('8'!$B:$B,$D117,'8'!$L:$L)),0,SUMIF('8'!$B:$B,$D117,'8'!$L:$L)))))</f>
        <v>0</v>
      </c>
      <c r="N117" s="34">
        <f>IF($D117="","",(IF($C117="","",IF(ISNA(SUMIF('9'!$CA:$CA,$C117,'9'!$CB:$CB)),0,SUMIF('9'!$CA:$CA,$C117,'9'!$CB:$CB)))-IF($D117="","",IF(ISNA(SUMIF('9'!$B:$B,$D117,'9'!$L:$L)),0,SUMIF('9'!$B:$B,$D117,'9'!$L:$L)))))</f>
        <v>0</v>
      </c>
      <c r="O117" s="34">
        <f>IF($D117="","",(IF($C117="","",IF(ISNA(SUMIF('10'!$CA:$CA,$C117,'10'!$CB:$CB)),0,SUMIF('10'!$CA:$CA,$C117,'10'!$CB:$CB)))-IF($D117="","",IF(ISNA(SUMIF('10'!$B:$B,$D117,'10'!$L:$L)),0,SUMIF('10'!$B:$B,$D117,'10'!$L:$L)))))</f>
        <v>0</v>
      </c>
      <c r="P117" s="34">
        <f>IF($D117="","",(IF($C117="","",IF(ISNA(SUMIF('11'!$CA:$CA,$C117,'11'!$CB:$CB)),0,SUMIF('11'!$CA:$CA,$C117,'11'!$CB:$CB)))-IF($D117="","",IF(ISNA(SUMIF('11'!$B:$B,$D117,'11'!$L:$L)),0,SUMIF('11'!$B:$B,$D117,'11'!$L:$L)))))</f>
        <v>0</v>
      </c>
      <c r="Q117" s="34">
        <f>IF($D117="","",(IF($C117="","",IF(ISNA(SUMIF('12'!$CA:$CA,$C117,'12'!$CB:$CB)),0,SUMIF('12'!$CA:$CA,$C117,'12'!$CB:$CB)))-IF($D117="","",IF(ISNA(SUMIF('12'!$B:$B,$D117,'12'!$L:$L)),0,SUMIF('12'!$B:$B,$D117,'12'!$L:$L)))))</f>
        <v>0</v>
      </c>
      <c r="R117" s="34">
        <f>IF($D117="","",(IF($C117="","",IF(ISNA(SUMIF('13'!$CA:$CA,$C117,'13'!$CB:$CB)),0,SUMIF('13'!$CA:$CA,$C117,'13'!$CB:$CB)))-IF($D117="","",IF(ISNA(SUMIF('13'!$B:$B,$D117,'13'!$L:$L)),0,SUMIF('13'!$B:$B,$D117,'13'!$L:$L)))))</f>
        <v>0</v>
      </c>
      <c r="S117" s="34">
        <f>IF($D117="","",(IF($C117="","",IF(ISNA(SUMIF('14'!$CA:$CA,$C117,'14'!$CB:$CB)),0,SUMIF('14'!$CA:$CA,$C117,'14'!$CB:$CB)))-IF($D117="","",IF(ISNA(SUMIF('14'!$B:$B,$D117,'14'!$L:$L)),0,SUMIF('14'!$B:$B,$D117,'14'!$L:$L)))))</f>
        <v>0</v>
      </c>
      <c r="T117" s="34">
        <f>IF($D117="","",(IF($C117="","",IF(ISNA(SUMIF('15'!$CA:$CA,$C117,'15'!$CB:$CB)),0,SUMIF('15'!$CA:$CA,$C117,'15'!$CB:$CB)))-IF($D117="","",IF(ISNA(SUMIF('15'!$B:$B,$D117,'15'!$L:$L)),0,SUMIF('15'!$B:$B,$D117,'15'!$L:$L)))))</f>
        <v>0</v>
      </c>
      <c r="U117" s="34">
        <f>IF($D117="","",(IF($C117="","",IF(ISNA(SUMIF('16'!$CA:$CA,$C117,'16'!$CB:$CB)),0,SUMIF('16'!$CA:$CA,$C117,'16'!$CB:$CB)))-IF($D117="","",IF(ISNA(SUMIF('16'!$B:$B,$D117,'16'!$L:$L)),0,SUMIF('16'!$B:$B,$D117,'16'!$L:$L)))))</f>
        <v>0</v>
      </c>
      <c r="V117" s="34">
        <f>IF($D117="","",(IF($C117="","",IF(ISNA(SUMIF('17'!$CA:$CA,$C117,'17'!$CB:$CB)),0,SUMIF('17'!$CA:$CA,$C117,'17'!$CB:$CB)))-IF($D117="","",IF(ISNA(SUMIF('17'!$B:$B,$D117,'17'!$L:$L)),0,SUMIF('17'!$B:$B,$D117,'17'!$L:$L)))))</f>
        <v>0</v>
      </c>
      <c r="W117" s="34">
        <f>IF($D117="","",(IF($C117="","",IF(ISNA(SUMIF('18'!$CA:$CA,$C117,'18'!$CB:$CB)),0,SUMIF('18'!$CA:$CA,$C117,'18'!$CB:$CB)))-IF($D117="","",IF(ISNA(SUMIF('18'!$B:$B,$D117,'18'!$L:$L)),0,SUMIF('18'!$B:$B,$D117,'18'!$L:$L)))))</f>
        <v>0</v>
      </c>
      <c r="X117" s="34">
        <f>IF($D117="","",(IF($C117="","",IF(ISNA(SUMIF('19'!$CA:$CA,$C117,'19'!$CB:$CB)),0,SUMIF('19'!$CA:$CA,$C117,'19'!$CB:$CB)))-IF($D117="","",IF(ISNA(SUMIF('19'!$B:$B,$D117,'19'!$L:$L)),0,SUMIF('19'!$B:$B,$D117,'19'!$L:$L)))))</f>
        <v>0</v>
      </c>
      <c r="Y117" s="34">
        <f>IF($D117="","",(IF($C117="","",IF(ISNA(SUMIF('20'!$CA:$CA,$C117,'20'!$CB:$CB)),0,SUMIF('20'!$CA:$CA,$C117,'20'!$CB:$CB)))-IF($D117="","",IF(ISNA(SUMIF('20'!$B:$B,$D117,'20'!$L:$L)),0,SUMIF('20'!$B:$B,$D117,'20'!$L:$L)))))</f>
        <v>0</v>
      </c>
      <c r="Z117" s="34">
        <f>IF($D117="","",(IF($C117="","",IF(ISNA(SUMIF('21'!$CA:$CA,$C117,'21'!$CB:$CB)),0,SUMIF('21'!$CA:$CA,$C117,'21'!$CB:$CB)))-IF($D117="","",IF(ISNA(SUMIF('21'!$B:$B,$D117,'21'!$L:$L)),0,SUMIF('21'!$B:$B,$D117,'21'!$L:$L)))))</f>
        <v>0</v>
      </c>
      <c r="AA117" s="34">
        <f>IF($D117="","",(IF($C117="","",IF(ISNA(SUMIF('22'!$CA:$CA,$C117,'22'!$CB:$CB)),0,SUMIF('22'!$CA:$CA,$C117,'22'!$CB:$CB)))-IF($D117="","",IF(ISNA(SUMIF('22'!$B:$B,$D117,'22'!$L:$L)),0,SUMIF('22'!$B:$B,$D117,'22'!$L:$L)))))</f>
        <v>0</v>
      </c>
      <c r="AB117" s="34">
        <f>IF($D117="","",(IF($C117="","",IF(ISNA(SUMIF('23'!$CA:$CA,$C117,'23'!$CB:$CB)),0,SUMIF('23'!$CA:$CA,$C117,'23'!$CB:$CB)))-IF($D117="","",IF(ISNA(SUMIF('23'!$B:$B,$D117,'23'!$L:$L)),0,SUMIF('23'!$B:$B,$D117,'23'!$L:$L)))))</f>
        <v>0</v>
      </c>
      <c r="AC117" s="34">
        <f>IF($D117="","",(IF($C117="","",IF(ISNA(SUMIF('24'!$CA:$CA,$C117,'24'!$CB:$CB)),0,SUMIF('24'!$CA:$CA,$C117,'24'!$CB:$CB)))-IF($D117="","",IF(ISNA(SUMIF('24'!$B:$B,$D117,'24'!$L:$L)),0,SUMIF('24'!$B:$B,$D117,'24'!$L:$L)))))</f>
        <v>0</v>
      </c>
      <c r="AD117" s="34">
        <f>IF($D117="","",(IF($C117="","",IF(ISNA(SUMIF('25'!$CA:$CA,$C117,'25'!$CB:$CB)),0,SUMIF('25'!$CA:$CA,$C117,'25'!$CB:$CB)))-IF($D117="","",IF(ISNA(SUMIF('25'!$B:$B,$D117,'25'!$L:$L)),0,SUMIF('25'!$B:$B,$D117,'25'!$L:$L)))))</f>
        <v>0</v>
      </c>
      <c r="AE117" s="34">
        <f>IF($D117="","",(IF($C117="","",IF(ISNA(SUMIF('26'!$CA:$CA,$C117,'26'!$CB:$CB)),0,SUMIF('26'!$CA:$CA,$C117,'26'!$CB:$CB)))-IF($D117="","",IF(ISNA(SUMIF('26'!$B:$B,$D117,'26'!$L:$L)),0,SUMIF('26'!$B:$B,$D117,'26'!$L:$L)))))</f>
        <v>0</v>
      </c>
      <c r="AF117" s="34">
        <f>IF($D117="","",(IF($C117="","",IF(ISNA(SUMIF('27'!$CA:$CA,$C117,'27'!$CB:$CB)),0,SUMIF('27'!$CA:$CA,$C117,'27'!$CB:$CB)))-IF($D117="","",IF(ISNA(SUMIF('27'!$B:$B,$D117,'27'!$L:$L)),0,SUMIF('27'!$B:$B,$D117,'27'!$L:$L)))))</f>
        <v>0</v>
      </c>
      <c r="AG117" s="34">
        <f>IF($D117="","",(IF($C117="","",IF(ISNA(SUMIF('28'!$CA:$CA,$C117,'28'!$CB:$CB)),0,SUMIF('28'!$CA:$CA,$C117,'28'!$CB:$CB)))-IF($D117="","",IF(ISNA(SUMIF('28'!$B:$B,$D117,'28'!$L:$L)),0,SUMIF('28'!$B:$B,$D117,'28'!$L:$L)))))</f>
        <v>0</v>
      </c>
      <c r="AH117" s="34">
        <f>IF($D117="","",(IF($C117="","",IF(ISNA(SUMIF('29'!$CA:$CA,$C117,'29'!$CB:$CB)),0,SUMIF('29'!$CA:$CA,$C117,'29'!$CB:$CB)))-IF($D117="","",IF(ISNA(SUMIF('29'!$B:$B,$D117,'29'!$L:$L)),0,SUMIF('29'!$B:$B,$D117,'29'!$L:$L)))))</f>
        <v>0</v>
      </c>
      <c r="AI117" s="34">
        <f>IF($D117="","",(IF($C117="","",IF(ISNA(SUMIF('30'!$CA:$CA,$C117,'30'!$CB:$CB)),0,SUMIF('30'!$CA:$CA,$C117,'30'!$CB:$CB)))-IF($D117="","",IF(ISNA(SUMIF('30'!$B:$B,$D117,'30'!$L:$L)),0,SUMIF('30'!$B:$B,$D117,'30'!$L:$L)))))</f>
        <v>0</v>
      </c>
      <c r="AJ117" s="34">
        <f>IF($D117="","",(IF($C117="","",IF(ISNA(SUMIF('31'!$CA:$CA,$C117,'31'!$CB:$CB)),0,SUMIF('31'!$CA:$CA,$C117,'31'!$CB:$CB)))-IF($D117="","",IF(ISNA(SUMIF('31'!$B:$B,$D117,'31'!$L:$L)),0,SUMIF('31'!$B:$B,$D117,'31'!$L:$L)))))</f>
        <v>0</v>
      </c>
      <c r="AK117" s="35">
        <f t="shared" si="8"/>
        <v>0</v>
      </c>
      <c r="AL117" s="31">
        <f t="shared" si="9"/>
        <v>192</v>
      </c>
    </row>
    <row r="118" spans="1:38" ht="17.399999999999999">
      <c r="A118" s="19">
        <v>6</v>
      </c>
      <c r="C118" s="39">
        <f>IF(D118="","",VLOOKUP('CUADRO GENERADO'!D118,'BASE DATOS CONDUCTORES'!B:C,2,FALSE))</f>
        <v>3152</v>
      </c>
      <c r="D118" s="28">
        <f>IFERROR(VLOOKUP(A118,'BASE DATOS CONDUCTORES'!$Y$4:$AB$403,4,FALSE),"")</f>
        <v>193</v>
      </c>
      <c r="E118" s="34" t="str">
        <f>IF(ISNA(VLOOKUP(D118,SALDOS!C:D,2,FALSE)),"",VLOOKUP(D118,SALDOS!C:D,2,FALSE))</f>
        <v/>
      </c>
      <c r="F118" s="34">
        <f>IF($D118="","",(IF($C118="","",IF(ISNA(SUMIF('1'!$CA:$CA,$C118,'1'!$CB:$CB)),0,SUMIF('1'!$CA:$CA,$C118,'1'!$CB:$CB)))-IF($D118="","",IF(ISNA(SUMIF('1'!$B:$B,$D118,'1'!$L:$L)),0,SUMIF('1'!$B:$B,$D118,'1'!$L:$L)))))</f>
        <v>0</v>
      </c>
      <c r="G118" s="34">
        <f>IF($D118="","",(IF($C118="","",IF(ISNA(SUMIF('2'!$CA:$CA,$C118,'2'!$CB:$CB)),0,SUMIF('2'!$CA:$CA,$C118,'2'!$CB:$CB)))-IF($D118="","",IF(ISNA(SUMIF('2'!$B:$B,$D118,'2'!$L:$L)),0,SUMIF('2'!$B:$B,$D118,'2'!$L:$L)))))</f>
        <v>0</v>
      </c>
      <c r="H118" s="34">
        <f>IF($D118="","",(IF($C118="","",IF(ISNA(SUMIF('3'!$CA:$CA,$C118,'3'!$CB:$CB)),0,SUMIF('3'!$CA:$CA,$C118,'3'!$CB:$CB)))-IF($D118="","",IF(ISNA(SUMIF('3'!$B:$B,$D118,'3'!$L:$L)),0,SUMIF('3'!$B:$B,$D118,'3'!$L:$L)))))</f>
        <v>0</v>
      </c>
      <c r="I118" s="34">
        <f>IF($D118="","",(IF($C118="","",IF(ISNA(SUMIF('4'!$CA:$CA,$C118,'4'!$CB:$CB)),0,SUMIF('4'!$CA:$CA,$C118,'4'!$CB:$CB)))-IF($D118="","",IF(ISNA(SUMIF('4'!$B:$B,$D118,'4'!$L:$L)),0,SUMIF('4'!$B:$B,$D118,'4'!$L:$L)))))</f>
        <v>0</v>
      </c>
      <c r="J118" s="34">
        <f>IF($D118="","",(IF($C118="","",IF(ISNA(SUMIF('5'!$CA:$CA,$C118,'5'!$CB:$CB)),0,SUMIF('5'!$CA:$CA,$C118,'5'!$CB:$CB)))-IF($D118="","",IF(ISNA(SUMIF('5'!$B:$B,$D118,'5'!$L:$L)),0,SUMIF('5'!$B:$B,$D118,'5'!$L:$L)))))</f>
        <v>0</v>
      </c>
      <c r="K118" s="34">
        <f>IF($D118="","",(IF($C118="","",IF(ISNA(SUMIF('6'!$CA:$CA,$C118,'6'!$CB:$CB)),0,SUMIF('6'!$CA:$CA,$C118,'6'!$CB:$CB)))-IF($D118="","",IF(ISNA(SUMIF('6'!$B:$B,$D118,'6'!$L:$L)),0,SUMIF('6'!$B:$B,$D118,'6'!$L:$L)))))</f>
        <v>0</v>
      </c>
      <c r="L118" s="34">
        <f>IF($D118="","",(IF($C118="","",IF(ISNA(SUMIF('7'!$CA:$CA,$C118,'7'!$CB:$CB)),0,SUMIF('7'!$CA:$CA,$C118,'7'!$CB:$CB)))-IF($D118="","",IF(ISNA(SUMIF('7'!$B:$B,$D118,'7'!$L:$L)),0,SUMIF('7'!$B:$B,$D118,'7'!$L:$L)))))</f>
        <v>0</v>
      </c>
      <c r="M118" s="34">
        <f>IF($D118="","",(IF($C118="","",IF(ISNA(SUMIF('8'!$CA:$CA,$C118,'8'!$CB:$CB)),0,SUMIF('8'!$CA:$CA,$C118,'8'!$CB:$CB)))-IF($D118="","",IF(ISNA(SUMIF('8'!$B:$B,$D118,'8'!$L:$L)),0,SUMIF('8'!$B:$B,$D118,'8'!$L:$L)))))</f>
        <v>0</v>
      </c>
      <c r="N118" s="34">
        <f>IF($D118="","",(IF($C118="","",IF(ISNA(SUMIF('9'!$CA:$CA,$C118,'9'!$CB:$CB)),0,SUMIF('9'!$CA:$CA,$C118,'9'!$CB:$CB)))-IF($D118="","",IF(ISNA(SUMIF('9'!$B:$B,$D118,'9'!$L:$L)),0,SUMIF('9'!$B:$B,$D118,'9'!$L:$L)))))</f>
        <v>0</v>
      </c>
      <c r="O118" s="34">
        <f>IF($D118="","",(IF($C118="","",IF(ISNA(SUMIF('10'!$CA:$CA,$C118,'10'!$CB:$CB)),0,SUMIF('10'!$CA:$CA,$C118,'10'!$CB:$CB)))-IF($D118="","",IF(ISNA(SUMIF('10'!$B:$B,$D118,'10'!$L:$L)),0,SUMIF('10'!$B:$B,$D118,'10'!$L:$L)))))</f>
        <v>0</v>
      </c>
      <c r="P118" s="34">
        <f>IF($D118="","",(IF($C118="","",IF(ISNA(SUMIF('11'!$CA:$CA,$C118,'11'!$CB:$CB)),0,SUMIF('11'!$CA:$CA,$C118,'11'!$CB:$CB)))-IF($D118="","",IF(ISNA(SUMIF('11'!$B:$B,$D118,'11'!$L:$L)),0,SUMIF('11'!$B:$B,$D118,'11'!$L:$L)))))</f>
        <v>0</v>
      </c>
      <c r="Q118" s="34">
        <f>IF($D118="","",(IF($C118="","",IF(ISNA(SUMIF('12'!$CA:$CA,$C118,'12'!$CB:$CB)),0,SUMIF('12'!$CA:$CA,$C118,'12'!$CB:$CB)))-IF($D118="","",IF(ISNA(SUMIF('12'!$B:$B,$D118,'12'!$L:$L)),0,SUMIF('12'!$B:$B,$D118,'12'!$L:$L)))))</f>
        <v>0</v>
      </c>
      <c r="R118" s="34">
        <f>IF($D118="","",(IF($C118="","",IF(ISNA(SUMIF('13'!$CA:$CA,$C118,'13'!$CB:$CB)),0,SUMIF('13'!$CA:$CA,$C118,'13'!$CB:$CB)))-IF($D118="","",IF(ISNA(SUMIF('13'!$B:$B,$D118,'13'!$L:$L)),0,SUMIF('13'!$B:$B,$D118,'13'!$L:$L)))))</f>
        <v>0</v>
      </c>
      <c r="S118" s="34">
        <f>IF($D118="","",(IF($C118="","",IF(ISNA(SUMIF('14'!$CA:$CA,$C118,'14'!$CB:$CB)),0,SUMIF('14'!$CA:$CA,$C118,'14'!$CB:$CB)))-IF($D118="","",IF(ISNA(SUMIF('14'!$B:$B,$D118,'14'!$L:$L)),0,SUMIF('14'!$B:$B,$D118,'14'!$L:$L)))))</f>
        <v>0</v>
      </c>
      <c r="T118" s="34">
        <f>IF($D118="","",(IF($C118="","",IF(ISNA(SUMIF('15'!$CA:$CA,$C118,'15'!$CB:$CB)),0,SUMIF('15'!$CA:$CA,$C118,'15'!$CB:$CB)))-IF($D118="","",IF(ISNA(SUMIF('15'!$B:$B,$D118,'15'!$L:$L)),0,SUMIF('15'!$B:$B,$D118,'15'!$L:$L)))))</f>
        <v>0</v>
      </c>
      <c r="U118" s="34">
        <f>IF($D118="","",(IF($C118="","",IF(ISNA(SUMIF('16'!$CA:$CA,$C118,'16'!$CB:$CB)),0,SUMIF('16'!$CA:$CA,$C118,'16'!$CB:$CB)))-IF($D118="","",IF(ISNA(SUMIF('16'!$B:$B,$D118,'16'!$L:$L)),0,SUMIF('16'!$B:$B,$D118,'16'!$L:$L)))))</f>
        <v>0</v>
      </c>
      <c r="V118" s="34">
        <f>IF($D118="","",(IF($C118="","",IF(ISNA(SUMIF('17'!$CA:$CA,$C118,'17'!$CB:$CB)),0,SUMIF('17'!$CA:$CA,$C118,'17'!$CB:$CB)))-IF($D118="","",IF(ISNA(SUMIF('17'!$B:$B,$D118,'17'!$L:$L)),0,SUMIF('17'!$B:$B,$D118,'17'!$L:$L)))))</f>
        <v>0</v>
      </c>
      <c r="W118" s="34">
        <f>IF($D118="","",(IF($C118="","",IF(ISNA(SUMIF('18'!$CA:$CA,$C118,'18'!$CB:$CB)),0,SUMIF('18'!$CA:$CA,$C118,'18'!$CB:$CB)))-IF($D118="","",IF(ISNA(SUMIF('18'!$B:$B,$D118,'18'!$L:$L)),0,SUMIF('18'!$B:$B,$D118,'18'!$L:$L)))))</f>
        <v>0</v>
      </c>
      <c r="X118" s="34">
        <f>IF($D118="","",(IF($C118="","",IF(ISNA(SUMIF('19'!$CA:$CA,$C118,'19'!$CB:$CB)),0,SUMIF('19'!$CA:$CA,$C118,'19'!$CB:$CB)))-IF($D118="","",IF(ISNA(SUMIF('19'!$B:$B,$D118,'19'!$L:$L)),0,SUMIF('19'!$B:$B,$D118,'19'!$L:$L)))))</f>
        <v>0</v>
      </c>
      <c r="Y118" s="34">
        <f>IF($D118="","",(IF($C118="","",IF(ISNA(SUMIF('20'!$CA:$CA,$C118,'20'!$CB:$CB)),0,SUMIF('20'!$CA:$CA,$C118,'20'!$CB:$CB)))-IF($D118="","",IF(ISNA(SUMIF('20'!$B:$B,$D118,'20'!$L:$L)),0,SUMIF('20'!$B:$B,$D118,'20'!$L:$L)))))</f>
        <v>0</v>
      </c>
      <c r="Z118" s="34">
        <f>IF($D118="","",(IF($C118="","",IF(ISNA(SUMIF('21'!$CA:$CA,$C118,'21'!$CB:$CB)),0,SUMIF('21'!$CA:$CA,$C118,'21'!$CB:$CB)))-IF($D118="","",IF(ISNA(SUMIF('21'!$B:$B,$D118,'21'!$L:$L)),0,SUMIF('21'!$B:$B,$D118,'21'!$L:$L)))))</f>
        <v>0</v>
      </c>
      <c r="AA118" s="34">
        <f>IF($D118="","",(IF($C118="","",IF(ISNA(SUMIF('22'!$CA:$CA,$C118,'22'!$CB:$CB)),0,SUMIF('22'!$CA:$CA,$C118,'22'!$CB:$CB)))-IF($D118="","",IF(ISNA(SUMIF('22'!$B:$B,$D118,'22'!$L:$L)),0,SUMIF('22'!$B:$B,$D118,'22'!$L:$L)))))</f>
        <v>0</v>
      </c>
      <c r="AB118" s="34">
        <f>IF($D118="","",(IF($C118="","",IF(ISNA(SUMIF('23'!$CA:$CA,$C118,'23'!$CB:$CB)),0,SUMIF('23'!$CA:$CA,$C118,'23'!$CB:$CB)))-IF($D118="","",IF(ISNA(SUMIF('23'!$B:$B,$D118,'23'!$L:$L)),0,SUMIF('23'!$B:$B,$D118,'23'!$L:$L)))))</f>
        <v>0</v>
      </c>
      <c r="AC118" s="34">
        <f>IF($D118="","",(IF($C118="","",IF(ISNA(SUMIF('24'!$CA:$CA,$C118,'24'!$CB:$CB)),0,SUMIF('24'!$CA:$CA,$C118,'24'!$CB:$CB)))-IF($D118="","",IF(ISNA(SUMIF('24'!$B:$B,$D118,'24'!$L:$L)),0,SUMIF('24'!$B:$B,$D118,'24'!$L:$L)))))</f>
        <v>0</v>
      </c>
      <c r="AD118" s="34">
        <f>IF($D118="","",(IF($C118="","",IF(ISNA(SUMIF('25'!$CA:$CA,$C118,'25'!$CB:$CB)),0,SUMIF('25'!$CA:$CA,$C118,'25'!$CB:$CB)))-IF($D118="","",IF(ISNA(SUMIF('25'!$B:$B,$D118,'25'!$L:$L)),0,SUMIF('25'!$B:$B,$D118,'25'!$L:$L)))))</f>
        <v>0</v>
      </c>
      <c r="AE118" s="34">
        <f>IF($D118="","",(IF($C118="","",IF(ISNA(SUMIF('26'!$CA:$CA,$C118,'26'!$CB:$CB)),0,SUMIF('26'!$CA:$CA,$C118,'26'!$CB:$CB)))-IF($D118="","",IF(ISNA(SUMIF('26'!$B:$B,$D118,'26'!$L:$L)),0,SUMIF('26'!$B:$B,$D118,'26'!$L:$L)))))</f>
        <v>0</v>
      </c>
      <c r="AF118" s="34">
        <f>IF($D118="","",(IF($C118="","",IF(ISNA(SUMIF('27'!$CA:$CA,$C118,'27'!$CB:$CB)),0,SUMIF('27'!$CA:$CA,$C118,'27'!$CB:$CB)))-IF($D118="","",IF(ISNA(SUMIF('27'!$B:$B,$D118,'27'!$L:$L)),0,SUMIF('27'!$B:$B,$D118,'27'!$L:$L)))))</f>
        <v>0</v>
      </c>
      <c r="AG118" s="34">
        <f>IF($D118="","",(IF($C118="","",IF(ISNA(SUMIF('28'!$CA:$CA,$C118,'28'!$CB:$CB)),0,SUMIF('28'!$CA:$CA,$C118,'28'!$CB:$CB)))-IF($D118="","",IF(ISNA(SUMIF('28'!$B:$B,$D118,'28'!$L:$L)),0,SUMIF('28'!$B:$B,$D118,'28'!$L:$L)))))</f>
        <v>0</v>
      </c>
      <c r="AH118" s="34">
        <f>IF($D118="","",(IF($C118="","",IF(ISNA(SUMIF('29'!$CA:$CA,$C118,'29'!$CB:$CB)),0,SUMIF('29'!$CA:$CA,$C118,'29'!$CB:$CB)))-IF($D118="","",IF(ISNA(SUMIF('29'!$B:$B,$D118,'29'!$L:$L)),0,SUMIF('29'!$B:$B,$D118,'29'!$L:$L)))))</f>
        <v>0</v>
      </c>
      <c r="AI118" s="34">
        <f>IF($D118="","",(IF($C118="","",IF(ISNA(SUMIF('30'!$CA:$CA,$C118,'30'!$CB:$CB)),0,SUMIF('30'!$CA:$CA,$C118,'30'!$CB:$CB)))-IF($D118="","",IF(ISNA(SUMIF('30'!$B:$B,$D118,'30'!$L:$L)),0,SUMIF('30'!$B:$B,$D118,'30'!$L:$L)))))</f>
        <v>0</v>
      </c>
      <c r="AJ118" s="34">
        <f>IF($D118="","",(IF($C118="","",IF(ISNA(SUMIF('31'!$CA:$CA,$C118,'31'!$CB:$CB)),0,SUMIF('31'!$CA:$CA,$C118,'31'!$CB:$CB)))-IF($D118="","",IF(ISNA(SUMIF('31'!$B:$B,$D118,'31'!$L:$L)),0,SUMIF('31'!$B:$B,$D118,'31'!$L:$L)))))</f>
        <v>0</v>
      </c>
      <c r="AK118" s="35">
        <f t="shared" si="8"/>
        <v>0</v>
      </c>
      <c r="AL118" s="31">
        <f t="shared" si="9"/>
        <v>193</v>
      </c>
    </row>
    <row r="119" spans="1:38" ht="17.399999999999999">
      <c r="A119" s="19">
        <v>7</v>
      </c>
      <c r="C119" s="39">
        <f>IF(D119="","",VLOOKUP('CUADRO GENERADO'!D119,'BASE DATOS CONDUCTORES'!B:C,2,FALSE))</f>
        <v>3419</v>
      </c>
      <c r="D119" s="28">
        <f>IFERROR(VLOOKUP(A119,'BASE DATOS CONDUCTORES'!$Y$4:$AB$403,4,FALSE),"")</f>
        <v>196</v>
      </c>
      <c r="E119" s="34" t="str">
        <f>IF(ISNA(VLOOKUP(D119,SALDOS!C:D,2,FALSE)),"",VLOOKUP(D119,SALDOS!C:D,2,FALSE))</f>
        <v/>
      </c>
      <c r="F119" s="34">
        <f>IF($D119="","",(IF($C119="","",IF(ISNA(SUMIF('1'!$CA:$CA,$C119,'1'!$CB:$CB)),0,SUMIF('1'!$CA:$CA,$C119,'1'!$CB:$CB)))-IF($D119="","",IF(ISNA(SUMIF('1'!$B:$B,$D119,'1'!$L:$L)),0,SUMIF('1'!$B:$B,$D119,'1'!$L:$L)))))</f>
        <v>0</v>
      </c>
      <c r="G119" s="34">
        <f>IF($D119="","",(IF($C119="","",IF(ISNA(SUMIF('2'!$CA:$CA,$C119,'2'!$CB:$CB)),0,SUMIF('2'!$CA:$CA,$C119,'2'!$CB:$CB)))-IF($D119="","",IF(ISNA(SUMIF('2'!$B:$B,$D119,'2'!$L:$L)),0,SUMIF('2'!$B:$B,$D119,'2'!$L:$L)))))</f>
        <v>0</v>
      </c>
      <c r="H119" s="34">
        <f>IF($D119="","",(IF($C119="","",IF(ISNA(SUMIF('3'!$CA:$CA,$C119,'3'!$CB:$CB)),0,SUMIF('3'!$CA:$CA,$C119,'3'!$CB:$CB)))-IF($D119="","",IF(ISNA(SUMIF('3'!$B:$B,$D119,'3'!$L:$L)),0,SUMIF('3'!$B:$B,$D119,'3'!$L:$L)))))</f>
        <v>0</v>
      </c>
      <c r="I119" s="34">
        <f>IF($D119="","",(IF($C119="","",IF(ISNA(SUMIF('4'!$CA:$CA,$C119,'4'!$CB:$CB)),0,SUMIF('4'!$CA:$CA,$C119,'4'!$CB:$CB)))-IF($D119="","",IF(ISNA(SUMIF('4'!$B:$B,$D119,'4'!$L:$L)),0,SUMIF('4'!$B:$B,$D119,'4'!$L:$L)))))</f>
        <v>0</v>
      </c>
      <c r="J119" s="34">
        <f>IF($D119="","",(IF($C119="","",IF(ISNA(SUMIF('5'!$CA:$CA,$C119,'5'!$CB:$CB)),0,SUMIF('5'!$CA:$CA,$C119,'5'!$CB:$CB)))-IF($D119="","",IF(ISNA(SUMIF('5'!$B:$B,$D119,'5'!$L:$L)),0,SUMIF('5'!$B:$B,$D119,'5'!$L:$L)))))</f>
        <v>0</v>
      </c>
      <c r="K119" s="34">
        <f>IF($D119="","",(IF($C119="","",IF(ISNA(SUMIF('6'!$CA:$CA,$C119,'6'!$CB:$CB)),0,SUMIF('6'!$CA:$CA,$C119,'6'!$CB:$CB)))-IF($D119="","",IF(ISNA(SUMIF('6'!$B:$B,$D119,'6'!$L:$L)),0,SUMIF('6'!$B:$B,$D119,'6'!$L:$L)))))</f>
        <v>0</v>
      </c>
      <c r="L119" s="34">
        <f>IF($D119="","",(IF($C119="","",IF(ISNA(SUMIF('7'!$CA:$CA,$C119,'7'!$CB:$CB)),0,SUMIF('7'!$CA:$CA,$C119,'7'!$CB:$CB)))-IF($D119="","",IF(ISNA(SUMIF('7'!$B:$B,$D119,'7'!$L:$L)),0,SUMIF('7'!$B:$B,$D119,'7'!$L:$L)))))</f>
        <v>0</v>
      </c>
      <c r="M119" s="34">
        <f>IF($D119="","",(IF($C119="","",IF(ISNA(SUMIF('8'!$CA:$CA,$C119,'8'!$CB:$CB)),0,SUMIF('8'!$CA:$CA,$C119,'8'!$CB:$CB)))-IF($D119="","",IF(ISNA(SUMIF('8'!$B:$B,$D119,'8'!$L:$L)),0,SUMIF('8'!$B:$B,$D119,'8'!$L:$L)))))</f>
        <v>0</v>
      </c>
      <c r="N119" s="34">
        <f>IF($D119="","",(IF($C119="","",IF(ISNA(SUMIF('9'!$CA:$CA,$C119,'9'!$CB:$CB)),0,SUMIF('9'!$CA:$CA,$C119,'9'!$CB:$CB)))-IF($D119="","",IF(ISNA(SUMIF('9'!$B:$B,$D119,'9'!$L:$L)),0,SUMIF('9'!$B:$B,$D119,'9'!$L:$L)))))</f>
        <v>0</v>
      </c>
      <c r="O119" s="34">
        <f>IF($D119="","",(IF($C119="","",IF(ISNA(SUMIF('10'!$CA:$CA,$C119,'10'!$CB:$CB)),0,SUMIF('10'!$CA:$CA,$C119,'10'!$CB:$CB)))-IF($D119="","",IF(ISNA(SUMIF('10'!$B:$B,$D119,'10'!$L:$L)),0,SUMIF('10'!$B:$B,$D119,'10'!$L:$L)))))</f>
        <v>0</v>
      </c>
      <c r="P119" s="34">
        <f>IF($D119="","",(IF($C119="","",IF(ISNA(SUMIF('11'!$CA:$CA,$C119,'11'!$CB:$CB)),0,SUMIF('11'!$CA:$CA,$C119,'11'!$CB:$CB)))-IF($D119="","",IF(ISNA(SUMIF('11'!$B:$B,$D119,'11'!$L:$L)),0,SUMIF('11'!$B:$B,$D119,'11'!$L:$L)))))</f>
        <v>0</v>
      </c>
      <c r="Q119" s="34">
        <f>IF($D119="","",(IF($C119="","",IF(ISNA(SUMIF('12'!$CA:$CA,$C119,'12'!$CB:$CB)),0,SUMIF('12'!$CA:$CA,$C119,'12'!$CB:$CB)))-IF($D119="","",IF(ISNA(SUMIF('12'!$B:$B,$D119,'12'!$L:$L)),0,SUMIF('12'!$B:$B,$D119,'12'!$L:$L)))))</f>
        <v>0</v>
      </c>
      <c r="R119" s="34">
        <f>IF($D119="","",(IF($C119="","",IF(ISNA(SUMIF('13'!$CA:$CA,$C119,'13'!$CB:$CB)),0,SUMIF('13'!$CA:$CA,$C119,'13'!$CB:$CB)))-IF($D119="","",IF(ISNA(SUMIF('13'!$B:$B,$D119,'13'!$L:$L)),0,SUMIF('13'!$B:$B,$D119,'13'!$L:$L)))))</f>
        <v>0</v>
      </c>
      <c r="S119" s="34">
        <f>IF($D119="","",(IF($C119="","",IF(ISNA(SUMIF('14'!$CA:$CA,$C119,'14'!$CB:$CB)),0,SUMIF('14'!$CA:$CA,$C119,'14'!$CB:$CB)))-IF($D119="","",IF(ISNA(SUMIF('14'!$B:$B,$D119,'14'!$L:$L)),0,SUMIF('14'!$B:$B,$D119,'14'!$L:$L)))))</f>
        <v>0</v>
      </c>
      <c r="T119" s="34">
        <f>IF($D119="","",(IF($C119="","",IF(ISNA(SUMIF('15'!$CA:$CA,$C119,'15'!$CB:$CB)),0,SUMIF('15'!$CA:$CA,$C119,'15'!$CB:$CB)))-IF($D119="","",IF(ISNA(SUMIF('15'!$B:$B,$D119,'15'!$L:$L)),0,SUMIF('15'!$B:$B,$D119,'15'!$L:$L)))))</f>
        <v>0</v>
      </c>
      <c r="U119" s="34">
        <f>IF($D119="","",(IF($C119="","",IF(ISNA(SUMIF('16'!$CA:$CA,$C119,'16'!$CB:$CB)),0,SUMIF('16'!$CA:$CA,$C119,'16'!$CB:$CB)))-IF($D119="","",IF(ISNA(SUMIF('16'!$B:$B,$D119,'16'!$L:$L)),0,SUMIF('16'!$B:$B,$D119,'16'!$L:$L)))))</f>
        <v>0</v>
      </c>
      <c r="V119" s="34">
        <f>IF($D119="","",(IF($C119="","",IF(ISNA(SUMIF('17'!$CA:$CA,$C119,'17'!$CB:$CB)),0,SUMIF('17'!$CA:$CA,$C119,'17'!$CB:$CB)))-IF($D119="","",IF(ISNA(SUMIF('17'!$B:$B,$D119,'17'!$L:$L)),0,SUMIF('17'!$B:$B,$D119,'17'!$L:$L)))))</f>
        <v>0</v>
      </c>
      <c r="W119" s="34">
        <f>IF($D119="","",(IF($C119="","",IF(ISNA(SUMIF('18'!$CA:$CA,$C119,'18'!$CB:$CB)),0,SUMIF('18'!$CA:$CA,$C119,'18'!$CB:$CB)))-IF($D119="","",IF(ISNA(SUMIF('18'!$B:$B,$D119,'18'!$L:$L)),0,SUMIF('18'!$B:$B,$D119,'18'!$L:$L)))))</f>
        <v>0</v>
      </c>
      <c r="X119" s="34">
        <f>IF($D119="","",(IF($C119="","",IF(ISNA(SUMIF('19'!$CA:$CA,$C119,'19'!$CB:$CB)),0,SUMIF('19'!$CA:$CA,$C119,'19'!$CB:$CB)))-IF($D119="","",IF(ISNA(SUMIF('19'!$B:$B,$D119,'19'!$L:$L)),0,SUMIF('19'!$B:$B,$D119,'19'!$L:$L)))))</f>
        <v>0</v>
      </c>
      <c r="Y119" s="34">
        <f>IF($D119="","",(IF($C119="","",IF(ISNA(SUMIF('20'!$CA:$CA,$C119,'20'!$CB:$CB)),0,SUMIF('20'!$CA:$CA,$C119,'20'!$CB:$CB)))-IF($D119="","",IF(ISNA(SUMIF('20'!$B:$B,$D119,'20'!$L:$L)),0,SUMIF('20'!$B:$B,$D119,'20'!$L:$L)))))</f>
        <v>0</v>
      </c>
      <c r="Z119" s="34">
        <f>IF($D119="","",(IF($C119="","",IF(ISNA(SUMIF('21'!$CA:$CA,$C119,'21'!$CB:$CB)),0,SUMIF('21'!$CA:$CA,$C119,'21'!$CB:$CB)))-IF($D119="","",IF(ISNA(SUMIF('21'!$B:$B,$D119,'21'!$L:$L)),0,SUMIF('21'!$B:$B,$D119,'21'!$L:$L)))))</f>
        <v>0</v>
      </c>
      <c r="AA119" s="34">
        <f>IF($D119="","",(IF($C119="","",IF(ISNA(SUMIF('22'!$CA:$CA,$C119,'22'!$CB:$CB)),0,SUMIF('22'!$CA:$CA,$C119,'22'!$CB:$CB)))-IF($D119="","",IF(ISNA(SUMIF('22'!$B:$B,$D119,'22'!$L:$L)),0,SUMIF('22'!$B:$B,$D119,'22'!$L:$L)))))</f>
        <v>0</v>
      </c>
      <c r="AB119" s="34">
        <f>IF($D119="","",(IF($C119="","",IF(ISNA(SUMIF('23'!$CA:$CA,$C119,'23'!$CB:$CB)),0,SUMIF('23'!$CA:$CA,$C119,'23'!$CB:$CB)))-IF($D119="","",IF(ISNA(SUMIF('23'!$B:$B,$D119,'23'!$L:$L)),0,SUMIF('23'!$B:$B,$D119,'23'!$L:$L)))))</f>
        <v>0</v>
      </c>
      <c r="AC119" s="34">
        <f>IF($D119="","",(IF($C119="","",IF(ISNA(SUMIF('24'!$CA:$CA,$C119,'24'!$CB:$CB)),0,SUMIF('24'!$CA:$CA,$C119,'24'!$CB:$CB)))-IF($D119="","",IF(ISNA(SUMIF('24'!$B:$B,$D119,'24'!$L:$L)),0,SUMIF('24'!$B:$B,$D119,'24'!$L:$L)))))</f>
        <v>0</v>
      </c>
      <c r="AD119" s="34">
        <f>IF($D119="","",(IF($C119="","",IF(ISNA(SUMIF('25'!$CA:$CA,$C119,'25'!$CB:$CB)),0,SUMIF('25'!$CA:$CA,$C119,'25'!$CB:$CB)))-IF($D119="","",IF(ISNA(SUMIF('25'!$B:$B,$D119,'25'!$L:$L)),0,SUMIF('25'!$B:$B,$D119,'25'!$L:$L)))))</f>
        <v>0</v>
      </c>
      <c r="AE119" s="34">
        <f>IF($D119="","",(IF($C119="","",IF(ISNA(SUMIF('26'!$CA:$CA,$C119,'26'!$CB:$CB)),0,SUMIF('26'!$CA:$CA,$C119,'26'!$CB:$CB)))-IF($D119="","",IF(ISNA(SUMIF('26'!$B:$B,$D119,'26'!$L:$L)),0,SUMIF('26'!$B:$B,$D119,'26'!$L:$L)))))</f>
        <v>0</v>
      </c>
      <c r="AF119" s="34">
        <f>IF($D119="","",(IF($C119="","",IF(ISNA(SUMIF('27'!$CA:$CA,$C119,'27'!$CB:$CB)),0,SUMIF('27'!$CA:$CA,$C119,'27'!$CB:$CB)))-IF($D119="","",IF(ISNA(SUMIF('27'!$B:$B,$D119,'27'!$L:$L)),0,SUMIF('27'!$B:$B,$D119,'27'!$L:$L)))))</f>
        <v>0</v>
      </c>
      <c r="AG119" s="34">
        <f>IF($D119="","",(IF($C119="","",IF(ISNA(SUMIF('28'!$CA:$CA,$C119,'28'!$CB:$CB)),0,SUMIF('28'!$CA:$CA,$C119,'28'!$CB:$CB)))-IF($D119="","",IF(ISNA(SUMIF('28'!$B:$B,$D119,'28'!$L:$L)),0,SUMIF('28'!$B:$B,$D119,'28'!$L:$L)))))</f>
        <v>0</v>
      </c>
      <c r="AH119" s="34">
        <f>IF($D119="","",(IF($C119="","",IF(ISNA(SUMIF('29'!$CA:$CA,$C119,'29'!$CB:$CB)),0,SUMIF('29'!$CA:$CA,$C119,'29'!$CB:$CB)))-IF($D119="","",IF(ISNA(SUMIF('29'!$B:$B,$D119,'29'!$L:$L)),0,SUMIF('29'!$B:$B,$D119,'29'!$L:$L)))))</f>
        <v>0</v>
      </c>
      <c r="AI119" s="34">
        <f>IF($D119="","",(IF($C119="","",IF(ISNA(SUMIF('30'!$CA:$CA,$C119,'30'!$CB:$CB)),0,SUMIF('30'!$CA:$CA,$C119,'30'!$CB:$CB)))-IF($D119="","",IF(ISNA(SUMIF('30'!$B:$B,$D119,'30'!$L:$L)),0,SUMIF('30'!$B:$B,$D119,'30'!$L:$L)))))</f>
        <v>0</v>
      </c>
      <c r="AJ119" s="34">
        <f>IF($D119="","",(IF($C119="","",IF(ISNA(SUMIF('31'!$CA:$CA,$C119,'31'!$CB:$CB)),0,SUMIF('31'!$CA:$CA,$C119,'31'!$CB:$CB)))-IF($D119="","",IF(ISNA(SUMIF('31'!$B:$B,$D119,'31'!$L:$L)),0,SUMIF('31'!$B:$B,$D119,'31'!$L:$L)))))</f>
        <v>0</v>
      </c>
      <c r="AK119" s="35">
        <f t="shared" si="8"/>
        <v>0</v>
      </c>
      <c r="AL119" s="31">
        <f t="shared" si="9"/>
        <v>196</v>
      </c>
    </row>
    <row r="120" spans="1:38" ht="17.399999999999999">
      <c r="A120" s="19">
        <v>8</v>
      </c>
      <c r="C120" s="39">
        <f>IF(D120="","",VLOOKUP('CUADRO GENERADO'!D120,'BASE DATOS CONDUCTORES'!B:C,2,FALSE))</f>
        <v>3458</v>
      </c>
      <c r="D120" s="28">
        <f>IFERROR(VLOOKUP(A120,'BASE DATOS CONDUCTORES'!$Y$4:$AB$403,4,FALSE),"")</f>
        <v>197</v>
      </c>
      <c r="E120" s="34" t="str">
        <f>IF(ISNA(VLOOKUP(D120,SALDOS!C:D,2,FALSE)),"",VLOOKUP(D120,SALDOS!C:D,2,FALSE))</f>
        <v/>
      </c>
      <c r="F120" s="34">
        <f>IF($D120="","",(IF($C120="","",IF(ISNA(SUMIF('1'!$CA:$CA,$C120,'1'!$CB:$CB)),0,SUMIF('1'!$CA:$CA,$C120,'1'!$CB:$CB)))-IF($D120="","",IF(ISNA(SUMIF('1'!$B:$B,$D120,'1'!$L:$L)),0,SUMIF('1'!$B:$B,$D120,'1'!$L:$L)))))</f>
        <v>0</v>
      </c>
      <c r="G120" s="34">
        <f>IF($D120="","",(IF($C120="","",IF(ISNA(SUMIF('2'!$CA:$CA,$C120,'2'!$CB:$CB)),0,SUMIF('2'!$CA:$CA,$C120,'2'!$CB:$CB)))-IF($D120="","",IF(ISNA(SUMIF('2'!$B:$B,$D120,'2'!$L:$L)),0,SUMIF('2'!$B:$B,$D120,'2'!$L:$L)))))</f>
        <v>0</v>
      </c>
      <c r="H120" s="34">
        <f>IF($D120="","",(IF($C120="","",IF(ISNA(SUMIF('3'!$CA:$CA,$C120,'3'!$CB:$CB)),0,SUMIF('3'!$CA:$CA,$C120,'3'!$CB:$CB)))-IF($D120="","",IF(ISNA(SUMIF('3'!$B:$B,$D120,'3'!$L:$L)),0,SUMIF('3'!$B:$B,$D120,'3'!$L:$L)))))</f>
        <v>0</v>
      </c>
      <c r="I120" s="34">
        <f>IF($D120="","",(IF($C120="","",IF(ISNA(SUMIF('4'!$CA:$CA,$C120,'4'!$CB:$CB)),0,SUMIF('4'!$CA:$CA,$C120,'4'!$CB:$CB)))-IF($D120="","",IF(ISNA(SUMIF('4'!$B:$B,$D120,'4'!$L:$L)),0,SUMIF('4'!$B:$B,$D120,'4'!$L:$L)))))</f>
        <v>0</v>
      </c>
      <c r="J120" s="34">
        <f>IF($D120="","",(IF($C120="","",IF(ISNA(SUMIF('5'!$CA:$CA,$C120,'5'!$CB:$CB)),0,SUMIF('5'!$CA:$CA,$C120,'5'!$CB:$CB)))-IF($D120="","",IF(ISNA(SUMIF('5'!$B:$B,$D120,'5'!$L:$L)),0,SUMIF('5'!$B:$B,$D120,'5'!$L:$L)))))</f>
        <v>0</v>
      </c>
      <c r="K120" s="34">
        <f>IF($D120="","",(IF($C120="","",IF(ISNA(SUMIF('6'!$CA:$CA,$C120,'6'!$CB:$CB)),0,SUMIF('6'!$CA:$CA,$C120,'6'!$CB:$CB)))-IF($D120="","",IF(ISNA(SUMIF('6'!$B:$B,$D120,'6'!$L:$L)),0,SUMIF('6'!$B:$B,$D120,'6'!$L:$L)))))</f>
        <v>0</v>
      </c>
      <c r="L120" s="34">
        <f>IF($D120="","",(IF($C120="","",IF(ISNA(SUMIF('7'!$CA:$CA,$C120,'7'!$CB:$CB)),0,SUMIF('7'!$CA:$CA,$C120,'7'!$CB:$CB)))-IF($D120="","",IF(ISNA(SUMIF('7'!$B:$B,$D120,'7'!$L:$L)),0,SUMIF('7'!$B:$B,$D120,'7'!$L:$L)))))</f>
        <v>0</v>
      </c>
      <c r="M120" s="34">
        <f>IF($D120="","",(IF($C120="","",IF(ISNA(SUMIF('8'!$CA:$CA,$C120,'8'!$CB:$CB)),0,SUMIF('8'!$CA:$CA,$C120,'8'!$CB:$CB)))-IF($D120="","",IF(ISNA(SUMIF('8'!$B:$B,$D120,'8'!$L:$L)),0,SUMIF('8'!$B:$B,$D120,'8'!$L:$L)))))</f>
        <v>0</v>
      </c>
      <c r="N120" s="34">
        <f>IF($D120="","",(IF($C120="","",IF(ISNA(SUMIF('9'!$CA:$CA,$C120,'9'!$CB:$CB)),0,SUMIF('9'!$CA:$CA,$C120,'9'!$CB:$CB)))-IF($D120="","",IF(ISNA(SUMIF('9'!$B:$B,$D120,'9'!$L:$L)),0,SUMIF('9'!$B:$B,$D120,'9'!$L:$L)))))</f>
        <v>0</v>
      </c>
      <c r="O120" s="34">
        <f>IF($D120="","",(IF($C120="","",IF(ISNA(SUMIF('10'!$CA:$CA,$C120,'10'!$CB:$CB)),0,SUMIF('10'!$CA:$CA,$C120,'10'!$CB:$CB)))-IF($D120="","",IF(ISNA(SUMIF('10'!$B:$B,$D120,'10'!$L:$L)),0,SUMIF('10'!$B:$B,$D120,'10'!$L:$L)))))</f>
        <v>0</v>
      </c>
      <c r="P120" s="34">
        <f>IF($D120="","",(IF($C120="","",IF(ISNA(SUMIF('11'!$CA:$CA,$C120,'11'!$CB:$CB)),0,SUMIF('11'!$CA:$CA,$C120,'11'!$CB:$CB)))-IF($D120="","",IF(ISNA(SUMIF('11'!$B:$B,$D120,'11'!$L:$L)),0,SUMIF('11'!$B:$B,$D120,'11'!$L:$L)))))</f>
        <v>0</v>
      </c>
      <c r="Q120" s="34">
        <f>IF($D120="","",(IF($C120="","",IF(ISNA(SUMIF('12'!$CA:$CA,$C120,'12'!$CB:$CB)),0,SUMIF('12'!$CA:$CA,$C120,'12'!$CB:$CB)))-IF($D120="","",IF(ISNA(SUMIF('12'!$B:$B,$D120,'12'!$L:$L)),0,SUMIF('12'!$B:$B,$D120,'12'!$L:$L)))))</f>
        <v>0</v>
      </c>
      <c r="R120" s="34">
        <f>IF($D120="","",(IF($C120="","",IF(ISNA(SUMIF('13'!$CA:$CA,$C120,'13'!$CB:$CB)),0,SUMIF('13'!$CA:$CA,$C120,'13'!$CB:$CB)))-IF($D120="","",IF(ISNA(SUMIF('13'!$B:$B,$D120,'13'!$L:$L)),0,SUMIF('13'!$B:$B,$D120,'13'!$L:$L)))))</f>
        <v>0</v>
      </c>
      <c r="S120" s="34">
        <f>IF($D120="","",(IF($C120="","",IF(ISNA(SUMIF('14'!$CA:$CA,$C120,'14'!$CB:$CB)),0,SUMIF('14'!$CA:$CA,$C120,'14'!$CB:$CB)))-IF($D120="","",IF(ISNA(SUMIF('14'!$B:$B,$D120,'14'!$L:$L)),0,SUMIF('14'!$B:$B,$D120,'14'!$L:$L)))))</f>
        <v>0</v>
      </c>
      <c r="T120" s="34">
        <f>IF($D120="","",(IF($C120="","",IF(ISNA(SUMIF('15'!$CA:$CA,$C120,'15'!$CB:$CB)),0,SUMIF('15'!$CA:$CA,$C120,'15'!$CB:$CB)))-IF($D120="","",IF(ISNA(SUMIF('15'!$B:$B,$D120,'15'!$L:$L)),0,SUMIF('15'!$B:$B,$D120,'15'!$L:$L)))))</f>
        <v>0</v>
      </c>
      <c r="U120" s="34">
        <f>IF($D120="","",(IF($C120="","",IF(ISNA(SUMIF('16'!$CA:$CA,$C120,'16'!$CB:$CB)),0,SUMIF('16'!$CA:$CA,$C120,'16'!$CB:$CB)))-IF($D120="","",IF(ISNA(SUMIF('16'!$B:$B,$D120,'16'!$L:$L)),0,SUMIF('16'!$B:$B,$D120,'16'!$L:$L)))))</f>
        <v>0</v>
      </c>
      <c r="V120" s="34">
        <f>IF($D120="","",(IF($C120="","",IF(ISNA(SUMIF('17'!$CA:$CA,$C120,'17'!$CB:$CB)),0,SUMIF('17'!$CA:$CA,$C120,'17'!$CB:$CB)))-IF($D120="","",IF(ISNA(SUMIF('17'!$B:$B,$D120,'17'!$L:$L)),0,SUMIF('17'!$B:$B,$D120,'17'!$L:$L)))))</f>
        <v>0</v>
      </c>
      <c r="W120" s="34">
        <f>IF($D120="","",(IF($C120="","",IF(ISNA(SUMIF('18'!$CA:$CA,$C120,'18'!$CB:$CB)),0,SUMIF('18'!$CA:$CA,$C120,'18'!$CB:$CB)))-IF($D120="","",IF(ISNA(SUMIF('18'!$B:$B,$D120,'18'!$L:$L)),0,SUMIF('18'!$B:$B,$D120,'18'!$L:$L)))))</f>
        <v>0</v>
      </c>
      <c r="X120" s="34">
        <f>IF($D120="","",(IF($C120="","",IF(ISNA(SUMIF('19'!$CA:$CA,$C120,'19'!$CB:$CB)),0,SUMIF('19'!$CA:$CA,$C120,'19'!$CB:$CB)))-IF($D120="","",IF(ISNA(SUMIF('19'!$B:$B,$D120,'19'!$L:$L)),0,SUMIF('19'!$B:$B,$D120,'19'!$L:$L)))))</f>
        <v>0</v>
      </c>
      <c r="Y120" s="34">
        <f>IF($D120="","",(IF($C120="","",IF(ISNA(SUMIF('20'!$CA:$CA,$C120,'20'!$CB:$CB)),0,SUMIF('20'!$CA:$CA,$C120,'20'!$CB:$CB)))-IF($D120="","",IF(ISNA(SUMIF('20'!$B:$B,$D120,'20'!$L:$L)),0,SUMIF('20'!$B:$B,$D120,'20'!$L:$L)))))</f>
        <v>0</v>
      </c>
      <c r="Z120" s="34">
        <f>IF($D120="","",(IF($C120="","",IF(ISNA(SUMIF('21'!$CA:$CA,$C120,'21'!$CB:$CB)),0,SUMIF('21'!$CA:$CA,$C120,'21'!$CB:$CB)))-IF($D120="","",IF(ISNA(SUMIF('21'!$B:$B,$D120,'21'!$L:$L)),0,SUMIF('21'!$B:$B,$D120,'21'!$L:$L)))))</f>
        <v>0</v>
      </c>
      <c r="AA120" s="34">
        <f>IF($D120="","",(IF($C120="","",IF(ISNA(SUMIF('22'!$CA:$CA,$C120,'22'!$CB:$CB)),0,SUMIF('22'!$CA:$CA,$C120,'22'!$CB:$CB)))-IF($D120="","",IF(ISNA(SUMIF('22'!$B:$B,$D120,'22'!$L:$L)),0,SUMIF('22'!$B:$B,$D120,'22'!$L:$L)))))</f>
        <v>0</v>
      </c>
      <c r="AB120" s="34">
        <f>IF($D120="","",(IF($C120="","",IF(ISNA(SUMIF('23'!$CA:$CA,$C120,'23'!$CB:$CB)),0,SUMIF('23'!$CA:$CA,$C120,'23'!$CB:$CB)))-IF($D120="","",IF(ISNA(SUMIF('23'!$B:$B,$D120,'23'!$L:$L)),0,SUMIF('23'!$B:$B,$D120,'23'!$L:$L)))))</f>
        <v>0</v>
      </c>
      <c r="AC120" s="34">
        <f>IF($D120="","",(IF($C120="","",IF(ISNA(SUMIF('24'!$CA:$CA,$C120,'24'!$CB:$CB)),0,SUMIF('24'!$CA:$CA,$C120,'24'!$CB:$CB)))-IF($D120="","",IF(ISNA(SUMIF('24'!$B:$B,$D120,'24'!$L:$L)),0,SUMIF('24'!$B:$B,$D120,'24'!$L:$L)))))</f>
        <v>0</v>
      </c>
      <c r="AD120" s="34">
        <f>IF($D120="","",(IF($C120="","",IF(ISNA(SUMIF('25'!$CA:$CA,$C120,'25'!$CB:$CB)),0,SUMIF('25'!$CA:$CA,$C120,'25'!$CB:$CB)))-IF($D120="","",IF(ISNA(SUMIF('25'!$B:$B,$D120,'25'!$L:$L)),0,SUMIF('25'!$B:$B,$D120,'25'!$L:$L)))))</f>
        <v>0</v>
      </c>
      <c r="AE120" s="34">
        <f>IF($D120="","",(IF($C120="","",IF(ISNA(SUMIF('26'!$CA:$CA,$C120,'26'!$CB:$CB)),0,SUMIF('26'!$CA:$CA,$C120,'26'!$CB:$CB)))-IF($D120="","",IF(ISNA(SUMIF('26'!$B:$B,$D120,'26'!$L:$L)),0,SUMIF('26'!$B:$B,$D120,'26'!$L:$L)))))</f>
        <v>0</v>
      </c>
      <c r="AF120" s="34">
        <f>IF($D120="","",(IF($C120="","",IF(ISNA(SUMIF('27'!$CA:$CA,$C120,'27'!$CB:$CB)),0,SUMIF('27'!$CA:$CA,$C120,'27'!$CB:$CB)))-IF($D120="","",IF(ISNA(SUMIF('27'!$B:$B,$D120,'27'!$L:$L)),0,SUMIF('27'!$B:$B,$D120,'27'!$L:$L)))))</f>
        <v>0</v>
      </c>
      <c r="AG120" s="34">
        <f>IF($D120="","",(IF($C120="","",IF(ISNA(SUMIF('28'!$CA:$CA,$C120,'28'!$CB:$CB)),0,SUMIF('28'!$CA:$CA,$C120,'28'!$CB:$CB)))-IF($D120="","",IF(ISNA(SUMIF('28'!$B:$B,$D120,'28'!$L:$L)),0,SUMIF('28'!$B:$B,$D120,'28'!$L:$L)))))</f>
        <v>0</v>
      </c>
      <c r="AH120" s="34">
        <f>IF($D120="","",(IF($C120="","",IF(ISNA(SUMIF('29'!$CA:$CA,$C120,'29'!$CB:$CB)),0,SUMIF('29'!$CA:$CA,$C120,'29'!$CB:$CB)))-IF($D120="","",IF(ISNA(SUMIF('29'!$B:$B,$D120,'29'!$L:$L)),0,SUMIF('29'!$B:$B,$D120,'29'!$L:$L)))))</f>
        <v>0</v>
      </c>
      <c r="AI120" s="34">
        <f>IF($D120="","",(IF($C120="","",IF(ISNA(SUMIF('30'!$CA:$CA,$C120,'30'!$CB:$CB)),0,SUMIF('30'!$CA:$CA,$C120,'30'!$CB:$CB)))-IF($D120="","",IF(ISNA(SUMIF('30'!$B:$B,$D120,'30'!$L:$L)),0,SUMIF('30'!$B:$B,$D120,'30'!$L:$L)))))</f>
        <v>0</v>
      </c>
      <c r="AJ120" s="34">
        <f>IF($D120="","",(IF($C120="","",IF(ISNA(SUMIF('31'!$CA:$CA,$C120,'31'!$CB:$CB)),0,SUMIF('31'!$CA:$CA,$C120,'31'!$CB:$CB)))-IF($D120="","",IF(ISNA(SUMIF('31'!$B:$B,$D120,'31'!$L:$L)),0,SUMIF('31'!$B:$B,$D120,'31'!$L:$L)))))</f>
        <v>0</v>
      </c>
      <c r="AK120" s="35">
        <f t="shared" si="8"/>
        <v>0</v>
      </c>
      <c r="AL120" s="31">
        <f t="shared" si="9"/>
        <v>197</v>
      </c>
    </row>
    <row r="121" spans="1:38" ht="17.399999999999999">
      <c r="A121" s="19">
        <v>9</v>
      </c>
      <c r="C121" s="39">
        <f>IF(D121="","",VLOOKUP('CUADRO GENERADO'!D121,'BASE DATOS CONDUCTORES'!B:C,2,FALSE))</f>
        <v>3516</v>
      </c>
      <c r="D121" s="28">
        <f>IFERROR(VLOOKUP(A121,'BASE DATOS CONDUCTORES'!$Y$4:$AB$403,4,FALSE),"")</f>
        <v>198</v>
      </c>
      <c r="E121" s="34" t="str">
        <f>IF(ISNA(VLOOKUP(D121,SALDOS!C:D,2,FALSE)),"",VLOOKUP(D121,SALDOS!C:D,2,FALSE))</f>
        <v/>
      </c>
      <c r="F121" s="34">
        <f>IF($D121="","",(IF($C121="","",IF(ISNA(SUMIF('1'!$CA:$CA,$C121,'1'!$CB:$CB)),0,SUMIF('1'!$CA:$CA,$C121,'1'!$CB:$CB)))-IF($D121="","",IF(ISNA(SUMIF('1'!$B:$B,$D121,'1'!$L:$L)),0,SUMIF('1'!$B:$B,$D121,'1'!$L:$L)))))</f>
        <v>0</v>
      </c>
      <c r="G121" s="34">
        <f>IF($D121="","",(IF($C121="","",IF(ISNA(SUMIF('2'!$CA:$CA,$C121,'2'!$CB:$CB)),0,SUMIF('2'!$CA:$CA,$C121,'2'!$CB:$CB)))-IF($D121="","",IF(ISNA(SUMIF('2'!$B:$B,$D121,'2'!$L:$L)),0,SUMIF('2'!$B:$B,$D121,'2'!$L:$L)))))</f>
        <v>0</v>
      </c>
      <c r="H121" s="34">
        <f>IF($D121="","",(IF($C121="","",IF(ISNA(SUMIF('3'!$CA:$CA,$C121,'3'!$CB:$CB)),0,SUMIF('3'!$CA:$CA,$C121,'3'!$CB:$CB)))-IF($D121="","",IF(ISNA(SUMIF('3'!$B:$B,$D121,'3'!$L:$L)),0,SUMIF('3'!$B:$B,$D121,'3'!$L:$L)))))</f>
        <v>0</v>
      </c>
      <c r="I121" s="34">
        <f>IF($D121="","",(IF($C121="","",IF(ISNA(SUMIF('4'!$CA:$CA,$C121,'4'!$CB:$CB)),0,SUMIF('4'!$CA:$CA,$C121,'4'!$CB:$CB)))-IF($D121="","",IF(ISNA(SUMIF('4'!$B:$B,$D121,'4'!$L:$L)),0,SUMIF('4'!$B:$B,$D121,'4'!$L:$L)))))</f>
        <v>0</v>
      </c>
      <c r="J121" s="34">
        <f>IF($D121="","",(IF($C121="","",IF(ISNA(SUMIF('5'!$CA:$CA,$C121,'5'!$CB:$CB)),0,SUMIF('5'!$CA:$CA,$C121,'5'!$CB:$CB)))-IF($D121="","",IF(ISNA(SUMIF('5'!$B:$B,$D121,'5'!$L:$L)),0,SUMIF('5'!$B:$B,$D121,'5'!$L:$L)))))</f>
        <v>0</v>
      </c>
      <c r="K121" s="34">
        <f>IF($D121="","",(IF($C121="","",IF(ISNA(SUMIF('6'!$CA:$CA,$C121,'6'!$CB:$CB)),0,SUMIF('6'!$CA:$CA,$C121,'6'!$CB:$CB)))-IF($D121="","",IF(ISNA(SUMIF('6'!$B:$B,$D121,'6'!$L:$L)),0,SUMIF('6'!$B:$B,$D121,'6'!$L:$L)))))</f>
        <v>0</v>
      </c>
      <c r="L121" s="34">
        <f>IF($D121="","",(IF($C121="","",IF(ISNA(SUMIF('7'!$CA:$CA,$C121,'7'!$CB:$CB)),0,SUMIF('7'!$CA:$CA,$C121,'7'!$CB:$CB)))-IF($D121="","",IF(ISNA(SUMIF('7'!$B:$B,$D121,'7'!$L:$L)),0,SUMIF('7'!$B:$B,$D121,'7'!$L:$L)))))</f>
        <v>0</v>
      </c>
      <c r="M121" s="34">
        <f>IF($D121="","",(IF($C121="","",IF(ISNA(SUMIF('8'!$CA:$CA,$C121,'8'!$CB:$CB)),0,SUMIF('8'!$CA:$CA,$C121,'8'!$CB:$CB)))-IF($D121="","",IF(ISNA(SUMIF('8'!$B:$B,$D121,'8'!$L:$L)),0,SUMIF('8'!$B:$B,$D121,'8'!$L:$L)))))</f>
        <v>0</v>
      </c>
      <c r="N121" s="34">
        <f>IF($D121="","",(IF($C121="","",IF(ISNA(SUMIF('9'!$CA:$CA,$C121,'9'!$CB:$CB)),0,SUMIF('9'!$CA:$CA,$C121,'9'!$CB:$CB)))-IF($D121="","",IF(ISNA(SUMIF('9'!$B:$B,$D121,'9'!$L:$L)),0,SUMIF('9'!$B:$B,$D121,'9'!$L:$L)))))</f>
        <v>0</v>
      </c>
      <c r="O121" s="34">
        <f>IF($D121="","",(IF($C121="","",IF(ISNA(SUMIF('10'!$CA:$CA,$C121,'10'!$CB:$CB)),0,SUMIF('10'!$CA:$CA,$C121,'10'!$CB:$CB)))-IF($D121="","",IF(ISNA(SUMIF('10'!$B:$B,$D121,'10'!$L:$L)),0,SUMIF('10'!$B:$B,$D121,'10'!$L:$L)))))</f>
        <v>0</v>
      </c>
      <c r="P121" s="34">
        <f>IF($D121="","",(IF($C121="","",IF(ISNA(SUMIF('11'!$CA:$CA,$C121,'11'!$CB:$CB)),0,SUMIF('11'!$CA:$CA,$C121,'11'!$CB:$CB)))-IF($D121="","",IF(ISNA(SUMIF('11'!$B:$B,$D121,'11'!$L:$L)),0,SUMIF('11'!$B:$B,$D121,'11'!$L:$L)))))</f>
        <v>0</v>
      </c>
      <c r="Q121" s="34">
        <f>IF($D121="","",(IF($C121="","",IF(ISNA(SUMIF('12'!$CA:$CA,$C121,'12'!$CB:$CB)),0,SUMIF('12'!$CA:$CA,$C121,'12'!$CB:$CB)))-IF($D121="","",IF(ISNA(SUMIF('12'!$B:$B,$D121,'12'!$L:$L)),0,SUMIF('12'!$B:$B,$D121,'12'!$L:$L)))))</f>
        <v>0</v>
      </c>
      <c r="R121" s="34">
        <f>IF($D121="","",(IF($C121="","",IF(ISNA(SUMIF('13'!$CA:$CA,$C121,'13'!$CB:$CB)),0,SUMIF('13'!$CA:$CA,$C121,'13'!$CB:$CB)))-IF($D121="","",IF(ISNA(SUMIF('13'!$B:$B,$D121,'13'!$L:$L)),0,SUMIF('13'!$B:$B,$D121,'13'!$L:$L)))))</f>
        <v>0</v>
      </c>
      <c r="S121" s="34">
        <f>IF($D121="","",(IF($C121="","",IF(ISNA(SUMIF('14'!$CA:$CA,$C121,'14'!$CB:$CB)),0,SUMIF('14'!$CA:$CA,$C121,'14'!$CB:$CB)))-IF($D121="","",IF(ISNA(SUMIF('14'!$B:$B,$D121,'14'!$L:$L)),0,SUMIF('14'!$B:$B,$D121,'14'!$L:$L)))))</f>
        <v>0</v>
      </c>
      <c r="T121" s="34">
        <f>IF($D121="","",(IF($C121="","",IF(ISNA(SUMIF('15'!$CA:$CA,$C121,'15'!$CB:$CB)),0,SUMIF('15'!$CA:$CA,$C121,'15'!$CB:$CB)))-IF($D121="","",IF(ISNA(SUMIF('15'!$B:$B,$D121,'15'!$L:$L)),0,SUMIF('15'!$B:$B,$D121,'15'!$L:$L)))))</f>
        <v>0</v>
      </c>
      <c r="U121" s="34">
        <f>IF($D121="","",(IF($C121="","",IF(ISNA(SUMIF('16'!$CA:$CA,$C121,'16'!$CB:$CB)),0,SUMIF('16'!$CA:$CA,$C121,'16'!$CB:$CB)))-IF($D121="","",IF(ISNA(SUMIF('16'!$B:$B,$D121,'16'!$L:$L)),0,SUMIF('16'!$B:$B,$D121,'16'!$L:$L)))))</f>
        <v>0</v>
      </c>
      <c r="V121" s="34">
        <f>IF($D121="","",(IF($C121="","",IF(ISNA(SUMIF('17'!$CA:$CA,$C121,'17'!$CB:$CB)),0,SUMIF('17'!$CA:$CA,$C121,'17'!$CB:$CB)))-IF($D121="","",IF(ISNA(SUMIF('17'!$B:$B,$D121,'17'!$L:$L)),0,SUMIF('17'!$B:$B,$D121,'17'!$L:$L)))))</f>
        <v>0</v>
      </c>
      <c r="W121" s="34">
        <f>IF($D121="","",(IF($C121="","",IF(ISNA(SUMIF('18'!$CA:$CA,$C121,'18'!$CB:$CB)),0,SUMIF('18'!$CA:$CA,$C121,'18'!$CB:$CB)))-IF($D121="","",IF(ISNA(SUMIF('18'!$B:$B,$D121,'18'!$L:$L)),0,SUMIF('18'!$B:$B,$D121,'18'!$L:$L)))))</f>
        <v>0</v>
      </c>
      <c r="X121" s="34">
        <f>IF($D121="","",(IF($C121="","",IF(ISNA(SUMIF('19'!$CA:$CA,$C121,'19'!$CB:$CB)),0,SUMIF('19'!$CA:$CA,$C121,'19'!$CB:$CB)))-IF($D121="","",IF(ISNA(SUMIF('19'!$B:$B,$D121,'19'!$L:$L)),0,SUMIF('19'!$B:$B,$D121,'19'!$L:$L)))))</f>
        <v>0</v>
      </c>
      <c r="Y121" s="34">
        <f>IF($D121="","",(IF($C121="","",IF(ISNA(SUMIF('20'!$CA:$CA,$C121,'20'!$CB:$CB)),0,SUMIF('20'!$CA:$CA,$C121,'20'!$CB:$CB)))-IF($D121="","",IF(ISNA(SUMIF('20'!$B:$B,$D121,'20'!$L:$L)),0,SUMIF('20'!$B:$B,$D121,'20'!$L:$L)))))</f>
        <v>0</v>
      </c>
      <c r="Z121" s="34">
        <f>IF($D121="","",(IF($C121="","",IF(ISNA(SUMIF('21'!$CA:$CA,$C121,'21'!$CB:$CB)),0,SUMIF('21'!$CA:$CA,$C121,'21'!$CB:$CB)))-IF($D121="","",IF(ISNA(SUMIF('21'!$B:$B,$D121,'21'!$L:$L)),0,SUMIF('21'!$B:$B,$D121,'21'!$L:$L)))))</f>
        <v>0</v>
      </c>
      <c r="AA121" s="34">
        <f>IF($D121="","",(IF($C121="","",IF(ISNA(SUMIF('22'!$CA:$CA,$C121,'22'!$CB:$CB)),0,SUMIF('22'!$CA:$CA,$C121,'22'!$CB:$CB)))-IF($D121="","",IF(ISNA(SUMIF('22'!$B:$B,$D121,'22'!$L:$L)),0,SUMIF('22'!$B:$B,$D121,'22'!$L:$L)))))</f>
        <v>0</v>
      </c>
      <c r="AB121" s="34">
        <f>IF($D121="","",(IF($C121="","",IF(ISNA(SUMIF('23'!$CA:$CA,$C121,'23'!$CB:$CB)),0,SUMIF('23'!$CA:$CA,$C121,'23'!$CB:$CB)))-IF($D121="","",IF(ISNA(SUMIF('23'!$B:$B,$D121,'23'!$L:$L)),0,SUMIF('23'!$B:$B,$D121,'23'!$L:$L)))))</f>
        <v>0</v>
      </c>
      <c r="AC121" s="34">
        <f>IF($D121="","",(IF($C121="","",IF(ISNA(SUMIF('24'!$CA:$CA,$C121,'24'!$CB:$CB)),0,SUMIF('24'!$CA:$CA,$C121,'24'!$CB:$CB)))-IF($D121="","",IF(ISNA(SUMIF('24'!$B:$B,$D121,'24'!$L:$L)),0,SUMIF('24'!$B:$B,$D121,'24'!$L:$L)))))</f>
        <v>0</v>
      </c>
      <c r="AD121" s="34">
        <f>IF($D121="","",(IF($C121="","",IF(ISNA(SUMIF('25'!$CA:$CA,$C121,'25'!$CB:$CB)),0,SUMIF('25'!$CA:$CA,$C121,'25'!$CB:$CB)))-IF($D121="","",IF(ISNA(SUMIF('25'!$B:$B,$D121,'25'!$L:$L)),0,SUMIF('25'!$B:$B,$D121,'25'!$L:$L)))))</f>
        <v>0</v>
      </c>
      <c r="AE121" s="34">
        <f>IF($D121="","",(IF($C121="","",IF(ISNA(SUMIF('26'!$CA:$CA,$C121,'26'!$CB:$CB)),0,SUMIF('26'!$CA:$CA,$C121,'26'!$CB:$CB)))-IF($D121="","",IF(ISNA(SUMIF('26'!$B:$B,$D121,'26'!$L:$L)),0,SUMIF('26'!$B:$B,$D121,'26'!$L:$L)))))</f>
        <v>0</v>
      </c>
      <c r="AF121" s="34">
        <f>IF($D121="","",(IF($C121="","",IF(ISNA(SUMIF('27'!$CA:$CA,$C121,'27'!$CB:$CB)),0,SUMIF('27'!$CA:$CA,$C121,'27'!$CB:$CB)))-IF($D121="","",IF(ISNA(SUMIF('27'!$B:$B,$D121,'27'!$L:$L)),0,SUMIF('27'!$B:$B,$D121,'27'!$L:$L)))))</f>
        <v>0</v>
      </c>
      <c r="AG121" s="34">
        <f>IF($D121="","",(IF($C121="","",IF(ISNA(SUMIF('28'!$CA:$CA,$C121,'28'!$CB:$CB)),0,SUMIF('28'!$CA:$CA,$C121,'28'!$CB:$CB)))-IF($D121="","",IF(ISNA(SUMIF('28'!$B:$B,$D121,'28'!$L:$L)),0,SUMIF('28'!$B:$B,$D121,'28'!$L:$L)))))</f>
        <v>0</v>
      </c>
      <c r="AH121" s="34">
        <f>IF($D121="","",(IF($C121="","",IF(ISNA(SUMIF('29'!$CA:$CA,$C121,'29'!$CB:$CB)),0,SUMIF('29'!$CA:$CA,$C121,'29'!$CB:$CB)))-IF($D121="","",IF(ISNA(SUMIF('29'!$B:$B,$D121,'29'!$L:$L)),0,SUMIF('29'!$B:$B,$D121,'29'!$L:$L)))))</f>
        <v>0</v>
      </c>
      <c r="AI121" s="34">
        <f>IF($D121="","",(IF($C121="","",IF(ISNA(SUMIF('30'!$CA:$CA,$C121,'30'!$CB:$CB)),0,SUMIF('30'!$CA:$CA,$C121,'30'!$CB:$CB)))-IF($D121="","",IF(ISNA(SUMIF('30'!$B:$B,$D121,'30'!$L:$L)),0,SUMIF('30'!$B:$B,$D121,'30'!$L:$L)))))</f>
        <v>0</v>
      </c>
      <c r="AJ121" s="34">
        <f>IF($D121="","",(IF($C121="","",IF(ISNA(SUMIF('31'!$CA:$CA,$C121,'31'!$CB:$CB)),0,SUMIF('31'!$CA:$CA,$C121,'31'!$CB:$CB)))-IF($D121="","",IF(ISNA(SUMIF('31'!$B:$B,$D121,'31'!$L:$L)),0,SUMIF('31'!$B:$B,$D121,'31'!$L:$L)))))</f>
        <v>0</v>
      </c>
      <c r="AK121" s="35">
        <f t="shared" si="8"/>
        <v>0</v>
      </c>
      <c r="AL121" s="31">
        <f t="shared" si="9"/>
        <v>198</v>
      </c>
    </row>
    <row r="122" spans="1:38" ht="17.399999999999999">
      <c r="A122" s="19">
        <v>10</v>
      </c>
      <c r="C122" s="39">
        <f>IF(D122="","",VLOOKUP('CUADRO GENERADO'!D122,'BASE DATOS CONDUCTORES'!B:C,2,FALSE))</f>
        <v>3943</v>
      </c>
      <c r="D122" s="28">
        <f>IFERROR(VLOOKUP(A122,'BASE DATOS CONDUCTORES'!$Y$4:$AB$403,4,FALSE),"")</f>
        <v>199</v>
      </c>
      <c r="E122" s="34" t="str">
        <f>IF(ISNA(VLOOKUP(D122,SALDOS!C:D,2,FALSE)),"",VLOOKUP(D122,SALDOS!C:D,2,FALSE))</f>
        <v/>
      </c>
      <c r="F122" s="34">
        <f>IF($D122="","",(IF($C122="","",IF(ISNA(SUMIF('1'!$CA:$CA,$C122,'1'!$CB:$CB)),0,SUMIF('1'!$CA:$CA,$C122,'1'!$CB:$CB)))-IF($D122="","",IF(ISNA(SUMIF('1'!$B:$B,$D122,'1'!$L:$L)),0,SUMIF('1'!$B:$B,$D122,'1'!$L:$L)))))</f>
        <v>0</v>
      </c>
      <c r="G122" s="34">
        <f>IF($D122="","",(IF($C122="","",IF(ISNA(SUMIF('2'!$CA:$CA,$C122,'2'!$CB:$CB)),0,SUMIF('2'!$CA:$CA,$C122,'2'!$CB:$CB)))-IF($D122="","",IF(ISNA(SUMIF('2'!$B:$B,$D122,'2'!$L:$L)),0,SUMIF('2'!$B:$B,$D122,'2'!$L:$L)))))</f>
        <v>0</v>
      </c>
      <c r="H122" s="34">
        <f>IF($D122="","",(IF($C122="","",IF(ISNA(SUMIF('3'!$CA:$CA,$C122,'3'!$CB:$CB)),0,SUMIF('3'!$CA:$CA,$C122,'3'!$CB:$CB)))-IF($D122="","",IF(ISNA(SUMIF('3'!$B:$B,$D122,'3'!$L:$L)),0,SUMIF('3'!$B:$B,$D122,'3'!$L:$L)))))</f>
        <v>0</v>
      </c>
      <c r="I122" s="34">
        <f>IF($D122="","",(IF($C122="","",IF(ISNA(SUMIF('4'!$CA:$CA,$C122,'4'!$CB:$CB)),0,SUMIF('4'!$CA:$CA,$C122,'4'!$CB:$CB)))-IF($D122="","",IF(ISNA(SUMIF('4'!$B:$B,$D122,'4'!$L:$L)),0,SUMIF('4'!$B:$B,$D122,'4'!$L:$L)))))</f>
        <v>0</v>
      </c>
      <c r="J122" s="34">
        <f>IF($D122="","",(IF($C122="","",IF(ISNA(SUMIF('5'!$CA:$CA,$C122,'5'!$CB:$CB)),0,SUMIF('5'!$CA:$CA,$C122,'5'!$CB:$CB)))-IF($D122="","",IF(ISNA(SUMIF('5'!$B:$B,$D122,'5'!$L:$L)),0,SUMIF('5'!$B:$B,$D122,'5'!$L:$L)))))</f>
        <v>0</v>
      </c>
      <c r="K122" s="34">
        <f>IF($D122="","",(IF($C122="","",IF(ISNA(SUMIF('6'!$CA:$CA,$C122,'6'!$CB:$CB)),0,SUMIF('6'!$CA:$CA,$C122,'6'!$CB:$CB)))-IF($D122="","",IF(ISNA(SUMIF('6'!$B:$B,$D122,'6'!$L:$L)),0,SUMIF('6'!$B:$B,$D122,'6'!$L:$L)))))</f>
        <v>0</v>
      </c>
      <c r="L122" s="34">
        <f>IF($D122="","",(IF($C122="","",IF(ISNA(SUMIF('7'!$CA:$CA,$C122,'7'!$CB:$CB)),0,SUMIF('7'!$CA:$CA,$C122,'7'!$CB:$CB)))-IF($D122="","",IF(ISNA(SUMIF('7'!$B:$B,$D122,'7'!$L:$L)),0,SUMIF('7'!$B:$B,$D122,'7'!$L:$L)))))</f>
        <v>0</v>
      </c>
      <c r="M122" s="34">
        <f>IF($D122="","",(IF($C122="","",IF(ISNA(SUMIF('8'!$CA:$CA,$C122,'8'!$CB:$CB)),0,SUMIF('8'!$CA:$CA,$C122,'8'!$CB:$CB)))-IF($D122="","",IF(ISNA(SUMIF('8'!$B:$B,$D122,'8'!$L:$L)),0,SUMIF('8'!$B:$B,$D122,'8'!$L:$L)))))</f>
        <v>0</v>
      </c>
      <c r="N122" s="34">
        <f>IF($D122="","",(IF($C122="","",IF(ISNA(SUMIF('9'!$CA:$CA,$C122,'9'!$CB:$CB)),0,SUMIF('9'!$CA:$CA,$C122,'9'!$CB:$CB)))-IF($D122="","",IF(ISNA(SUMIF('9'!$B:$B,$D122,'9'!$L:$L)),0,SUMIF('9'!$B:$B,$D122,'9'!$L:$L)))))</f>
        <v>0</v>
      </c>
      <c r="O122" s="34">
        <f>IF($D122="","",(IF($C122="","",IF(ISNA(SUMIF('10'!$CA:$CA,$C122,'10'!$CB:$CB)),0,SUMIF('10'!$CA:$CA,$C122,'10'!$CB:$CB)))-IF($D122="","",IF(ISNA(SUMIF('10'!$B:$B,$D122,'10'!$L:$L)),0,SUMIF('10'!$B:$B,$D122,'10'!$L:$L)))))</f>
        <v>0</v>
      </c>
      <c r="P122" s="34">
        <f>IF($D122="","",(IF($C122="","",IF(ISNA(SUMIF('11'!$CA:$CA,$C122,'11'!$CB:$CB)),0,SUMIF('11'!$CA:$CA,$C122,'11'!$CB:$CB)))-IF($D122="","",IF(ISNA(SUMIF('11'!$B:$B,$D122,'11'!$L:$L)),0,SUMIF('11'!$B:$B,$D122,'11'!$L:$L)))))</f>
        <v>0</v>
      </c>
      <c r="Q122" s="34">
        <f>IF($D122="","",(IF($C122="","",IF(ISNA(SUMIF('12'!$CA:$CA,$C122,'12'!$CB:$CB)),0,SUMIF('12'!$CA:$CA,$C122,'12'!$CB:$CB)))-IF($D122="","",IF(ISNA(SUMIF('12'!$B:$B,$D122,'12'!$L:$L)),0,SUMIF('12'!$B:$B,$D122,'12'!$L:$L)))))</f>
        <v>0</v>
      </c>
      <c r="R122" s="34">
        <f>IF($D122="","",(IF($C122="","",IF(ISNA(SUMIF('13'!$CA:$CA,$C122,'13'!$CB:$CB)),0,SUMIF('13'!$CA:$CA,$C122,'13'!$CB:$CB)))-IF($D122="","",IF(ISNA(SUMIF('13'!$B:$B,$D122,'13'!$L:$L)),0,SUMIF('13'!$B:$B,$D122,'13'!$L:$L)))))</f>
        <v>0</v>
      </c>
      <c r="S122" s="34">
        <f>IF($D122="","",(IF($C122="","",IF(ISNA(SUMIF('14'!$CA:$CA,$C122,'14'!$CB:$CB)),0,SUMIF('14'!$CA:$CA,$C122,'14'!$CB:$CB)))-IF($D122="","",IF(ISNA(SUMIF('14'!$B:$B,$D122,'14'!$L:$L)),0,SUMIF('14'!$B:$B,$D122,'14'!$L:$L)))))</f>
        <v>0</v>
      </c>
      <c r="T122" s="34">
        <f>IF($D122="","",(IF($C122="","",IF(ISNA(SUMIF('15'!$CA:$CA,$C122,'15'!$CB:$CB)),0,SUMIF('15'!$CA:$CA,$C122,'15'!$CB:$CB)))-IF($D122="","",IF(ISNA(SUMIF('15'!$B:$B,$D122,'15'!$L:$L)),0,SUMIF('15'!$B:$B,$D122,'15'!$L:$L)))))</f>
        <v>0</v>
      </c>
      <c r="U122" s="34">
        <f>IF($D122="","",(IF($C122="","",IF(ISNA(SUMIF('16'!$CA:$CA,$C122,'16'!$CB:$CB)),0,SUMIF('16'!$CA:$CA,$C122,'16'!$CB:$CB)))-IF($D122="","",IF(ISNA(SUMIF('16'!$B:$B,$D122,'16'!$L:$L)),0,SUMIF('16'!$B:$B,$D122,'16'!$L:$L)))))</f>
        <v>0</v>
      </c>
      <c r="V122" s="34">
        <f>IF($D122="","",(IF($C122="","",IF(ISNA(SUMIF('17'!$CA:$CA,$C122,'17'!$CB:$CB)),0,SUMIF('17'!$CA:$CA,$C122,'17'!$CB:$CB)))-IF($D122="","",IF(ISNA(SUMIF('17'!$B:$B,$D122,'17'!$L:$L)),0,SUMIF('17'!$B:$B,$D122,'17'!$L:$L)))))</f>
        <v>0</v>
      </c>
      <c r="W122" s="34">
        <f>IF($D122="","",(IF($C122="","",IF(ISNA(SUMIF('18'!$CA:$CA,$C122,'18'!$CB:$CB)),0,SUMIF('18'!$CA:$CA,$C122,'18'!$CB:$CB)))-IF($D122="","",IF(ISNA(SUMIF('18'!$B:$B,$D122,'18'!$L:$L)),0,SUMIF('18'!$B:$B,$D122,'18'!$L:$L)))))</f>
        <v>0</v>
      </c>
      <c r="X122" s="34">
        <f>IF($D122="","",(IF($C122="","",IF(ISNA(SUMIF('19'!$CA:$CA,$C122,'19'!$CB:$CB)),0,SUMIF('19'!$CA:$CA,$C122,'19'!$CB:$CB)))-IF($D122="","",IF(ISNA(SUMIF('19'!$B:$B,$D122,'19'!$L:$L)),0,SUMIF('19'!$B:$B,$D122,'19'!$L:$L)))))</f>
        <v>0</v>
      </c>
      <c r="Y122" s="34">
        <f>IF($D122="","",(IF($C122="","",IF(ISNA(SUMIF('20'!$CA:$CA,$C122,'20'!$CB:$CB)),0,SUMIF('20'!$CA:$CA,$C122,'20'!$CB:$CB)))-IF($D122="","",IF(ISNA(SUMIF('20'!$B:$B,$D122,'20'!$L:$L)),0,SUMIF('20'!$B:$B,$D122,'20'!$L:$L)))))</f>
        <v>0</v>
      </c>
      <c r="Z122" s="34">
        <f>IF($D122="","",(IF($C122="","",IF(ISNA(SUMIF('21'!$CA:$CA,$C122,'21'!$CB:$CB)),0,SUMIF('21'!$CA:$CA,$C122,'21'!$CB:$CB)))-IF($D122="","",IF(ISNA(SUMIF('21'!$B:$B,$D122,'21'!$L:$L)),0,SUMIF('21'!$B:$B,$D122,'21'!$L:$L)))))</f>
        <v>0</v>
      </c>
      <c r="AA122" s="34">
        <f>IF($D122="","",(IF($C122="","",IF(ISNA(SUMIF('22'!$CA:$CA,$C122,'22'!$CB:$CB)),0,SUMIF('22'!$CA:$CA,$C122,'22'!$CB:$CB)))-IF($D122="","",IF(ISNA(SUMIF('22'!$B:$B,$D122,'22'!$L:$L)),0,SUMIF('22'!$B:$B,$D122,'22'!$L:$L)))))</f>
        <v>0</v>
      </c>
      <c r="AB122" s="34">
        <f>IF($D122="","",(IF($C122="","",IF(ISNA(SUMIF('23'!$CA:$CA,$C122,'23'!$CB:$CB)),0,SUMIF('23'!$CA:$CA,$C122,'23'!$CB:$CB)))-IF($D122="","",IF(ISNA(SUMIF('23'!$B:$B,$D122,'23'!$L:$L)),0,SUMIF('23'!$B:$B,$D122,'23'!$L:$L)))))</f>
        <v>0</v>
      </c>
      <c r="AC122" s="34">
        <f>IF($D122="","",(IF($C122="","",IF(ISNA(SUMIF('24'!$CA:$CA,$C122,'24'!$CB:$CB)),0,SUMIF('24'!$CA:$CA,$C122,'24'!$CB:$CB)))-IF($D122="","",IF(ISNA(SUMIF('24'!$B:$B,$D122,'24'!$L:$L)),0,SUMIF('24'!$B:$B,$D122,'24'!$L:$L)))))</f>
        <v>0</v>
      </c>
      <c r="AD122" s="34">
        <f>IF($D122="","",(IF($C122="","",IF(ISNA(SUMIF('25'!$CA:$CA,$C122,'25'!$CB:$CB)),0,SUMIF('25'!$CA:$CA,$C122,'25'!$CB:$CB)))-IF($D122="","",IF(ISNA(SUMIF('25'!$B:$B,$D122,'25'!$L:$L)),0,SUMIF('25'!$B:$B,$D122,'25'!$L:$L)))))</f>
        <v>0</v>
      </c>
      <c r="AE122" s="34">
        <f>IF($D122="","",(IF($C122="","",IF(ISNA(SUMIF('26'!$CA:$CA,$C122,'26'!$CB:$CB)),0,SUMIF('26'!$CA:$CA,$C122,'26'!$CB:$CB)))-IF($D122="","",IF(ISNA(SUMIF('26'!$B:$B,$D122,'26'!$L:$L)),0,SUMIF('26'!$B:$B,$D122,'26'!$L:$L)))))</f>
        <v>0</v>
      </c>
      <c r="AF122" s="34">
        <f>IF($D122="","",(IF($C122="","",IF(ISNA(SUMIF('27'!$CA:$CA,$C122,'27'!$CB:$CB)),0,SUMIF('27'!$CA:$CA,$C122,'27'!$CB:$CB)))-IF($D122="","",IF(ISNA(SUMIF('27'!$B:$B,$D122,'27'!$L:$L)),0,SUMIF('27'!$B:$B,$D122,'27'!$L:$L)))))</f>
        <v>0</v>
      </c>
      <c r="AG122" s="34">
        <f>IF($D122="","",(IF($C122="","",IF(ISNA(SUMIF('28'!$CA:$CA,$C122,'28'!$CB:$CB)),0,SUMIF('28'!$CA:$CA,$C122,'28'!$CB:$CB)))-IF($D122="","",IF(ISNA(SUMIF('28'!$B:$B,$D122,'28'!$L:$L)),0,SUMIF('28'!$B:$B,$D122,'28'!$L:$L)))))</f>
        <v>0</v>
      </c>
      <c r="AH122" s="34">
        <f>IF($D122="","",(IF($C122="","",IF(ISNA(SUMIF('29'!$CA:$CA,$C122,'29'!$CB:$CB)),0,SUMIF('29'!$CA:$CA,$C122,'29'!$CB:$CB)))-IF($D122="","",IF(ISNA(SUMIF('29'!$B:$B,$D122,'29'!$L:$L)),0,SUMIF('29'!$B:$B,$D122,'29'!$L:$L)))))</f>
        <v>0</v>
      </c>
      <c r="AI122" s="34">
        <f>IF($D122="","",(IF($C122="","",IF(ISNA(SUMIF('30'!$CA:$CA,$C122,'30'!$CB:$CB)),0,SUMIF('30'!$CA:$CA,$C122,'30'!$CB:$CB)))-IF($D122="","",IF(ISNA(SUMIF('30'!$B:$B,$D122,'30'!$L:$L)),0,SUMIF('30'!$B:$B,$D122,'30'!$L:$L)))))</f>
        <v>0</v>
      </c>
      <c r="AJ122" s="34">
        <f>IF($D122="","",(IF($C122="","",IF(ISNA(SUMIF('31'!$CA:$CA,$C122,'31'!$CB:$CB)),0,SUMIF('31'!$CA:$CA,$C122,'31'!$CB:$CB)))-IF($D122="","",IF(ISNA(SUMIF('31'!$B:$B,$D122,'31'!$L:$L)),0,SUMIF('31'!$B:$B,$D122,'31'!$L:$L)))))</f>
        <v>0</v>
      </c>
      <c r="AK122" s="35">
        <f t="shared" si="8"/>
        <v>0</v>
      </c>
      <c r="AL122" s="31">
        <f t="shared" si="9"/>
        <v>199</v>
      </c>
    </row>
    <row r="123" spans="1:38" ht="17.399999999999999">
      <c r="A123" s="19">
        <v>11</v>
      </c>
      <c r="C123" s="39">
        <f>IF(D123="","",VLOOKUP('CUADRO GENERADO'!D123,'BASE DATOS CONDUCTORES'!B:C,2,FALSE))</f>
        <v>3944</v>
      </c>
      <c r="D123" s="28">
        <f>IFERROR(VLOOKUP(A123,'BASE DATOS CONDUCTORES'!$Y$4:$AB$403,4,FALSE),"")</f>
        <v>200</v>
      </c>
      <c r="E123" s="34" t="str">
        <f>IF(ISNA(VLOOKUP(D123,SALDOS!C:D,2,FALSE)),"",VLOOKUP(D123,SALDOS!C:D,2,FALSE))</f>
        <v/>
      </c>
      <c r="F123" s="34">
        <f>IF($D123="","",(IF($C123="","",IF(ISNA(SUMIF('1'!$CA:$CA,$C123,'1'!$CB:$CB)),0,SUMIF('1'!$CA:$CA,$C123,'1'!$CB:$CB)))-IF($D123="","",IF(ISNA(SUMIF('1'!$B:$B,$D123,'1'!$L:$L)),0,SUMIF('1'!$B:$B,$D123,'1'!$L:$L)))))</f>
        <v>0</v>
      </c>
      <c r="G123" s="34">
        <f>IF($D123="","",(IF($C123="","",IF(ISNA(SUMIF('2'!$CA:$CA,$C123,'2'!$CB:$CB)),0,SUMIF('2'!$CA:$CA,$C123,'2'!$CB:$CB)))-IF($D123="","",IF(ISNA(SUMIF('2'!$B:$B,$D123,'2'!$L:$L)),0,SUMIF('2'!$B:$B,$D123,'2'!$L:$L)))))</f>
        <v>0</v>
      </c>
      <c r="H123" s="34">
        <f>IF($D123="","",(IF($C123="","",IF(ISNA(SUMIF('3'!$CA:$CA,$C123,'3'!$CB:$CB)),0,SUMIF('3'!$CA:$CA,$C123,'3'!$CB:$CB)))-IF($D123="","",IF(ISNA(SUMIF('3'!$B:$B,$D123,'3'!$L:$L)),0,SUMIF('3'!$B:$B,$D123,'3'!$L:$L)))))</f>
        <v>0</v>
      </c>
      <c r="I123" s="34">
        <f>IF($D123="","",(IF($C123="","",IF(ISNA(SUMIF('4'!$CA:$CA,$C123,'4'!$CB:$CB)),0,SUMIF('4'!$CA:$CA,$C123,'4'!$CB:$CB)))-IF($D123="","",IF(ISNA(SUMIF('4'!$B:$B,$D123,'4'!$L:$L)),0,SUMIF('4'!$B:$B,$D123,'4'!$L:$L)))))</f>
        <v>0</v>
      </c>
      <c r="J123" s="34">
        <f>IF($D123="","",(IF($C123="","",IF(ISNA(SUMIF('5'!$CA:$CA,$C123,'5'!$CB:$CB)),0,SUMIF('5'!$CA:$CA,$C123,'5'!$CB:$CB)))-IF($D123="","",IF(ISNA(SUMIF('5'!$B:$B,$D123,'5'!$L:$L)),0,SUMIF('5'!$B:$B,$D123,'5'!$L:$L)))))</f>
        <v>0</v>
      </c>
      <c r="K123" s="34">
        <f>IF($D123="","",(IF($C123="","",IF(ISNA(SUMIF('6'!$CA:$CA,$C123,'6'!$CB:$CB)),0,SUMIF('6'!$CA:$CA,$C123,'6'!$CB:$CB)))-IF($D123="","",IF(ISNA(SUMIF('6'!$B:$B,$D123,'6'!$L:$L)),0,SUMIF('6'!$B:$B,$D123,'6'!$L:$L)))))</f>
        <v>0</v>
      </c>
      <c r="L123" s="34">
        <f>IF($D123="","",(IF($C123="","",IF(ISNA(SUMIF('7'!$CA:$CA,$C123,'7'!$CB:$CB)),0,SUMIF('7'!$CA:$CA,$C123,'7'!$CB:$CB)))-IF($D123="","",IF(ISNA(SUMIF('7'!$B:$B,$D123,'7'!$L:$L)),0,SUMIF('7'!$B:$B,$D123,'7'!$L:$L)))))</f>
        <v>0</v>
      </c>
      <c r="M123" s="34">
        <f>IF($D123="","",(IF($C123="","",IF(ISNA(SUMIF('8'!$CA:$CA,$C123,'8'!$CB:$CB)),0,SUMIF('8'!$CA:$CA,$C123,'8'!$CB:$CB)))-IF($D123="","",IF(ISNA(SUMIF('8'!$B:$B,$D123,'8'!$L:$L)),0,SUMIF('8'!$B:$B,$D123,'8'!$L:$L)))))</f>
        <v>0</v>
      </c>
      <c r="N123" s="34">
        <f>IF($D123="","",(IF($C123="","",IF(ISNA(SUMIF('9'!$CA:$CA,$C123,'9'!$CB:$CB)),0,SUMIF('9'!$CA:$CA,$C123,'9'!$CB:$CB)))-IF($D123="","",IF(ISNA(SUMIF('9'!$B:$B,$D123,'9'!$L:$L)),0,SUMIF('9'!$B:$B,$D123,'9'!$L:$L)))))</f>
        <v>0</v>
      </c>
      <c r="O123" s="34">
        <f>IF($D123="","",(IF($C123="","",IF(ISNA(SUMIF('10'!$CA:$CA,$C123,'10'!$CB:$CB)),0,SUMIF('10'!$CA:$CA,$C123,'10'!$CB:$CB)))-IF($D123="","",IF(ISNA(SUMIF('10'!$B:$B,$D123,'10'!$L:$L)),0,SUMIF('10'!$B:$B,$D123,'10'!$L:$L)))))</f>
        <v>0</v>
      </c>
      <c r="P123" s="34">
        <f>IF($D123="","",(IF($C123="","",IF(ISNA(SUMIF('11'!$CA:$CA,$C123,'11'!$CB:$CB)),0,SUMIF('11'!$CA:$CA,$C123,'11'!$CB:$CB)))-IF($D123="","",IF(ISNA(SUMIF('11'!$B:$B,$D123,'11'!$L:$L)),0,SUMIF('11'!$B:$B,$D123,'11'!$L:$L)))))</f>
        <v>0</v>
      </c>
      <c r="Q123" s="34">
        <f>IF($D123="","",(IF($C123="","",IF(ISNA(SUMIF('12'!$CA:$CA,$C123,'12'!$CB:$CB)),0,SUMIF('12'!$CA:$CA,$C123,'12'!$CB:$CB)))-IF($D123="","",IF(ISNA(SUMIF('12'!$B:$B,$D123,'12'!$L:$L)),0,SUMIF('12'!$B:$B,$D123,'12'!$L:$L)))))</f>
        <v>0</v>
      </c>
      <c r="R123" s="34">
        <f>IF($D123="","",(IF($C123="","",IF(ISNA(SUMIF('13'!$CA:$CA,$C123,'13'!$CB:$CB)),0,SUMIF('13'!$CA:$CA,$C123,'13'!$CB:$CB)))-IF($D123="","",IF(ISNA(SUMIF('13'!$B:$B,$D123,'13'!$L:$L)),0,SUMIF('13'!$B:$B,$D123,'13'!$L:$L)))))</f>
        <v>0</v>
      </c>
      <c r="S123" s="34">
        <f>IF($D123="","",(IF($C123="","",IF(ISNA(SUMIF('14'!$CA:$CA,$C123,'14'!$CB:$CB)),0,SUMIF('14'!$CA:$CA,$C123,'14'!$CB:$CB)))-IF($D123="","",IF(ISNA(SUMIF('14'!$B:$B,$D123,'14'!$L:$L)),0,SUMIF('14'!$B:$B,$D123,'14'!$L:$L)))))</f>
        <v>0</v>
      </c>
      <c r="T123" s="34">
        <f>IF($D123="","",(IF($C123="","",IF(ISNA(SUMIF('15'!$CA:$CA,$C123,'15'!$CB:$CB)),0,SUMIF('15'!$CA:$CA,$C123,'15'!$CB:$CB)))-IF($D123="","",IF(ISNA(SUMIF('15'!$B:$B,$D123,'15'!$L:$L)),0,SUMIF('15'!$B:$B,$D123,'15'!$L:$L)))))</f>
        <v>0</v>
      </c>
      <c r="U123" s="34">
        <f>IF($D123="","",(IF($C123="","",IF(ISNA(SUMIF('16'!$CA:$CA,$C123,'16'!$CB:$CB)),0,SUMIF('16'!$CA:$CA,$C123,'16'!$CB:$CB)))-IF($D123="","",IF(ISNA(SUMIF('16'!$B:$B,$D123,'16'!$L:$L)),0,SUMIF('16'!$B:$B,$D123,'16'!$L:$L)))))</f>
        <v>0</v>
      </c>
      <c r="V123" s="34">
        <f>IF($D123="","",(IF($C123="","",IF(ISNA(SUMIF('17'!$CA:$CA,$C123,'17'!$CB:$CB)),0,SUMIF('17'!$CA:$CA,$C123,'17'!$CB:$CB)))-IF($D123="","",IF(ISNA(SUMIF('17'!$B:$B,$D123,'17'!$L:$L)),0,SUMIF('17'!$B:$B,$D123,'17'!$L:$L)))))</f>
        <v>0</v>
      </c>
      <c r="W123" s="34">
        <f>IF($D123="","",(IF($C123="","",IF(ISNA(SUMIF('18'!$CA:$CA,$C123,'18'!$CB:$CB)),0,SUMIF('18'!$CA:$CA,$C123,'18'!$CB:$CB)))-IF($D123="","",IF(ISNA(SUMIF('18'!$B:$B,$D123,'18'!$L:$L)),0,SUMIF('18'!$B:$B,$D123,'18'!$L:$L)))))</f>
        <v>0</v>
      </c>
      <c r="X123" s="34">
        <f>IF($D123="","",(IF($C123="","",IF(ISNA(SUMIF('19'!$CA:$CA,$C123,'19'!$CB:$CB)),0,SUMIF('19'!$CA:$CA,$C123,'19'!$CB:$CB)))-IF($D123="","",IF(ISNA(SUMIF('19'!$B:$B,$D123,'19'!$L:$L)),0,SUMIF('19'!$B:$B,$D123,'19'!$L:$L)))))</f>
        <v>0</v>
      </c>
      <c r="Y123" s="34">
        <f>IF($D123="","",(IF($C123="","",IF(ISNA(SUMIF('20'!$CA:$CA,$C123,'20'!$CB:$CB)),0,SUMIF('20'!$CA:$CA,$C123,'20'!$CB:$CB)))-IF($D123="","",IF(ISNA(SUMIF('20'!$B:$B,$D123,'20'!$L:$L)),0,SUMIF('20'!$B:$B,$D123,'20'!$L:$L)))))</f>
        <v>0</v>
      </c>
      <c r="Z123" s="34">
        <f>IF($D123="","",(IF($C123="","",IF(ISNA(SUMIF('21'!$CA:$CA,$C123,'21'!$CB:$CB)),0,SUMIF('21'!$CA:$CA,$C123,'21'!$CB:$CB)))-IF($D123="","",IF(ISNA(SUMIF('21'!$B:$B,$D123,'21'!$L:$L)),0,SUMIF('21'!$B:$B,$D123,'21'!$L:$L)))))</f>
        <v>0</v>
      </c>
      <c r="AA123" s="34">
        <f>IF($D123="","",(IF($C123="","",IF(ISNA(SUMIF('22'!$CA:$CA,$C123,'22'!$CB:$CB)),0,SUMIF('22'!$CA:$CA,$C123,'22'!$CB:$CB)))-IF($D123="","",IF(ISNA(SUMIF('22'!$B:$B,$D123,'22'!$L:$L)),0,SUMIF('22'!$B:$B,$D123,'22'!$L:$L)))))</f>
        <v>0</v>
      </c>
      <c r="AB123" s="34">
        <f>IF($D123="","",(IF($C123="","",IF(ISNA(SUMIF('23'!$CA:$CA,$C123,'23'!$CB:$CB)),0,SUMIF('23'!$CA:$CA,$C123,'23'!$CB:$CB)))-IF($D123="","",IF(ISNA(SUMIF('23'!$B:$B,$D123,'23'!$L:$L)),0,SUMIF('23'!$B:$B,$D123,'23'!$L:$L)))))</f>
        <v>0</v>
      </c>
      <c r="AC123" s="34">
        <f>IF($D123="","",(IF($C123="","",IF(ISNA(SUMIF('24'!$CA:$CA,$C123,'24'!$CB:$CB)),0,SUMIF('24'!$CA:$CA,$C123,'24'!$CB:$CB)))-IF($D123="","",IF(ISNA(SUMIF('24'!$B:$B,$D123,'24'!$L:$L)),0,SUMIF('24'!$B:$B,$D123,'24'!$L:$L)))))</f>
        <v>0</v>
      </c>
      <c r="AD123" s="34">
        <f>IF($D123="","",(IF($C123="","",IF(ISNA(SUMIF('25'!$CA:$CA,$C123,'25'!$CB:$CB)),0,SUMIF('25'!$CA:$CA,$C123,'25'!$CB:$CB)))-IF($D123="","",IF(ISNA(SUMIF('25'!$B:$B,$D123,'25'!$L:$L)),0,SUMIF('25'!$B:$B,$D123,'25'!$L:$L)))))</f>
        <v>0</v>
      </c>
      <c r="AE123" s="34">
        <f>IF($D123="","",(IF($C123="","",IF(ISNA(SUMIF('26'!$CA:$CA,$C123,'26'!$CB:$CB)),0,SUMIF('26'!$CA:$CA,$C123,'26'!$CB:$CB)))-IF($D123="","",IF(ISNA(SUMIF('26'!$B:$B,$D123,'26'!$L:$L)),0,SUMIF('26'!$B:$B,$D123,'26'!$L:$L)))))</f>
        <v>0</v>
      </c>
      <c r="AF123" s="34">
        <f>IF($D123="","",(IF($C123="","",IF(ISNA(SUMIF('27'!$CA:$CA,$C123,'27'!$CB:$CB)),0,SUMIF('27'!$CA:$CA,$C123,'27'!$CB:$CB)))-IF($D123="","",IF(ISNA(SUMIF('27'!$B:$B,$D123,'27'!$L:$L)),0,SUMIF('27'!$B:$B,$D123,'27'!$L:$L)))))</f>
        <v>0</v>
      </c>
      <c r="AG123" s="34">
        <f>IF($D123="","",(IF($C123="","",IF(ISNA(SUMIF('28'!$CA:$CA,$C123,'28'!$CB:$CB)),0,SUMIF('28'!$CA:$CA,$C123,'28'!$CB:$CB)))-IF($D123="","",IF(ISNA(SUMIF('28'!$B:$B,$D123,'28'!$L:$L)),0,SUMIF('28'!$B:$B,$D123,'28'!$L:$L)))))</f>
        <v>0</v>
      </c>
      <c r="AH123" s="34">
        <f>IF($D123="","",(IF($C123="","",IF(ISNA(SUMIF('29'!$CA:$CA,$C123,'29'!$CB:$CB)),0,SUMIF('29'!$CA:$CA,$C123,'29'!$CB:$CB)))-IF($D123="","",IF(ISNA(SUMIF('29'!$B:$B,$D123,'29'!$L:$L)),0,SUMIF('29'!$B:$B,$D123,'29'!$L:$L)))))</f>
        <v>0</v>
      </c>
      <c r="AI123" s="34">
        <f>IF($D123="","",(IF($C123="","",IF(ISNA(SUMIF('30'!$CA:$CA,$C123,'30'!$CB:$CB)),0,SUMIF('30'!$CA:$CA,$C123,'30'!$CB:$CB)))-IF($D123="","",IF(ISNA(SUMIF('30'!$B:$B,$D123,'30'!$L:$L)),0,SUMIF('30'!$B:$B,$D123,'30'!$L:$L)))))</f>
        <v>0</v>
      </c>
      <c r="AJ123" s="34">
        <f>IF($D123="","",(IF($C123="","",IF(ISNA(SUMIF('31'!$CA:$CA,$C123,'31'!$CB:$CB)),0,SUMIF('31'!$CA:$CA,$C123,'31'!$CB:$CB)))-IF($D123="","",IF(ISNA(SUMIF('31'!$B:$B,$D123,'31'!$L:$L)),0,SUMIF('31'!$B:$B,$D123,'31'!$L:$L)))))</f>
        <v>0</v>
      </c>
      <c r="AK123" s="35">
        <f t="shared" si="8"/>
        <v>0</v>
      </c>
      <c r="AL123" s="31">
        <f t="shared" si="9"/>
        <v>200</v>
      </c>
    </row>
    <row r="124" spans="1:38" ht="17.399999999999999">
      <c r="A124" s="19">
        <v>12</v>
      </c>
      <c r="C124" s="39">
        <f>IF(D124="","",VLOOKUP('CUADRO GENERADO'!D124,'BASE DATOS CONDUCTORES'!B:C,2,FALSE))</f>
        <v>1895</v>
      </c>
      <c r="D124" s="28">
        <f>IFERROR(VLOOKUP(A124,'BASE DATOS CONDUCTORES'!$Y$4:$AB$403,4,FALSE),"")</f>
        <v>220</v>
      </c>
      <c r="E124" s="34" t="str">
        <f>IF(ISNA(VLOOKUP(D124,SALDOS!C:D,2,FALSE)),"",VLOOKUP(D124,SALDOS!C:D,2,FALSE))</f>
        <v/>
      </c>
      <c r="F124" s="34">
        <f>IF($D124="","",(IF($C124="","",IF(ISNA(SUMIF('1'!$CA:$CA,$C124,'1'!$CB:$CB)),0,SUMIF('1'!$CA:$CA,$C124,'1'!$CB:$CB)))-IF($D124="","",IF(ISNA(SUMIF('1'!$B:$B,$D124,'1'!$L:$L)),0,SUMIF('1'!$B:$B,$D124,'1'!$L:$L)))))</f>
        <v>0</v>
      </c>
      <c r="G124" s="34">
        <f>IF($D124="","",(IF($C124="","",IF(ISNA(SUMIF('2'!$CA:$CA,$C124,'2'!$CB:$CB)),0,SUMIF('2'!$CA:$CA,$C124,'2'!$CB:$CB)))-IF($D124="","",IF(ISNA(SUMIF('2'!$B:$B,$D124,'2'!$L:$L)),0,SUMIF('2'!$B:$B,$D124,'2'!$L:$L)))))</f>
        <v>0</v>
      </c>
      <c r="H124" s="34">
        <f>IF($D124="","",(IF($C124="","",IF(ISNA(SUMIF('3'!$CA:$CA,$C124,'3'!$CB:$CB)),0,SUMIF('3'!$CA:$CA,$C124,'3'!$CB:$CB)))-IF($D124="","",IF(ISNA(SUMIF('3'!$B:$B,$D124,'3'!$L:$L)),0,SUMIF('3'!$B:$B,$D124,'3'!$L:$L)))))</f>
        <v>0</v>
      </c>
      <c r="I124" s="34">
        <f>IF($D124="","",(IF($C124="","",IF(ISNA(SUMIF('4'!$CA:$CA,$C124,'4'!$CB:$CB)),0,SUMIF('4'!$CA:$CA,$C124,'4'!$CB:$CB)))-IF($D124="","",IF(ISNA(SUMIF('4'!$B:$B,$D124,'4'!$L:$L)),0,SUMIF('4'!$B:$B,$D124,'4'!$L:$L)))))</f>
        <v>0</v>
      </c>
      <c r="J124" s="34">
        <f>IF($D124="","",(IF($C124="","",IF(ISNA(SUMIF('5'!$CA:$CA,$C124,'5'!$CB:$CB)),0,SUMIF('5'!$CA:$CA,$C124,'5'!$CB:$CB)))-IF($D124="","",IF(ISNA(SUMIF('5'!$B:$B,$D124,'5'!$L:$L)),0,SUMIF('5'!$B:$B,$D124,'5'!$L:$L)))))</f>
        <v>0</v>
      </c>
      <c r="K124" s="34">
        <f>IF($D124="","",(IF($C124="","",IF(ISNA(SUMIF('6'!$CA:$CA,$C124,'6'!$CB:$CB)),0,SUMIF('6'!$CA:$CA,$C124,'6'!$CB:$CB)))-IF($D124="","",IF(ISNA(SUMIF('6'!$B:$B,$D124,'6'!$L:$L)),0,SUMIF('6'!$B:$B,$D124,'6'!$L:$L)))))</f>
        <v>0</v>
      </c>
      <c r="L124" s="34">
        <f>IF($D124="","",(IF($C124="","",IF(ISNA(SUMIF('7'!$CA:$CA,$C124,'7'!$CB:$CB)),0,SUMIF('7'!$CA:$CA,$C124,'7'!$CB:$CB)))-IF($D124="","",IF(ISNA(SUMIF('7'!$B:$B,$D124,'7'!$L:$L)),0,SUMIF('7'!$B:$B,$D124,'7'!$L:$L)))))</f>
        <v>0</v>
      </c>
      <c r="M124" s="34">
        <f>IF($D124="","",(IF($C124="","",IF(ISNA(SUMIF('8'!$CA:$CA,$C124,'8'!$CB:$CB)),0,SUMIF('8'!$CA:$CA,$C124,'8'!$CB:$CB)))-IF($D124="","",IF(ISNA(SUMIF('8'!$B:$B,$D124,'8'!$L:$L)),0,SUMIF('8'!$B:$B,$D124,'8'!$L:$L)))))</f>
        <v>0</v>
      </c>
      <c r="N124" s="34">
        <f>IF($D124="","",(IF($C124="","",IF(ISNA(SUMIF('9'!$CA:$CA,$C124,'9'!$CB:$CB)),0,SUMIF('9'!$CA:$CA,$C124,'9'!$CB:$CB)))-IF($D124="","",IF(ISNA(SUMIF('9'!$B:$B,$D124,'9'!$L:$L)),0,SUMIF('9'!$B:$B,$D124,'9'!$L:$L)))))</f>
        <v>0</v>
      </c>
      <c r="O124" s="34">
        <f>IF($D124="","",(IF($C124="","",IF(ISNA(SUMIF('10'!$CA:$CA,$C124,'10'!$CB:$CB)),0,SUMIF('10'!$CA:$CA,$C124,'10'!$CB:$CB)))-IF($D124="","",IF(ISNA(SUMIF('10'!$B:$B,$D124,'10'!$L:$L)),0,SUMIF('10'!$B:$B,$D124,'10'!$L:$L)))))</f>
        <v>0</v>
      </c>
      <c r="P124" s="34">
        <f>IF($D124="","",(IF($C124="","",IF(ISNA(SUMIF('11'!$CA:$CA,$C124,'11'!$CB:$CB)),0,SUMIF('11'!$CA:$CA,$C124,'11'!$CB:$CB)))-IF($D124="","",IF(ISNA(SUMIF('11'!$B:$B,$D124,'11'!$L:$L)),0,SUMIF('11'!$B:$B,$D124,'11'!$L:$L)))))</f>
        <v>0</v>
      </c>
      <c r="Q124" s="34">
        <f>IF($D124="","",(IF($C124="","",IF(ISNA(SUMIF('12'!$CA:$CA,$C124,'12'!$CB:$CB)),0,SUMIF('12'!$CA:$CA,$C124,'12'!$CB:$CB)))-IF($D124="","",IF(ISNA(SUMIF('12'!$B:$B,$D124,'12'!$L:$L)),0,SUMIF('12'!$B:$B,$D124,'12'!$L:$L)))))</f>
        <v>0</v>
      </c>
      <c r="R124" s="34">
        <f>IF($D124="","",(IF($C124="","",IF(ISNA(SUMIF('13'!$CA:$CA,$C124,'13'!$CB:$CB)),0,SUMIF('13'!$CA:$CA,$C124,'13'!$CB:$CB)))-IF($D124="","",IF(ISNA(SUMIF('13'!$B:$B,$D124,'13'!$L:$L)),0,SUMIF('13'!$B:$B,$D124,'13'!$L:$L)))))</f>
        <v>0</v>
      </c>
      <c r="S124" s="34">
        <f>IF($D124="","",(IF($C124="","",IF(ISNA(SUMIF('14'!$CA:$CA,$C124,'14'!$CB:$CB)),0,SUMIF('14'!$CA:$CA,$C124,'14'!$CB:$CB)))-IF($D124="","",IF(ISNA(SUMIF('14'!$B:$B,$D124,'14'!$L:$L)),0,SUMIF('14'!$B:$B,$D124,'14'!$L:$L)))))</f>
        <v>0</v>
      </c>
      <c r="T124" s="34">
        <f>IF($D124="","",(IF($C124="","",IF(ISNA(SUMIF('15'!$CA:$CA,$C124,'15'!$CB:$CB)),0,SUMIF('15'!$CA:$CA,$C124,'15'!$CB:$CB)))-IF($D124="","",IF(ISNA(SUMIF('15'!$B:$B,$D124,'15'!$L:$L)),0,SUMIF('15'!$B:$B,$D124,'15'!$L:$L)))))</f>
        <v>0</v>
      </c>
      <c r="U124" s="34">
        <f>IF($D124="","",(IF($C124="","",IF(ISNA(SUMIF('16'!$CA:$CA,$C124,'16'!$CB:$CB)),0,SUMIF('16'!$CA:$CA,$C124,'16'!$CB:$CB)))-IF($D124="","",IF(ISNA(SUMIF('16'!$B:$B,$D124,'16'!$L:$L)),0,SUMIF('16'!$B:$B,$D124,'16'!$L:$L)))))</f>
        <v>0</v>
      </c>
      <c r="V124" s="34">
        <f>IF($D124="","",(IF($C124="","",IF(ISNA(SUMIF('17'!$CA:$CA,$C124,'17'!$CB:$CB)),0,SUMIF('17'!$CA:$CA,$C124,'17'!$CB:$CB)))-IF($D124="","",IF(ISNA(SUMIF('17'!$B:$B,$D124,'17'!$L:$L)),0,SUMIF('17'!$B:$B,$D124,'17'!$L:$L)))))</f>
        <v>0</v>
      </c>
      <c r="W124" s="34">
        <f>IF($D124="","",(IF($C124="","",IF(ISNA(SUMIF('18'!$CA:$CA,$C124,'18'!$CB:$CB)),0,SUMIF('18'!$CA:$CA,$C124,'18'!$CB:$CB)))-IF($D124="","",IF(ISNA(SUMIF('18'!$B:$B,$D124,'18'!$L:$L)),0,SUMIF('18'!$B:$B,$D124,'18'!$L:$L)))))</f>
        <v>0</v>
      </c>
      <c r="X124" s="34">
        <f>IF($D124="","",(IF($C124="","",IF(ISNA(SUMIF('19'!$CA:$CA,$C124,'19'!$CB:$CB)),0,SUMIF('19'!$CA:$CA,$C124,'19'!$CB:$CB)))-IF($D124="","",IF(ISNA(SUMIF('19'!$B:$B,$D124,'19'!$L:$L)),0,SUMIF('19'!$B:$B,$D124,'19'!$L:$L)))))</f>
        <v>0</v>
      </c>
      <c r="Y124" s="34">
        <f>IF($D124="","",(IF($C124="","",IF(ISNA(SUMIF('20'!$CA:$CA,$C124,'20'!$CB:$CB)),0,SUMIF('20'!$CA:$CA,$C124,'20'!$CB:$CB)))-IF($D124="","",IF(ISNA(SUMIF('20'!$B:$B,$D124,'20'!$L:$L)),0,SUMIF('20'!$B:$B,$D124,'20'!$L:$L)))))</f>
        <v>0</v>
      </c>
      <c r="Z124" s="34">
        <f>IF($D124="","",(IF($C124="","",IF(ISNA(SUMIF('21'!$CA:$CA,$C124,'21'!$CB:$CB)),0,SUMIF('21'!$CA:$CA,$C124,'21'!$CB:$CB)))-IF($D124="","",IF(ISNA(SUMIF('21'!$B:$B,$D124,'21'!$L:$L)),0,SUMIF('21'!$B:$B,$D124,'21'!$L:$L)))))</f>
        <v>0</v>
      </c>
      <c r="AA124" s="34">
        <f>IF($D124="","",(IF($C124="","",IF(ISNA(SUMIF('22'!$CA:$CA,$C124,'22'!$CB:$CB)),0,SUMIF('22'!$CA:$CA,$C124,'22'!$CB:$CB)))-IF($D124="","",IF(ISNA(SUMIF('22'!$B:$B,$D124,'22'!$L:$L)),0,SUMIF('22'!$B:$B,$D124,'22'!$L:$L)))))</f>
        <v>0</v>
      </c>
      <c r="AB124" s="34">
        <f>IF($D124="","",(IF($C124="","",IF(ISNA(SUMIF('23'!$CA:$CA,$C124,'23'!$CB:$CB)),0,SUMIF('23'!$CA:$CA,$C124,'23'!$CB:$CB)))-IF($D124="","",IF(ISNA(SUMIF('23'!$B:$B,$D124,'23'!$L:$L)),0,SUMIF('23'!$B:$B,$D124,'23'!$L:$L)))))</f>
        <v>0</v>
      </c>
      <c r="AC124" s="34">
        <f>IF($D124="","",(IF($C124="","",IF(ISNA(SUMIF('24'!$CA:$CA,$C124,'24'!$CB:$CB)),0,SUMIF('24'!$CA:$CA,$C124,'24'!$CB:$CB)))-IF($D124="","",IF(ISNA(SUMIF('24'!$B:$B,$D124,'24'!$L:$L)),0,SUMIF('24'!$B:$B,$D124,'24'!$L:$L)))))</f>
        <v>0</v>
      </c>
      <c r="AD124" s="34">
        <f>IF($D124="","",(IF($C124="","",IF(ISNA(SUMIF('25'!$CA:$CA,$C124,'25'!$CB:$CB)),0,SUMIF('25'!$CA:$CA,$C124,'25'!$CB:$CB)))-IF($D124="","",IF(ISNA(SUMIF('25'!$B:$B,$D124,'25'!$L:$L)),0,SUMIF('25'!$B:$B,$D124,'25'!$L:$L)))))</f>
        <v>0</v>
      </c>
      <c r="AE124" s="34">
        <f>IF($D124="","",(IF($C124="","",IF(ISNA(SUMIF('26'!$CA:$CA,$C124,'26'!$CB:$CB)),0,SUMIF('26'!$CA:$CA,$C124,'26'!$CB:$CB)))-IF($D124="","",IF(ISNA(SUMIF('26'!$B:$B,$D124,'26'!$L:$L)),0,SUMIF('26'!$B:$B,$D124,'26'!$L:$L)))))</f>
        <v>0</v>
      </c>
      <c r="AF124" s="34">
        <f>IF($D124="","",(IF($C124="","",IF(ISNA(SUMIF('27'!$CA:$CA,$C124,'27'!$CB:$CB)),0,SUMIF('27'!$CA:$CA,$C124,'27'!$CB:$CB)))-IF($D124="","",IF(ISNA(SUMIF('27'!$B:$B,$D124,'27'!$L:$L)),0,SUMIF('27'!$B:$B,$D124,'27'!$L:$L)))))</f>
        <v>0</v>
      </c>
      <c r="AG124" s="34">
        <f>IF($D124="","",(IF($C124="","",IF(ISNA(SUMIF('28'!$CA:$CA,$C124,'28'!$CB:$CB)),0,SUMIF('28'!$CA:$CA,$C124,'28'!$CB:$CB)))-IF($D124="","",IF(ISNA(SUMIF('28'!$B:$B,$D124,'28'!$L:$L)),0,SUMIF('28'!$B:$B,$D124,'28'!$L:$L)))))</f>
        <v>0</v>
      </c>
      <c r="AH124" s="34">
        <f>IF($D124="","",(IF($C124="","",IF(ISNA(SUMIF('29'!$CA:$CA,$C124,'29'!$CB:$CB)),0,SUMIF('29'!$CA:$CA,$C124,'29'!$CB:$CB)))-IF($D124="","",IF(ISNA(SUMIF('29'!$B:$B,$D124,'29'!$L:$L)),0,SUMIF('29'!$B:$B,$D124,'29'!$L:$L)))))</f>
        <v>0</v>
      </c>
      <c r="AI124" s="34">
        <f>IF($D124="","",(IF($C124="","",IF(ISNA(SUMIF('30'!$CA:$CA,$C124,'30'!$CB:$CB)),0,SUMIF('30'!$CA:$CA,$C124,'30'!$CB:$CB)))-IF($D124="","",IF(ISNA(SUMIF('30'!$B:$B,$D124,'30'!$L:$L)),0,SUMIF('30'!$B:$B,$D124,'30'!$L:$L)))))</f>
        <v>0</v>
      </c>
      <c r="AJ124" s="34">
        <f>IF($D124="","",(IF($C124="","",IF(ISNA(SUMIF('31'!$CA:$CA,$C124,'31'!$CB:$CB)),0,SUMIF('31'!$CA:$CA,$C124,'31'!$CB:$CB)))-IF($D124="","",IF(ISNA(SUMIF('31'!$B:$B,$D124,'31'!$L:$L)),0,SUMIF('31'!$B:$B,$D124,'31'!$L:$L)))))</f>
        <v>0</v>
      </c>
      <c r="AK124" s="35">
        <f t="shared" si="8"/>
        <v>0</v>
      </c>
      <c r="AL124" s="31">
        <f t="shared" si="9"/>
        <v>220</v>
      </c>
    </row>
    <row r="125" spans="1:38" ht="17.399999999999999">
      <c r="A125" s="19">
        <v>13</v>
      </c>
      <c r="C125" s="39">
        <f>IF(D125="","",VLOOKUP('CUADRO GENERADO'!D125,'BASE DATOS CONDUCTORES'!B:C,2,FALSE))</f>
        <v>1982</v>
      </c>
      <c r="D125" s="28">
        <f>IFERROR(VLOOKUP(A125,'BASE DATOS CONDUCTORES'!$Y$4:$AB$403,4,FALSE),"")</f>
        <v>246</v>
      </c>
      <c r="E125" s="34" t="str">
        <f>IF(ISNA(VLOOKUP(D125,SALDOS!C:D,2,FALSE)),"",VLOOKUP(D125,SALDOS!C:D,2,FALSE))</f>
        <v/>
      </c>
      <c r="F125" s="34">
        <f>IF($D125="","",(IF($C125="","",IF(ISNA(SUMIF('1'!$CA:$CA,$C125,'1'!$CB:$CB)),0,SUMIF('1'!$CA:$CA,$C125,'1'!$CB:$CB)))-IF($D125="","",IF(ISNA(SUMIF('1'!$B:$B,$D125,'1'!$L:$L)),0,SUMIF('1'!$B:$B,$D125,'1'!$L:$L)))))</f>
        <v>0</v>
      </c>
      <c r="G125" s="34">
        <f>IF($D125="","",(IF($C125="","",IF(ISNA(SUMIF('2'!$CA:$CA,$C125,'2'!$CB:$CB)),0,SUMIF('2'!$CA:$CA,$C125,'2'!$CB:$CB)))-IF($D125="","",IF(ISNA(SUMIF('2'!$B:$B,$D125,'2'!$L:$L)),0,SUMIF('2'!$B:$B,$D125,'2'!$L:$L)))))</f>
        <v>0</v>
      </c>
      <c r="H125" s="34">
        <f>IF($D125="","",(IF($C125="","",IF(ISNA(SUMIF('3'!$CA:$CA,$C125,'3'!$CB:$CB)),0,SUMIF('3'!$CA:$CA,$C125,'3'!$CB:$CB)))-IF($D125="","",IF(ISNA(SUMIF('3'!$B:$B,$D125,'3'!$L:$L)),0,SUMIF('3'!$B:$B,$D125,'3'!$L:$L)))))</f>
        <v>0</v>
      </c>
      <c r="I125" s="34">
        <f>IF($D125="","",(IF($C125="","",IF(ISNA(SUMIF('4'!$CA:$CA,$C125,'4'!$CB:$CB)),0,SUMIF('4'!$CA:$CA,$C125,'4'!$CB:$CB)))-IF($D125="","",IF(ISNA(SUMIF('4'!$B:$B,$D125,'4'!$L:$L)),0,SUMIF('4'!$B:$B,$D125,'4'!$L:$L)))))</f>
        <v>0</v>
      </c>
      <c r="J125" s="34">
        <f>IF($D125="","",(IF($C125="","",IF(ISNA(SUMIF('5'!$CA:$CA,$C125,'5'!$CB:$CB)),0,SUMIF('5'!$CA:$CA,$C125,'5'!$CB:$CB)))-IF($D125="","",IF(ISNA(SUMIF('5'!$B:$B,$D125,'5'!$L:$L)),0,SUMIF('5'!$B:$B,$D125,'5'!$L:$L)))))</f>
        <v>0</v>
      </c>
      <c r="K125" s="34">
        <f>IF($D125="","",(IF($C125="","",IF(ISNA(SUMIF('6'!$CA:$CA,$C125,'6'!$CB:$CB)),0,SUMIF('6'!$CA:$CA,$C125,'6'!$CB:$CB)))-IF($D125="","",IF(ISNA(SUMIF('6'!$B:$B,$D125,'6'!$L:$L)),0,SUMIF('6'!$B:$B,$D125,'6'!$L:$L)))))</f>
        <v>0</v>
      </c>
      <c r="L125" s="34">
        <f>IF($D125="","",(IF($C125="","",IF(ISNA(SUMIF('7'!$CA:$CA,$C125,'7'!$CB:$CB)),0,SUMIF('7'!$CA:$CA,$C125,'7'!$CB:$CB)))-IF($D125="","",IF(ISNA(SUMIF('7'!$B:$B,$D125,'7'!$L:$L)),0,SUMIF('7'!$B:$B,$D125,'7'!$L:$L)))))</f>
        <v>0</v>
      </c>
      <c r="M125" s="34">
        <f>IF($D125="","",(IF($C125="","",IF(ISNA(SUMIF('8'!$CA:$CA,$C125,'8'!$CB:$CB)),0,SUMIF('8'!$CA:$CA,$C125,'8'!$CB:$CB)))-IF($D125="","",IF(ISNA(SUMIF('8'!$B:$B,$D125,'8'!$L:$L)),0,SUMIF('8'!$B:$B,$D125,'8'!$L:$L)))))</f>
        <v>0</v>
      </c>
      <c r="N125" s="34">
        <f>IF($D125="","",(IF($C125="","",IF(ISNA(SUMIF('9'!$CA:$CA,$C125,'9'!$CB:$CB)),0,SUMIF('9'!$CA:$CA,$C125,'9'!$CB:$CB)))-IF($D125="","",IF(ISNA(SUMIF('9'!$B:$B,$D125,'9'!$L:$L)),0,SUMIF('9'!$B:$B,$D125,'9'!$L:$L)))))</f>
        <v>0</v>
      </c>
      <c r="O125" s="34">
        <f>IF($D125="","",(IF($C125="","",IF(ISNA(SUMIF('10'!$CA:$CA,$C125,'10'!$CB:$CB)),0,SUMIF('10'!$CA:$CA,$C125,'10'!$CB:$CB)))-IF($D125="","",IF(ISNA(SUMIF('10'!$B:$B,$D125,'10'!$L:$L)),0,SUMIF('10'!$B:$B,$D125,'10'!$L:$L)))))</f>
        <v>0</v>
      </c>
      <c r="P125" s="34">
        <f>IF($D125="","",(IF($C125="","",IF(ISNA(SUMIF('11'!$CA:$CA,$C125,'11'!$CB:$CB)),0,SUMIF('11'!$CA:$CA,$C125,'11'!$CB:$CB)))-IF($D125="","",IF(ISNA(SUMIF('11'!$B:$B,$D125,'11'!$L:$L)),0,SUMIF('11'!$B:$B,$D125,'11'!$L:$L)))))</f>
        <v>0</v>
      </c>
      <c r="Q125" s="34">
        <f>IF($D125="","",(IF($C125="","",IF(ISNA(SUMIF('12'!$CA:$CA,$C125,'12'!$CB:$CB)),0,SUMIF('12'!$CA:$CA,$C125,'12'!$CB:$CB)))-IF($D125="","",IF(ISNA(SUMIF('12'!$B:$B,$D125,'12'!$L:$L)),0,SUMIF('12'!$B:$B,$D125,'12'!$L:$L)))))</f>
        <v>0</v>
      </c>
      <c r="R125" s="34">
        <f>IF($D125="","",(IF($C125="","",IF(ISNA(SUMIF('13'!$CA:$CA,$C125,'13'!$CB:$CB)),0,SUMIF('13'!$CA:$CA,$C125,'13'!$CB:$CB)))-IF($D125="","",IF(ISNA(SUMIF('13'!$B:$B,$D125,'13'!$L:$L)),0,SUMIF('13'!$B:$B,$D125,'13'!$L:$L)))))</f>
        <v>0</v>
      </c>
      <c r="S125" s="34">
        <f>IF($D125="","",(IF($C125="","",IF(ISNA(SUMIF('14'!$CA:$CA,$C125,'14'!$CB:$CB)),0,SUMIF('14'!$CA:$CA,$C125,'14'!$CB:$CB)))-IF($D125="","",IF(ISNA(SUMIF('14'!$B:$B,$D125,'14'!$L:$L)),0,SUMIF('14'!$B:$B,$D125,'14'!$L:$L)))))</f>
        <v>0</v>
      </c>
      <c r="T125" s="34">
        <f>IF($D125="","",(IF($C125="","",IF(ISNA(SUMIF('15'!$CA:$CA,$C125,'15'!$CB:$CB)),0,SUMIF('15'!$CA:$CA,$C125,'15'!$CB:$CB)))-IF($D125="","",IF(ISNA(SUMIF('15'!$B:$B,$D125,'15'!$L:$L)),0,SUMIF('15'!$B:$B,$D125,'15'!$L:$L)))))</f>
        <v>0</v>
      </c>
      <c r="U125" s="34">
        <f>IF($D125="","",(IF($C125="","",IF(ISNA(SUMIF('16'!$CA:$CA,$C125,'16'!$CB:$CB)),0,SUMIF('16'!$CA:$CA,$C125,'16'!$CB:$CB)))-IF($D125="","",IF(ISNA(SUMIF('16'!$B:$B,$D125,'16'!$L:$L)),0,SUMIF('16'!$B:$B,$D125,'16'!$L:$L)))))</f>
        <v>0</v>
      </c>
      <c r="V125" s="34">
        <f>IF($D125="","",(IF($C125="","",IF(ISNA(SUMIF('17'!$CA:$CA,$C125,'17'!$CB:$CB)),0,SUMIF('17'!$CA:$CA,$C125,'17'!$CB:$CB)))-IF($D125="","",IF(ISNA(SUMIF('17'!$B:$B,$D125,'17'!$L:$L)),0,SUMIF('17'!$B:$B,$D125,'17'!$L:$L)))))</f>
        <v>0</v>
      </c>
      <c r="W125" s="34">
        <f>IF($D125="","",(IF($C125="","",IF(ISNA(SUMIF('18'!$CA:$CA,$C125,'18'!$CB:$CB)),0,SUMIF('18'!$CA:$CA,$C125,'18'!$CB:$CB)))-IF($D125="","",IF(ISNA(SUMIF('18'!$B:$B,$D125,'18'!$L:$L)),0,SUMIF('18'!$B:$B,$D125,'18'!$L:$L)))))</f>
        <v>0</v>
      </c>
      <c r="X125" s="34">
        <f>IF($D125="","",(IF($C125="","",IF(ISNA(SUMIF('19'!$CA:$CA,$C125,'19'!$CB:$CB)),0,SUMIF('19'!$CA:$CA,$C125,'19'!$CB:$CB)))-IF($D125="","",IF(ISNA(SUMIF('19'!$B:$B,$D125,'19'!$L:$L)),0,SUMIF('19'!$B:$B,$D125,'19'!$L:$L)))))</f>
        <v>0</v>
      </c>
      <c r="Y125" s="34">
        <f>IF($D125="","",(IF($C125="","",IF(ISNA(SUMIF('20'!$CA:$CA,$C125,'20'!$CB:$CB)),0,SUMIF('20'!$CA:$CA,$C125,'20'!$CB:$CB)))-IF($D125="","",IF(ISNA(SUMIF('20'!$B:$B,$D125,'20'!$L:$L)),0,SUMIF('20'!$B:$B,$D125,'20'!$L:$L)))))</f>
        <v>0</v>
      </c>
      <c r="Z125" s="34">
        <f>IF($D125="","",(IF($C125="","",IF(ISNA(SUMIF('21'!$CA:$CA,$C125,'21'!$CB:$CB)),0,SUMIF('21'!$CA:$CA,$C125,'21'!$CB:$CB)))-IF($D125="","",IF(ISNA(SUMIF('21'!$B:$B,$D125,'21'!$L:$L)),0,SUMIF('21'!$B:$B,$D125,'21'!$L:$L)))))</f>
        <v>0</v>
      </c>
      <c r="AA125" s="34">
        <f>IF($D125="","",(IF($C125="","",IF(ISNA(SUMIF('22'!$CA:$CA,$C125,'22'!$CB:$CB)),0,SUMIF('22'!$CA:$CA,$C125,'22'!$CB:$CB)))-IF($D125="","",IF(ISNA(SUMIF('22'!$B:$B,$D125,'22'!$L:$L)),0,SUMIF('22'!$B:$B,$D125,'22'!$L:$L)))))</f>
        <v>0</v>
      </c>
      <c r="AB125" s="34">
        <f>IF($D125="","",(IF($C125="","",IF(ISNA(SUMIF('23'!$CA:$CA,$C125,'23'!$CB:$CB)),0,SUMIF('23'!$CA:$CA,$C125,'23'!$CB:$CB)))-IF($D125="","",IF(ISNA(SUMIF('23'!$B:$B,$D125,'23'!$L:$L)),0,SUMIF('23'!$B:$B,$D125,'23'!$L:$L)))))</f>
        <v>0</v>
      </c>
      <c r="AC125" s="34">
        <f>IF($D125="","",(IF($C125="","",IF(ISNA(SUMIF('24'!$CA:$CA,$C125,'24'!$CB:$CB)),0,SUMIF('24'!$CA:$CA,$C125,'24'!$CB:$CB)))-IF($D125="","",IF(ISNA(SUMIF('24'!$B:$B,$D125,'24'!$L:$L)),0,SUMIF('24'!$B:$B,$D125,'24'!$L:$L)))))</f>
        <v>0</v>
      </c>
      <c r="AD125" s="34">
        <f>IF($D125="","",(IF($C125="","",IF(ISNA(SUMIF('25'!$CA:$CA,$C125,'25'!$CB:$CB)),0,SUMIF('25'!$CA:$CA,$C125,'25'!$CB:$CB)))-IF($D125="","",IF(ISNA(SUMIF('25'!$B:$B,$D125,'25'!$L:$L)),0,SUMIF('25'!$B:$B,$D125,'25'!$L:$L)))))</f>
        <v>0</v>
      </c>
      <c r="AE125" s="34">
        <f>IF($D125="","",(IF($C125="","",IF(ISNA(SUMIF('26'!$CA:$CA,$C125,'26'!$CB:$CB)),0,SUMIF('26'!$CA:$CA,$C125,'26'!$CB:$CB)))-IF($D125="","",IF(ISNA(SUMIF('26'!$B:$B,$D125,'26'!$L:$L)),0,SUMIF('26'!$B:$B,$D125,'26'!$L:$L)))))</f>
        <v>0</v>
      </c>
      <c r="AF125" s="34">
        <f>IF($D125="","",(IF($C125="","",IF(ISNA(SUMIF('27'!$CA:$CA,$C125,'27'!$CB:$CB)),0,SUMIF('27'!$CA:$CA,$C125,'27'!$CB:$CB)))-IF($D125="","",IF(ISNA(SUMIF('27'!$B:$B,$D125,'27'!$L:$L)),0,SUMIF('27'!$B:$B,$D125,'27'!$L:$L)))))</f>
        <v>0</v>
      </c>
      <c r="AG125" s="34">
        <f>IF($D125="","",(IF($C125="","",IF(ISNA(SUMIF('28'!$CA:$CA,$C125,'28'!$CB:$CB)),0,SUMIF('28'!$CA:$CA,$C125,'28'!$CB:$CB)))-IF($D125="","",IF(ISNA(SUMIF('28'!$B:$B,$D125,'28'!$L:$L)),0,SUMIF('28'!$B:$B,$D125,'28'!$L:$L)))))</f>
        <v>0</v>
      </c>
      <c r="AH125" s="34">
        <f>IF($D125="","",(IF($C125="","",IF(ISNA(SUMIF('29'!$CA:$CA,$C125,'29'!$CB:$CB)),0,SUMIF('29'!$CA:$CA,$C125,'29'!$CB:$CB)))-IF($D125="","",IF(ISNA(SUMIF('29'!$B:$B,$D125,'29'!$L:$L)),0,SUMIF('29'!$B:$B,$D125,'29'!$L:$L)))))</f>
        <v>0</v>
      </c>
      <c r="AI125" s="34">
        <f>IF($D125="","",(IF($C125="","",IF(ISNA(SUMIF('30'!$CA:$CA,$C125,'30'!$CB:$CB)),0,SUMIF('30'!$CA:$CA,$C125,'30'!$CB:$CB)))-IF($D125="","",IF(ISNA(SUMIF('30'!$B:$B,$D125,'30'!$L:$L)),0,SUMIF('30'!$B:$B,$D125,'30'!$L:$L)))))</f>
        <v>0</v>
      </c>
      <c r="AJ125" s="34">
        <f>IF($D125="","",(IF($C125="","",IF(ISNA(SUMIF('31'!$CA:$CA,$C125,'31'!$CB:$CB)),0,SUMIF('31'!$CA:$CA,$C125,'31'!$CB:$CB)))-IF($D125="","",IF(ISNA(SUMIF('31'!$B:$B,$D125,'31'!$L:$L)),0,SUMIF('31'!$B:$B,$D125,'31'!$L:$L)))))</f>
        <v>0</v>
      </c>
      <c r="AK125" s="35">
        <f t="shared" si="8"/>
        <v>0</v>
      </c>
      <c r="AL125" s="31">
        <f t="shared" si="9"/>
        <v>246</v>
      </c>
    </row>
    <row r="126" spans="1:38" ht="17.399999999999999">
      <c r="A126" s="19">
        <v>14</v>
      </c>
      <c r="C126" s="39">
        <f>IF(D126="","",VLOOKUP('CUADRO GENERADO'!D126,'BASE DATOS CONDUCTORES'!B:C,2,FALSE))</f>
        <v>1958</v>
      </c>
      <c r="D126" s="28">
        <f>IFERROR(VLOOKUP(A126,'BASE DATOS CONDUCTORES'!$Y$4:$AB$403,4,FALSE),"")</f>
        <v>255</v>
      </c>
      <c r="E126" s="34" t="str">
        <f>IF(ISNA(VLOOKUP(D126,SALDOS!C:D,2,FALSE)),"",VLOOKUP(D126,SALDOS!C:D,2,FALSE))</f>
        <v/>
      </c>
      <c r="F126" s="34">
        <f>IF($D126="","",(IF($C126="","",IF(ISNA(SUMIF('1'!$CA:$CA,$C126,'1'!$CB:$CB)),0,SUMIF('1'!$CA:$CA,$C126,'1'!$CB:$CB)))-IF($D126="","",IF(ISNA(SUMIF('1'!$B:$B,$D126,'1'!$L:$L)),0,SUMIF('1'!$B:$B,$D126,'1'!$L:$L)))))</f>
        <v>0</v>
      </c>
      <c r="G126" s="34">
        <f>IF($D126="","",(IF($C126="","",IF(ISNA(SUMIF('2'!$CA:$CA,$C126,'2'!$CB:$CB)),0,SUMIF('2'!$CA:$CA,$C126,'2'!$CB:$CB)))-IF($D126="","",IF(ISNA(SUMIF('2'!$B:$B,$D126,'2'!$L:$L)),0,SUMIF('2'!$B:$B,$D126,'2'!$L:$L)))))</f>
        <v>0</v>
      </c>
      <c r="H126" s="34">
        <f>IF($D126="","",(IF($C126="","",IF(ISNA(SUMIF('3'!$CA:$CA,$C126,'3'!$CB:$CB)),0,SUMIF('3'!$CA:$CA,$C126,'3'!$CB:$CB)))-IF($D126="","",IF(ISNA(SUMIF('3'!$B:$B,$D126,'3'!$L:$L)),0,SUMIF('3'!$B:$B,$D126,'3'!$L:$L)))))</f>
        <v>0</v>
      </c>
      <c r="I126" s="34">
        <f>IF($D126="","",(IF($C126="","",IF(ISNA(SUMIF('4'!$CA:$CA,$C126,'4'!$CB:$CB)),0,SUMIF('4'!$CA:$CA,$C126,'4'!$CB:$CB)))-IF($D126="","",IF(ISNA(SUMIF('4'!$B:$B,$D126,'4'!$L:$L)),0,SUMIF('4'!$B:$B,$D126,'4'!$L:$L)))))</f>
        <v>0</v>
      </c>
      <c r="J126" s="34">
        <f>IF($D126="","",(IF($C126="","",IF(ISNA(SUMIF('5'!$CA:$CA,$C126,'5'!$CB:$CB)),0,SUMIF('5'!$CA:$CA,$C126,'5'!$CB:$CB)))-IF($D126="","",IF(ISNA(SUMIF('5'!$B:$B,$D126,'5'!$L:$L)),0,SUMIF('5'!$B:$B,$D126,'5'!$L:$L)))))</f>
        <v>0</v>
      </c>
      <c r="K126" s="34">
        <f>IF($D126="","",(IF($C126="","",IF(ISNA(SUMIF('6'!$CA:$CA,$C126,'6'!$CB:$CB)),0,SUMIF('6'!$CA:$CA,$C126,'6'!$CB:$CB)))-IF($D126="","",IF(ISNA(SUMIF('6'!$B:$B,$D126,'6'!$L:$L)),0,SUMIF('6'!$B:$B,$D126,'6'!$L:$L)))))</f>
        <v>0</v>
      </c>
      <c r="L126" s="34">
        <f>IF($D126="","",(IF($C126="","",IF(ISNA(SUMIF('7'!$CA:$CA,$C126,'7'!$CB:$CB)),0,SUMIF('7'!$CA:$CA,$C126,'7'!$CB:$CB)))-IF($D126="","",IF(ISNA(SUMIF('7'!$B:$B,$D126,'7'!$L:$L)),0,SUMIF('7'!$B:$B,$D126,'7'!$L:$L)))))</f>
        <v>0</v>
      </c>
      <c r="M126" s="34">
        <f>IF($D126="","",(IF($C126="","",IF(ISNA(SUMIF('8'!$CA:$CA,$C126,'8'!$CB:$CB)),0,SUMIF('8'!$CA:$CA,$C126,'8'!$CB:$CB)))-IF($D126="","",IF(ISNA(SUMIF('8'!$B:$B,$D126,'8'!$L:$L)),0,SUMIF('8'!$B:$B,$D126,'8'!$L:$L)))))</f>
        <v>0</v>
      </c>
      <c r="N126" s="34">
        <f>IF($D126="","",(IF($C126="","",IF(ISNA(SUMIF('9'!$CA:$CA,$C126,'9'!$CB:$CB)),0,SUMIF('9'!$CA:$CA,$C126,'9'!$CB:$CB)))-IF($D126="","",IF(ISNA(SUMIF('9'!$B:$B,$D126,'9'!$L:$L)),0,SUMIF('9'!$B:$B,$D126,'9'!$L:$L)))))</f>
        <v>0</v>
      </c>
      <c r="O126" s="34">
        <f>IF($D126="","",(IF($C126="","",IF(ISNA(SUMIF('10'!$CA:$CA,$C126,'10'!$CB:$CB)),0,SUMIF('10'!$CA:$CA,$C126,'10'!$CB:$CB)))-IF($D126="","",IF(ISNA(SUMIF('10'!$B:$B,$D126,'10'!$L:$L)),0,SUMIF('10'!$B:$B,$D126,'10'!$L:$L)))))</f>
        <v>0</v>
      </c>
      <c r="P126" s="34">
        <f>IF($D126="","",(IF($C126="","",IF(ISNA(SUMIF('11'!$CA:$CA,$C126,'11'!$CB:$CB)),0,SUMIF('11'!$CA:$CA,$C126,'11'!$CB:$CB)))-IF($D126="","",IF(ISNA(SUMIF('11'!$B:$B,$D126,'11'!$L:$L)),0,SUMIF('11'!$B:$B,$D126,'11'!$L:$L)))))</f>
        <v>0</v>
      </c>
      <c r="Q126" s="34">
        <f>IF($D126="","",(IF($C126="","",IF(ISNA(SUMIF('12'!$CA:$CA,$C126,'12'!$CB:$CB)),0,SUMIF('12'!$CA:$CA,$C126,'12'!$CB:$CB)))-IF($D126="","",IF(ISNA(SUMIF('12'!$B:$B,$D126,'12'!$L:$L)),0,SUMIF('12'!$B:$B,$D126,'12'!$L:$L)))))</f>
        <v>0</v>
      </c>
      <c r="R126" s="34">
        <f>IF($D126="","",(IF($C126="","",IF(ISNA(SUMIF('13'!$CA:$CA,$C126,'13'!$CB:$CB)),0,SUMIF('13'!$CA:$CA,$C126,'13'!$CB:$CB)))-IF($D126="","",IF(ISNA(SUMIF('13'!$B:$B,$D126,'13'!$L:$L)),0,SUMIF('13'!$B:$B,$D126,'13'!$L:$L)))))</f>
        <v>0</v>
      </c>
      <c r="S126" s="34">
        <f>IF($D126="","",(IF($C126="","",IF(ISNA(SUMIF('14'!$CA:$CA,$C126,'14'!$CB:$CB)),0,SUMIF('14'!$CA:$CA,$C126,'14'!$CB:$CB)))-IF($D126="","",IF(ISNA(SUMIF('14'!$B:$B,$D126,'14'!$L:$L)),0,SUMIF('14'!$B:$B,$D126,'14'!$L:$L)))))</f>
        <v>0</v>
      </c>
      <c r="T126" s="34">
        <f>IF($D126="","",(IF($C126="","",IF(ISNA(SUMIF('15'!$CA:$CA,$C126,'15'!$CB:$CB)),0,SUMIF('15'!$CA:$CA,$C126,'15'!$CB:$CB)))-IF($D126="","",IF(ISNA(SUMIF('15'!$B:$B,$D126,'15'!$L:$L)),0,SUMIF('15'!$B:$B,$D126,'15'!$L:$L)))))</f>
        <v>0</v>
      </c>
      <c r="U126" s="34">
        <f>IF($D126="","",(IF($C126="","",IF(ISNA(SUMIF('16'!$CA:$CA,$C126,'16'!$CB:$CB)),0,SUMIF('16'!$CA:$CA,$C126,'16'!$CB:$CB)))-IF($D126="","",IF(ISNA(SUMIF('16'!$B:$B,$D126,'16'!$L:$L)),0,SUMIF('16'!$B:$B,$D126,'16'!$L:$L)))))</f>
        <v>0</v>
      </c>
      <c r="V126" s="34">
        <f>IF($D126="","",(IF($C126="","",IF(ISNA(SUMIF('17'!$CA:$CA,$C126,'17'!$CB:$CB)),0,SUMIF('17'!$CA:$CA,$C126,'17'!$CB:$CB)))-IF($D126="","",IF(ISNA(SUMIF('17'!$B:$B,$D126,'17'!$L:$L)),0,SUMIF('17'!$B:$B,$D126,'17'!$L:$L)))))</f>
        <v>0</v>
      </c>
      <c r="W126" s="34">
        <f>IF($D126="","",(IF($C126="","",IF(ISNA(SUMIF('18'!$CA:$CA,$C126,'18'!$CB:$CB)),0,SUMIF('18'!$CA:$CA,$C126,'18'!$CB:$CB)))-IF($D126="","",IF(ISNA(SUMIF('18'!$B:$B,$D126,'18'!$L:$L)),0,SUMIF('18'!$B:$B,$D126,'18'!$L:$L)))))</f>
        <v>0</v>
      </c>
      <c r="X126" s="34">
        <f>IF($D126="","",(IF($C126="","",IF(ISNA(SUMIF('19'!$CA:$CA,$C126,'19'!$CB:$CB)),0,SUMIF('19'!$CA:$CA,$C126,'19'!$CB:$CB)))-IF($D126="","",IF(ISNA(SUMIF('19'!$B:$B,$D126,'19'!$L:$L)),0,SUMIF('19'!$B:$B,$D126,'19'!$L:$L)))))</f>
        <v>0</v>
      </c>
      <c r="Y126" s="34">
        <f>IF($D126="","",(IF($C126="","",IF(ISNA(SUMIF('20'!$CA:$CA,$C126,'20'!$CB:$CB)),0,SUMIF('20'!$CA:$CA,$C126,'20'!$CB:$CB)))-IF($D126="","",IF(ISNA(SUMIF('20'!$B:$B,$D126,'20'!$L:$L)),0,SUMIF('20'!$B:$B,$D126,'20'!$L:$L)))))</f>
        <v>0</v>
      </c>
      <c r="Z126" s="34">
        <f>IF($D126="","",(IF($C126="","",IF(ISNA(SUMIF('21'!$CA:$CA,$C126,'21'!$CB:$CB)),0,SUMIF('21'!$CA:$CA,$C126,'21'!$CB:$CB)))-IF($D126="","",IF(ISNA(SUMIF('21'!$B:$B,$D126,'21'!$L:$L)),0,SUMIF('21'!$B:$B,$D126,'21'!$L:$L)))))</f>
        <v>0</v>
      </c>
      <c r="AA126" s="34">
        <f>IF($D126="","",(IF($C126="","",IF(ISNA(SUMIF('22'!$CA:$CA,$C126,'22'!$CB:$CB)),0,SUMIF('22'!$CA:$CA,$C126,'22'!$CB:$CB)))-IF($D126="","",IF(ISNA(SUMIF('22'!$B:$B,$D126,'22'!$L:$L)),0,SUMIF('22'!$B:$B,$D126,'22'!$L:$L)))))</f>
        <v>0</v>
      </c>
      <c r="AB126" s="34">
        <f>IF($D126="","",(IF($C126="","",IF(ISNA(SUMIF('23'!$CA:$CA,$C126,'23'!$CB:$CB)),0,SUMIF('23'!$CA:$CA,$C126,'23'!$CB:$CB)))-IF($D126="","",IF(ISNA(SUMIF('23'!$B:$B,$D126,'23'!$L:$L)),0,SUMIF('23'!$B:$B,$D126,'23'!$L:$L)))))</f>
        <v>0</v>
      </c>
      <c r="AC126" s="34">
        <f>IF($D126="","",(IF($C126="","",IF(ISNA(SUMIF('24'!$CA:$CA,$C126,'24'!$CB:$CB)),0,SUMIF('24'!$CA:$CA,$C126,'24'!$CB:$CB)))-IF($D126="","",IF(ISNA(SUMIF('24'!$B:$B,$D126,'24'!$L:$L)),0,SUMIF('24'!$B:$B,$D126,'24'!$L:$L)))))</f>
        <v>0</v>
      </c>
      <c r="AD126" s="34">
        <f>IF($D126="","",(IF($C126="","",IF(ISNA(SUMIF('25'!$CA:$CA,$C126,'25'!$CB:$CB)),0,SUMIF('25'!$CA:$CA,$C126,'25'!$CB:$CB)))-IF($D126="","",IF(ISNA(SUMIF('25'!$B:$B,$D126,'25'!$L:$L)),0,SUMIF('25'!$B:$B,$D126,'25'!$L:$L)))))</f>
        <v>0</v>
      </c>
      <c r="AE126" s="34">
        <f>IF($D126="","",(IF($C126="","",IF(ISNA(SUMIF('26'!$CA:$CA,$C126,'26'!$CB:$CB)),0,SUMIF('26'!$CA:$CA,$C126,'26'!$CB:$CB)))-IF($D126="","",IF(ISNA(SUMIF('26'!$B:$B,$D126,'26'!$L:$L)),0,SUMIF('26'!$B:$B,$D126,'26'!$L:$L)))))</f>
        <v>0</v>
      </c>
      <c r="AF126" s="34">
        <f>IF($D126="","",(IF($C126="","",IF(ISNA(SUMIF('27'!$CA:$CA,$C126,'27'!$CB:$CB)),0,SUMIF('27'!$CA:$CA,$C126,'27'!$CB:$CB)))-IF($D126="","",IF(ISNA(SUMIF('27'!$B:$B,$D126,'27'!$L:$L)),0,SUMIF('27'!$B:$B,$D126,'27'!$L:$L)))))</f>
        <v>0</v>
      </c>
      <c r="AG126" s="34">
        <f>IF($D126="","",(IF($C126="","",IF(ISNA(SUMIF('28'!$CA:$CA,$C126,'28'!$CB:$CB)),0,SUMIF('28'!$CA:$CA,$C126,'28'!$CB:$CB)))-IF($D126="","",IF(ISNA(SUMIF('28'!$B:$B,$D126,'28'!$L:$L)),0,SUMIF('28'!$B:$B,$D126,'28'!$L:$L)))))</f>
        <v>0</v>
      </c>
      <c r="AH126" s="34">
        <f>IF($D126="","",(IF($C126="","",IF(ISNA(SUMIF('29'!$CA:$CA,$C126,'29'!$CB:$CB)),0,SUMIF('29'!$CA:$CA,$C126,'29'!$CB:$CB)))-IF($D126="","",IF(ISNA(SUMIF('29'!$B:$B,$D126,'29'!$L:$L)),0,SUMIF('29'!$B:$B,$D126,'29'!$L:$L)))))</f>
        <v>0</v>
      </c>
      <c r="AI126" s="34">
        <f>IF($D126="","",(IF($C126="","",IF(ISNA(SUMIF('30'!$CA:$CA,$C126,'30'!$CB:$CB)),0,SUMIF('30'!$CA:$CA,$C126,'30'!$CB:$CB)))-IF($D126="","",IF(ISNA(SUMIF('30'!$B:$B,$D126,'30'!$L:$L)),0,SUMIF('30'!$B:$B,$D126,'30'!$L:$L)))))</f>
        <v>0</v>
      </c>
      <c r="AJ126" s="34">
        <f>IF($D126="","",(IF($C126="","",IF(ISNA(SUMIF('31'!$CA:$CA,$C126,'31'!$CB:$CB)),0,SUMIF('31'!$CA:$CA,$C126,'31'!$CB:$CB)))-IF($D126="","",IF(ISNA(SUMIF('31'!$B:$B,$D126,'31'!$L:$L)),0,SUMIF('31'!$B:$B,$D126,'31'!$L:$L)))))</f>
        <v>0</v>
      </c>
      <c r="AK126" s="35">
        <f t="shared" si="8"/>
        <v>0</v>
      </c>
      <c r="AL126" s="31">
        <f t="shared" si="9"/>
        <v>255</v>
      </c>
    </row>
    <row r="127" spans="1:38" ht="17.399999999999999">
      <c r="A127" s="19">
        <v>15</v>
      </c>
      <c r="C127" s="39">
        <f>IF(D127="","",VLOOKUP('CUADRO GENERADO'!D127,'BASE DATOS CONDUCTORES'!B:C,2,FALSE))</f>
        <v>4230</v>
      </c>
      <c r="D127" s="28">
        <f>IFERROR(VLOOKUP(A127,'BASE DATOS CONDUCTORES'!$Y$4:$AB$403,4,FALSE),"")</f>
        <v>261</v>
      </c>
      <c r="E127" s="34" t="str">
        <f>IF(ISNA(VLOOKUP(D127,SALDOS!C:D,2,FALSE)),"",VLOOKUP(D127,SALDOS!C:D,2,FALSE))</f>
        <v/>
      </c>
      <c r="F127" s="34">
        <f>IF($D127="","",(IF($C127="","",IF(ISNA(SUMIF('1'!$CA:$CA,$C127,'1'!$CB:$CB)),0,SUMIF('1'!$CA:$CA,$C127,'1'!$CB:$CB)))-IF($D127="","",IF(ISNA(SUMIF('1'!$B:$B,$D127,'1'!$L:$L)),0,SUMIF('1'!$B:$B,$D127,'1'!$L:$L)))))</f>
        <v>0</v>
      </c>
      <c r="G127" s="34">
        <f>IF($D127="","",(IF($C127="","",IF(ISNA(SUMIF('2'!$CA:$CA,$C127,'2'!$CB:$CB)),0,SUMIF('2'!$CA:$CA,$C127,'2'!$CB:$CB)))-IF($D127="","",IF(ISNA(SUMIF('2'!$B:$B,$D127,'2'!$L:$L)),0,SUMIF('2'!$B:$B,$D127,'2'!$L:$L)))))</f>
        <v>0</v>
      </c>
      <c r="H127" s="34">
        <f>IF($D127="","",(IF($C127="","",IF(ISNA(SUMIF('3'!$CA:$CA,$C127,'3'!$CB:$CB)),0,SUMIF('3'!$CA:$CA,$C127,'3'!$CB:$CB)))-IF($D127="","",IF(ISNA(SUMIF('3'!$B:$B,$D127,'3'!$L:$L)),0,SUMIF('3'!$B:$B,$D127,'3'!$L:$L)))))</f>
        <v>0</v>
      </c>
      <c r="I127" s="34">
        <f>IF($D127="","",(IF($C127="","",IF(ISNA(SUMIF('4'!$CA:$CA,$C127,'4'!$CB:$CB)),0,SUMIF('4'!$CA:$CA,$C127,'4'!$CB:$CB)))-IF($D127="","",IF(ISNA(SUMIF('4'!$B:$B,$D127,'4'!$L:$L)),0,SUMIF('4'!$B:$B,$D127,'4'!$L:$L)))))</f>
        <v>0</v>
      </c>
      <c r="J127" s="34">
        <f>IF($D127="","",(IF($C127="","",IF(ISNA(SUMIF('5'!$CA:$CA,$C127,'5'!$CB:$CB)),0,SUMIF('5'!$CA:$CA,$C127,'5'!$CB:$CB)))-IF($D127="","",IF(ISNA(SUMIF('5'!$B:$B,$D127,'5'!$L:$L)),0,SUMIF('5'!$B:$B,$D127,'5'!$L:$L)))))</f>
        <v>0</v>
      </c>
      <c r="K127" s="34">
        <f>IF($D127="","",(IF($C127="","",IF(ISNA(SUMIF('6'!$CA:$CA,$C127,'6'!$CB:$CB)),0,SUMIF('6'!$CA:$CA,$C127,'6'!$CB:$CB)))-IF($D127="","",IF(ISNA(SUMIF('6'!$B:$B,$D127,'6'!$L:$L)),0,SUMIF('6'!$B:$B,$D127,'6'!$L:$L)))))</f>
        <v>0</v>
      </c>
      <c r="L127" s="34">
        <f>IF($D127="","",(IF($C127="","",IF(ISNA(SUMIF('7'!$CA:$CA,$C127,'7'!$CB:$CB)),0,SUMIF('7'!$CA:$CA,$C127,'7'!$CB:$CB)))-IF($D127="","",IF(ISNA(SUMIF('7'!$B:$B,$D127,'7'!$L:$L)),0,SUMIF('7'!$B:$B,$D127,'7'!$L:$L)))))</f>
        <v>0</v>
      </c>
      <c r="M127" s="34">
        <f>IF($D127="","",(IF($C127="","",IF(ISNA(SUMIF('8'!$CA:$CA,$C127,'8'!$CB:$CB)),0,SUMIF('8'!$CA:$CA,$C127,'8'!$CB:$CB)))-IF($D127="","",IF(ISNA(SUMIF('8'!$B:$B,$D127,'8'!$L:$L)),0,SUMIF('8'!$B:$B,$D127,'8'!$L:$L)))))</f>
        <v>0</v>
      </c>
      <c r="N127" s="34">
        <f>IF($D127="","",(IF($C127="","",IF(ISNA(SUMIF('9'!$CA:$CA,$C127,'9'!$CB:$CB)),0,SUMIF('9'!$CA:$CA,$C127,'9'!$CB:$CB)))-IF($D127="","",IF(ISNA(SUMIF('9'!$B:$B,$D127,'9'!$L:$L)),0,SUMIF('9'!$B:$B,$D127,'9'!$L:$L)))))</f>
        <v>0</v>
      </c>
      <c r="O127" s="34">
        <f>IF($D127="","",(IF($C127="","",IF(ISNA(SUMIF('10'!$CA:$CA,$C127,'10'!$CB:$CB)),0,SUMIF('10'!$CA:$CA,$C127,'10'!$CB:$CB)))-IF($D127="","",IF(ISNA(SUMIF('10'!$B:$B,$D127,'10'!$L:$L)),0,SUMIF('10'!$B:$B,$D127,'10'!$L:$L)))))</f>
        <v>0</v>
      </c>
      <c r="P127" s="34">
        <f>IF($D127="","",(IF($C127="","",IF(ISNA(SUMIF('11'!$CA:$CA,$C127,'11'!$CB:$CB)),0,SUMIF('11'!$CA:$CA,$C127,'11'!$CB:$CB)))-IF($D127="","",IF(ISNA(SUMIF('11'!$B:$B,$D127,'11'!$L:$L)),0,SUMIF('11'!$B:$B,$D127,'11'!$L:$L)))))</f>
        <v>0</v>
      </c>
      <c r="Q127" s="34">
        <f>IF($D127="","",(IF($C127="","",IF(ISNA(SUMIF('12'!$CA:$CA,$C127,'12'!$CB:$CB)),0,SUMIF('12'!$CA:$CA,$C127,'12'!$CB:$CB)))-IF($D127="","",IF(ISNA(SUMIF('12'!$B:$B,$D127,'12'!$L:$L)),0,SUMIF('12'!$B:$B,$D127,'12'!$L:$L)))))</f>
        <v>0</v>
      </c>
      <c r="R127" s="34">
        <f>IF($D127="","",(IF($C127="","",IF(ISNA(SUMIF('13'!$CA:$CA,$C127,'13'!$CB:$CB)),0,SUMIF('13'!$CA:$CA,$C127,'13'!$CB:$CB)))-IF($D127="","",IF(ISNA(SUMIF('13'!$B:$B,$D127,'13'!$L:$L)),0,SUMIF('13'!$B:$B,$D127,'13'!$L:$L)))))</f>
        <v>0</v>
      </c>
      <c r="S127" s="34">
        <f>IF($D127="","",(IF($C127="","",IF(ISNA(SUMIF('14'!$CA:$CA,$C127,'14'!$CB:$CB)),0,SUMIF('14'!$CA:$CA,$C127,'14'!$CB:$CB)))-IF($D127="","",IF(ISNA(SUMIF('14'!$B:$B,$D127,'14'!$L:$L)),0,SUMIF('14'!$B:$B,$D127,'14'!$L:$L)))))</f>
        <v>0</v>
      </c>
      <c r="T127" s="34">
        <f>IF($D127="","",(IF($C127="","",IF(ISNA(SUMIF('15'!$CA:$CA,$C127,'15'!$CB:$CB)),0,SUMIF('15'!$CA:$CA,$C127,'15'!$CB:$CB)))-IF($D127="","",IF(ISNA(SUMIF('15'!$B:$B,$D127,'15'!$L:$L)),0,SUMIF('15'!$B:$B,$D127,'15'!$L:$L)))))</f>
        <v>0</v>
      </c>
      <c r="U127" s="34">
        <f>IF($D127="","",(IF($C127="","",IF(ISNA(SUMIF('16'!$CA:$CA,$C127,'16'!$CB:$CB)),0,SUMIF('16'!$CA:$CA,$C127,'16'!$CB:$CB)))-IF($D127="","",IF(ISNA(SUMIF('16'!$B:$B,$D127,'16'!$L:$L)),0,SUMIF('16'!$B:$B,$D127,'16'!$L:$L)))))</f>
        <v>0</v>
      </c>
      <c r="V127" s="34">
        <f>IF($D127="","",(IF($C127="","",IF(ISNA(SUMIF('17'!$CA:$CA,$C127,'17'!$CB:$CB)),0,SUMIF('17'!$CA:$CA,$C127,'17'!$CB:$CB)))-IF($D127="","",IF(ISNA(SUMIF('17'!$B:$B,$D127,'17'!$L:$L)),0,SUMIF('17'!$B:$B,$D127,'17'!$L:$L)))))</f>
        <v>0</v>
      </c>
      <c r="W127" s="34">
        <f>IF($D127="","",(IF($C127="","",IF(ISNA(SUMIF('18'!$CA:$CA,$C127,'18'!$CB:$CB)),0,SUMIF('18'!$CA:$CA,$C127,'18'!$CB:$CB)))-IF($D127="","",IF(ISNA(SUMIF('18'!$B:$B,$D127,'18'!$L:$L)),0,SUMIF('18'!$B:$B,$D127,'18'!$L:$L)))))</f>
        <v>0</v>
      </c>
      <c r="X127" s="34">
        <f>IF($D127="","",(IF($C127="","",IF(ISNA(SUMIF('19'!$CA:$CA,$C127,'19'!$CB:$CB)),0,SUMIF('19'!$CA:$CA,$C127,'19'!$CB:$CB)))-IF($D127="","",IF(ISNA(SUMIF('19'!$B:$B,$D127,'19'!$L:$L)),0,SUMIF('19'!$B:$B,$D127,'19'!$L:$L)))))</f>
        <v>0</v>
      </c>
      <c r="Y127" s="34">
        <f>IF($D127="","",(IF($C127="","",IF(ISNA(SUMIF('20'!$CA:$CA,$C127,'20'!$CB:$CB)),0,SUMIF('20'!$CA:$CA,$C127,'20'!$CB:$CB)))-IF($D127="","",IF(ISNA(SUMIF('20'!$B:$B,$D127,'20'!$L:$L)),0,SUMIF('20'!$B:$B,$D127,'20'!$L:$L)))))</f>
        <v>0</v>
      </c>
      <c r="Z127" s="34">
        <f>IF($D127="","",(IF($C127="","",IF(ISNA(SUMIF('21'!$CA:$CA,$C127,'21'!$CB:$CB)),0,SUMIF('21'!$CA:$CA,$C127,'21'!$CB:$CB)))-IF($D127="","",IF(ISNA(SUMIF('21'!$B:$B,$D127,'21'!$L:$L)),0,SUMIF('21'!$B:$B,$D127,'21'!$L:$L)))))</f>
        <v>0</v>
      </c>
      <c r="AA127" s="34">
        <f>IF($D127="","",(IF($C127="","",IF(ISNA(SUMIF('22'!$CA:$CA,$C127,'22'!$CB:$CB)),0,SUMIF('22'!$CA:$CA,$C127,'22'!$CB:$CB)))-IF($D127="","",IF(ISNA(SUMIF('22'!$B:$B,$D127,'22'!$L:$L)),0,SUMIF('22'!$B:$B,$D127,'22'!$L:$L)))))</f>
        <v>0</v>
      </c>
      <c r="AB127" s="34">
        <f>IF($D127="","",(IF($C127="","",IF(ISNA(SUMIF('23'!$CA:$CA,$C127,'23'!$CB:$CB)),0,SUMIF('23'!$CA:$CA,$C127,'23'!$CB:$CB)))-IF($D127="","",IF(ISNA(SUMIF('23'!$B:$B,$D127,'23'!$L:$L)),0,SUMIF('23'!$B:$B,$D127,'23'!$L:$L)))))</f>
        <v>0</v>
      </c>
      <c r="AC127" s="34">
        <f>IF($D127="","",(IF($C127="","",IF(ISNA(SUMIF('24'!$CA:$CA,$C127,'24'!$CB:$CB)),0,SUMIF('24'!$CA:$CA,$C127,'24'!$CB:$CB)))-IF($D127="","",IF(ISNA(SUMIF('24'!$B:$B,$D127,'24'!$L:$L)),0,SUMIF('24'!$B:$B,$D127,'24'!$L:$L)))))</f>
        <v>0</v>
      </c>
      <c r="AD127" s="34">
        <f>IF($D127="","",(IF($C127="","",IF(ISNA(SUMIF('25'!$CA:$CA,$C127,'25'!$CB:$CB)),0,SUMIF('25'!$CA:$CA,$C127,'25'!$CB:$CB)))-IF($D127="","",IF(ISNA(SUMIF('25'!$B:$B,$D127,'25'!$L:$L)),0,SUMIF('25'!$B:$B,$D127,'25'!$L:$L)))))</f>
        <v>0</v>
      </c>
      <c r="AE127" s="34">
        <f>IF($D127="","",(IF($C127="","",IF(ISNA(SUMIF('26'!$CA:$CA,$C127,'26'!$CB:$CB)),0,SUMIF('26'!$CA:$CA,$C127,'26'!$CB:$CB)))-IF($D127="","",IF(ISNA(SUMIF('26'!$B:$B,$D127,'26'!$L:$L)),0,SUMIF('26'!$B:$B,$D127,'26'!$L:$L)))))</f>
        <v>0</v>
      </c>
      <c r="AF127" s="34">
        <f>IF($D127="","",(IF($C127="","",IF(ISNA(SUMIF('27'!$CA:$CA,$C127,'27'!$CB:$CB)),0,SUMIF('27'!$CA:$CA,$C127,'27'!$CB:$CB)))-IF($D127="","",IF(ISNA(SUMIF('27'!$B:$B,$D127,'27'!$L:$L)),0,SUMIF('27'!$B:$B,$D127,'27'!$L:$L)))))</f>
        <v>0</v>
      </c>
      <c r="AG127" s="34">
        <f>IF($D127="","",(IF($C127="","",IF(ISNA(SUMIF('28'!$CA:$CA,$C127,'28'!$CB:$CB)),0,SUMIF('28'!$CA:$CA,$C127,'28'!$CB:$CB)))-IF($D127="","",IF(ISNA(SUMIF('28'!$B:$B,$D127,'28'!$L:$L)),0,SUMIF('28'!$B:$B,$D127,'28'!$L:$L)))))</f>
        <v>0</v>
      </c>
      <c r="AH127" s="34">
        <f>IF($D127="","",(IF($C127="","",IF(ISNA(SUMIF('29'!$CA:$CA,$C127,'29'!$CB:$CB)),0,SUMIF('29'!$CA:$CA,$C127,'29'!$CB:$CB)))-IF($D127="","",IF(ISNA(SUMIF('29'!$B:$B,$D127,'29'!$L:$L)),0,SUMIF('29'!$B:$B,$D127,'29'!$L:$L)))))</f>
        <v>0</v>
      </c>
      <c r="AI127" s="34">
        <f>IF($D127="","",(IF($C127="","",IF(ISNA(SUMIF('30'!$CA:$CA,$C127,'30'!$CB:$CB)),0,SUMIF('30'!$CA:$CA,$C127,'30'!$CB:$CB)))-IF($D127="","",IF(ISNA(SUMIF('30'!$B:$B,$D127,'30'!$L:$L)),0,SUMIF('30'!$B:$B,$D127,'30'!$L:$L)))))</f>
        <v>0</v>
      </c>
      <c r="AJ127" s="34">
        <f>IF($D127="","",(IF($C127="","",IF(ISNA(SUMIF('31'!$CA:$CA,$C127,'31'!$CB:$CB)),0,SUMIF('31'!$CA:$CA,$C127,'31'!$CB:$CB)))-IF($D127="","",IF(ISNA(SUMIF('31'!$B:$B,$D127,'31'!$L:$L)),0,SUMIF('31'!$B:$B,$D127,'31'!$L:$L)))))</f>
        <v>0</v>
      </c>
      <c r="AK127" s="35">
        <f t="shared" si="8"/>
        <v>0</v>
      </c>
      <c r="AL127" s="31">
        <f t="shared" si="9"/>
        <v>261</v>
      </c>
    </row>
    <row r="128" spans="1:38" ht="17.399999999999999">
      <c r="A128" s="19">
        <v>16</v>
      </c>
      <c r="C128" s="39">
        <f>IF(D128="","",VLOOKUP('CUADRO GENERADO'!D128,'BASE DATOS CONDUCTORES'!B:C,2,FALSE))</f>
        <v>4430</v>
      </c>
      <c r="D128" s="28">
        <f>IFERROR(VLOOKUP(A128,'BASE DATOS CONDUCTORES'!$Y$4:$AB$403,4,FALSE),"")</f>
        <v>262</v>
      </c>
      <c r="E128" s="34" t="str">
        <f>IF(ISNA(VLOOKUP(D128,SALDOS!C:D,2,FALSE)),"",VLOOKUP(D128,SALDOS!C:D,2,FALSE))</f>
        <v/>
      </c>
      <c r="F128" s="34">
        <f>IF($D128="","",(IF($C128="","",IF(ISNA(SUMIF('1'!$CA:$CA,$C128,'1'!$CB:$CB)),0,SUMIF('1'!$CA:$CA,$C128,'1'!$CB:$CB)))-IF($D128="","",IF(ISNA(SUMIF('1'!$B:$B,$D128,'1'!$L:$L)),0,SUMIF('1'!$B:$B,$D128,'1'!$L:$L)))))</f>
        <v>0</v>
      </c>
      <c r="G128" s="34">
        <f>IF($D128="","",(IF($C128="","",IF(ISNA(SUMIF('2'!$CA:$CA,$C128,'2'!$CB:$CB)),0,SUMIF('2'!$CA:$CA,$C128,'2'!$CB:$CB)))-IF($D128="","",IF(ISNA(SUMIF('2'!$B:$B,$D128,'2'!$L:$L)),0,SUMIF('2'!$B:$B,$D128,'2'!$L:$L)))))</f>
        <v>0</v>
      </c>
      <c r="H128" s="34">
        <f>IF($D128="","",(IF($C128="","",IF(ISNA(SUMIF('3'!$CA:$CA,$C128,'3'!$CB:$CB)),0,SUMIF('3'!$CA:$CA,$C128,'3'!$CB:$CB)))-IF($D128="","",IF(ISNA(SUMIF('3'!$B:$B,$D128,'3'!$L:$L)),0,SUMIF('3'!$B:$B,$D128,'3'!$L:$L)))))</f>
        <v>0</v>
      </c>
      <c r="I128" s="34">
        <f>IF($D128="","",(IF($C128="","",IF(ISNA(SUMIF('4'!$CA:$CA,$C128,'4'!$CB:$CB)),0,SUMIF('4'!$CA:$CA,$C128,'4'!$CB:$CB)))-IF($D128="","",IF(ISNA(SUMIF('4'!$B:$B,$D128,'4'!$L:$L)),0,SUMIF('4'!$B:$B,$D128,'4'!$L:$L)))))</f>
        <v>0</v>
      </c>
      <c r="J128" s="34">
        <f>IF($D128="","",(IF($C128="","",IF(ISNA(SUMIF('5'!$CA:$CA,$C128,'5'!$CB:$CB)),0,SUMIF('5'!$CA:$CA,$C128,'5'!$CB:$CB)))-IF($D128="","",IF(ISNA(SUMIF('5'!$B:$B,$D128,'5'!$L:$L)),0,SUMIF('5'!$B:$B,$D128,'5'!$L:$L)))))</f>
        <v>0</v>
      </c>
      <c r="K128" s="34">
        <f>IF($D128="","",(IF($C128="","",IF(ISNA(SUMIF('6'!$CA:$CA,$C128,'6'!$CB:$CB)),0,SUMIF('6'!$CA:$CA,$C128,'6'!$CB:$CB)))-IF($D128="","",IF(ISNA(SUMIF('6'!$B:$B,$D128,'6'!$L:$L)),0,SUMIF('6'!$B:$B,$D128,'6'!$L:$L)))))</f>
        <v>0</v>
      </c>
      <c r="L128" s="34">
        <f>IF($D128="","",(IF($C128="","",IF(ISNA(SUMIF('7'!$CA:$CA,$C128,'7'!$CB:$CB)),0,SUMIF('7'!$CA:$CA,$C128,'7'!$CB:$CB)))-IF($D128="","",IF(ISNA(SUMIF('7'!$B:$B,$D128,'7'!$L:$L)),0,SUMIF('7'!$B:$B,$D128,'7'!$L:$L)))))</f>
        <v>0</v>
      </c>
      <c r="M128" s="34">
        <f>IF($D128="","",(IF($C128="","",IF(ISNA(SUMIF('8'!$CA:$CA,$C128,'8'!$CB:$CB)),0,SUMIF('8'!$CA:$CA,$C128,'8'!$CB:$CB)))-IF($D128="","",IF(ISNA(SUMIF('8'!$B:$B,$D128,'8'!$L:$L)),0,SUMIF('8'!$B:$B,$D128,'8'!$L:$L)))))</f>
        <v>0</v>
      </c>
      <c r="N128" s="34">
        <f>IF($D128="","",(IF($C128="","",IF(ISNA(SUMIF('9'!$CA:$CA,$C128,'9'!$CB:$CB)),0,SUMIF('9'!$CA:$CA,$C128,'9'!$CB:$CB)))-IF($D128="","",IF(ISNA(SUMIF('9'!$B:$B,$D128,'9'!$L:$L)),0,SUMIF('9'!$B:$B,$D128,'9'!$L:$L)))))</f>
        <v>0</v>
      </c>
      <c r="O128" s="34">
        <f>IF($D128="","",(IF($C128="","",IF(ISNA(SUMIF('10'!$CA:$CA,$C128,'10'!$CB:$CB)),0,SUMIF('10'!$CA:$CA,$C128,'10'!$CB:$CB)))-IF($D128="","",IF(ISNA(SUMIF('10'!$B:$B,$D128,'10'!$L:$L)),0,SUMIF('10'!$B:$B,$D128,'10'!$L:$L)))))</f>
        <v>0</v>
      </c>
      <c r="P128" s="34">
        <f>IF($D128="","",(IF($C128="","",IF(ISNA(SUMIF('11'!$CA:$CA,$C128,'11'!$CB:$CB)),0,SUMIF('11'!$CA:$CA,$C128,'11'!$CB:$CB)))-IF($D128="","",IF(ISNA(SUMIF('11'!$B:$B,$D128,'11'!$L:$L)),0,SUMIF('11'!$B:$B,$D128,'11'!$L:$L)))))</f>
        <v>0</v>
      </c>
      <c r="Q128" s="34">
        <f>IF($D128="","",(IF($C128="","",IF(ISNA(SUMIF('12'!$CA:$CA,$C128,'12'!$CB:$CB)),0,SUMIF('12'!$CA:$CA,$C128,'12'!$CB:$CB)))-IF($D128="","",IF(ISNA(SUMIF('12'!$B:$B,$D128,'12'!$L:$L)),0,SUMIF('12'!$B:$B,$D128,'12'!$L:$L)))))</f>
        <v>0</v>
      </c>
      <c r="R128" s="34">
        <f>IF($D128="","",(IF($C128="","",IF(ISNA(SUMIF('13'!$CA:$CA,$C128,'13'!$CB:$CB)),0,SUMIF('13'!$CA:$CA,$C128,'13'!$CB:$CB)))-IF($D128="","",IF(ISNA(SUMIF('13'!$B:$B,$D128,'13'!$L:$L)),0,SUMIF('13'!$B:$B,$D128,'13'!$L:$L)))))</f>
        <v>0</v>
      </c>
      <c r="S128" s="34">
        <f>IF($D128="","",(IF($C128="","",IF(ISNA(SUMIF('14'!$CA:$CA,$C128,'14'!$CB:$CB)),0,SUMIF('14'!$CA:$CA,$C128,'14'!$CB:$CB)))-IF($D128="","",IF(ISNA(SUMIF('14'!$B:$B,$D128,'14'!$L:$L)),0,SUMIF('14'!$B:$B,$D128,'14'!$L:$L)))))</f>
        <v>0</v>
      </c>
      <c r="T128" s="34">
        <f>IF($D128="","",(IF($C128="","",IF(ISNA(SUMIF('15'!$CA:$CA,$C128,'15'!$CB:$CB)),0,SUMIF('15'!$CA:$CA,$C128,'15'!$CB:$CB)))-IF($D128="","",IF(ISNA(SUMIF('15'!$B:$B,$D128,'15'!$L:$L)),0,SUMIF('15'!$B:$B,$D128,'15'!$L:$L)))))</f>
        <v>0</v>
      </c>
      <c r="U128" s="34">
        <f>IF($D128="","",(IF($C128="","",IF(ISNA(SUMIF('16'!$CA:$CA,$C128,'16'!$CB:$CB)),0,SUMIF('16'!$CA:$CA,$C128,'16'!$CB:$CB)))-IF($D128="","",IF(ISNA(SUMIF('16'!$B:$B,$D128,'16'!$L:$L)),0,SUMIF('16'!$B:$B,$D128,'16'!$L:$L)))))</f>
        <v>0</v>
      </c>
      <c r="V128" s="34">
        <f>IF($D128="","",(IF($C128="","",IF(ISNA(SUMIF('17'!$CA:$CA,$C128,'17'!$CB:$CB)),0,SUMIF('17'!$CA:$CA,$C128,'17'!$CB:$CB)))-IF($D128="","",IF(ISNA(SUMIF('17'!$B:$B,$D128,'17'!$L:$L)),0,SUMIF('17'!$B:$B,$D128,'17'!$L:$L)))))</f>
        <v>0</v>
      </c>
      <c r="W128" s="34">
        <f>IF($D128="","",(IF($C128="","",IF(ISNA(SUMIF('18'!$CA:$CA,$C128,'18'!$CB:$CB)),0,SUMIF('18'!$CA:$CA,$C128,'18'!$CB:$CB)))-IF($D128="","",IF(ISNA(SUMIF('18'!$B:$B,$D128,'18'!$L:$L)),0,SUMIF('18'!$B:$B,$D128,'18'!$L:$L)))))</f>
        <v>0</v>
      </c>
      <c r="X128" s="34">
        <f>IF($D128="","",(IF($C128="","",IF(ISNA(SUMIF('19'!$CA:$CA,$C128,'19'!$CB:$CB)),0,SUMIF('19'!$CA:$CA,$C128,'19'!$CB:$CB)))-IF($D128="","",IF(ISNA(SUMIF('19'!$B:$B,$D128,'19'!$L:$L)),0,SUMIF('19'!$B:$B,$D128,'19'!$L:$L)))))</f>
        <v>0</v>
      </c>
      <c r="Y128" s="34">
        <f>IF($D128="","",(IF($C128="","",IF(ISNA(SUMIF('20'!$CA:$CA,$C128,'20'!$CB:$CB)),0,SUMIF('20'!$CA:$CA,$C128,'20'!$CB:$CB)))-IF($D128="","",IF(ISNA(SUMIF('20'!$B:$B,$D128,'20'!$L:$L)),0,SUMIF('20'!$B:$B,$D128,'20'!$L:$L)))))</f>
        <v>0</v>
      </c>
      <c r="Z128" s="34">
        <f>IF($D128="","",(IF($C128="","",IF(ISNA(SUMIF('21'!$CA:$CA,$C128,'21'!$CB:$CB)),0,SUMIF('21'!$CA:$CA,$C128,'21'!$CB:$CB)))-IF($D128="","",IF(ISNA(SUMIF('21'!$B:$B,$D128,'21'!$L:$L)),0,SUMIF('21'!$B:$B,$D128,'21'!$L:$L)))))</f>
        <v>0</v>
      </c>
      <c r="AA128" s="34">
        <f>IF($D128="","",(IF($C128="","",IF(ISNA(SUMIF('22'!$CA:$CA,$C128,'22'!$CB:$CB)),0,SUMIF('22'!$CA:$CA,$C128,'22'!$CB:$CB)))-IF($D128="","",IF(ISNA(SUMIF('22'!$B:$B,$D128,'22'!$L:$L)),0,SUMIF('22'!$B:$B,$D128,'22'!$L:$L)))))</f>
        <v>0</v>
      </c>
      <c r="AB128" s="34">
        <f>IF($D128="","",(IF($C128="","",IF(ISNA(SUMIF('23'!$CA:$CA,$C128,'23'!$CB:$CB)),0,SUMIF('23'!$CA:$CA,$C128,'23'!$CB:$CB)))-IF($D128="","",IF(ISNA(SUMIF('23'!$B:$B,$D128,'23'!$L:$L)),0,SUMIF('23'!$B:$B,$D128,'23'!$L:$L)))))</f>
        <v>0</v>
      </c>
      <c r="AC128" s="34">
        <f>IF($D128="","",(IF($C128="","",IF(ISNA(SUMIF('24'!$CA:$CA,$C128,'24'!$CB:$CB)),0,SUMIF('24'!$CA:$CA,$C128,'24'!$CB:$CB)))-IF($D128="","",IF(ISNA(SUMIF('24'!$B:$B,$D128,'24'!$L:$L)),0,SUMIF('24'!$B:$B,$D128,'24'!$L:$L)))))</f>
        <v>0</v>
      </c>
      <c r="AD128" s="34">
        <f>IF($D128="","",(IF($C128="","",IF(ISNA(SUMIF('25'!$CA:$CA,$C128,'25'!$CB:$CB)),0,SUMIF('25'!$CA:$CA,$C128,'25'!$CB:$CB)))-IF($D128="","",IF(ISNA(SUMIF('25'!$B:$B,$D128,'25'!$L:$L)),0,SUMIF('25'!$B:$B,$D128,'25'!$L:$L)))))</f>
        <v>0</v>
      </c>
      <c r="AE128" s="34">
        <f>IF($D128="","",(IF($C128="","",IF(ISNA(SUMIF('26'!$CA:$CA,$C128,'26'!$CB:$CB)),0,SUMIF('26'!$CA:$CA,$C128,'26'!$CB:$CB)))-IF($D128="","",IF(ISNA(SUMIF('26'!$B:$B,$D128,'26'!$L:$L)),0,SUMIF('26'!$B:$B,$D128,'26'!$L:$L)))))</f>
        <v>0</v>
      </c>
      <c r="AF128" s="34">
        <f>IF($D128="","",(IF($C128="","",IF(ISNA(SUMIF('27'!$CA:$CA,$C128,'27'!$CB:$CB)),0,SUMIF('27'!$CA:$CA,$C128,'27'!$CB:$CB)))-IF($D128="","",IF(ISNA(SUMIF('27'!$B:$B,$D128,'27'!$L:$L)),0,SUMIF('27'!$B:$B,$D128,'27'!$L:$L)))))</f>
        <v>0</v>
      </c>
      <c r="AG128" s="34">
        <f>IF($D128="","",(IF($C128="","",IF(ISNA(SUMIF('28'!$CA:$CA,$C128,'28'!$CB:$CB)),0,SUMIF('28'!$CA:$CA,$C128,'28'!$CB:$CB)))-IF($D128="","",IF(ISNA(SUMIF('28'!$B:$B,$D128,'28'!$L:$L)),0,SUMIF('28'!$B:$B,$D128,'28'!$L:$L)))))</f>
        <v>0</v>
      </c>
      <c r="AH128" s="34">
        <f>IF($D128="","",(IF($C128="","",IF(ISNA(SUMIF('29'!$CA:$CA,$C128,'29'!$CB:$CB)),0,SUMIF('29'!$CA:$CA,$C128,'29'!$CB:$CB)))-IF($D128="","",IF(ISNA(SUMIF('29'!$B:$B,$D128,'29'!$L:$L)),0,SUMIF('29'!$B:$B,$D128,'29'!$L:$L)))))</f>
        <v>0</v>
      </c>
      <c r="AI128" s="34">
        <f>IF($D128="","",(IF($C128="","",IF(ISNA(SUMIF('30'!$CA:$CA,$C128,'30'!$CB:$CB)),0,SUMIF('30'!$CA:$CA,$C128,'30'!$CB:$CB)))-IF($D128="","",IF(ISNA(SUMIF('30'!$B:$B,$D128,'30'!$L:$L)),0,SUMIF('30'!$B:$B,$D128,'30'!$L:$L)))))</f>
        <v>0</v>
      </c>
      <c r="AJ128" s="34">
        <f>IF($D128="","",(IF($C128="","",IF(ISNA(SUMIF('31'!$CA:$CA,$C128,'31'!$CB:$CB)),0,SUMIF('31'!$CA:$CA,$C128,'31'!$CB:$CB)))-IF($D128="","",IF(ISNA(SUMIF('31'!$B:$B,$D128,'31'!$L:$L)),0,SUMIF('31'!$B:$B,$D128,'31'!$L:$L)))))</f>
        <v>0</v>
      </c>
      <c r="AK128" s="35">
        <f t="shared" si="8"/>
        <v>0</v>
      </c>
      <c r="AL128" s="31">
        <f t="shared" si="9"/>
        <v>262</v>
      </c>
    </row>
    <row r="129" spans="1:38" ht="17.399999999999999">
      <c r="A129" s="19">
        <v>17</v>
      </c>
      <c r="C129" s="39">
        <f>IF(D129="","",VLOOKUP('CUADRO GENERADO'!D129,'BASE DATOS CONDUCTORES'!B:C,2,FALSE))</f>
        <v>6206</v>
      </c>
      <c r="D129" s="28">
        <f>IFERROR(VLOOKUP(A129,'BASE DATOS CONDUCTORES'!$Y$4:$AB$403,4,FALSE),"")</f>
        <v>263</v>
      </c>
      <c r="E129" s="34" t="str">
        <f>IF(ISNA(VLOOKUP(D129,SALDOS!C:D,2,FALSE)),"",VLOOKUP(D129,SALDOS!C:D,2,FALSE))</f>
        <v/>
      </c>
      <c r="F129" s="34">
        <f>IF($D129="","",(IF($C129="","",IF(ISNA(SUMIF('1'!$CA:$CA,$C129,'1'!$CB:$CB)),0,SUMIF('1'!$CA:$CA,$C129,'1'!$CB:$CB)))-IF($D129="","",IF(ISNA(SUMIF('1'!$B:$B,$D129,'1'!$L:$L)),0,SUMIF('1'!$B:$B,$D129,'1'!$L:$L)))))</f>
        <v>0</v>
      </c>
      <c r="G129" s="34">
        <f>IF($D129="","",(IF($C129="","",IF(ISNA(SUMIF('2'!$CA:$CA,$C129,'2'!$CB:$CB)),0,SUMIF('2'!$CA:$CA,$C129,'2'!$CB:$CB)))-IF($D129="","",IF(ISNA(SUMIF('2'!$B:$B,$D129,'2'!$L:$L)),0,SUMIF('2'!$B:$B,$D129,'2'!$L:$L)))))</f>
        <v>0</v>
      </c>
      <c r="H129" s="34">
        <f>IF($D129="","",(IF($C129="","",IF(ISNA(SUMIF('3'!$CA:$CA,$C129,'3'!$CB:$CB)),0,SUMIF('3'!$CA:$CA,$C129,'3'!$CB:$CB)))-IF($D129="","",IF(ISNA(SUMIF('3'!$B:$B,$D129,'3'!$L:$L)),0,SUMIF('3'!$B:$B,$D129,'3'!$L:$L)))))</f>
        <v>0</v>
      </c>
      <c r="I129" s="34">
        <f>IF($D129="","",(IF($C129="","",IF(ISNA(SUMIF('4'!$CA:$CA,$C129,'4'!$CB:$CB)),0,SUMIF('4'!$CA:$CA,$C129,'4'!$CB:$CB)))-IF($D129="","",IF(ISNA(SUMIF('4'!$B:$B,$D129,'4'!$L:$L)),0,SUMIF('4'!$B:$B,$D129,'4'!$L:$L)))))</f>
        <v>0</v>
      </c>
      <c r="J129" s="34">
        <f>IF($D129="","",(IF($C129="","",IF(ISNA(SUMIF('5'!$CA:$CA,$C129,'5'!$CB:$CB)),0,SUMIF('5'!$CA:$CA,$C129,'5'!$CB:$CB)))-IF($D129="","",IF(ISNA(SUMIF('5'!$B:$B,$D129,'5'!$L:$L)),0,SUMIF('5'!$B:$B,$D129,'5'!$L:$L)))))</f>
        <v>0</v>
      </c>
      <c r="K129" s="34">
        <f>IF($D129="","",(IF($C129="","",IF(ISNA(SUMIF('6'!$CA:$CA,$C129,'6'!$CB:$CB)),0,SUMIF('6'!$CA:$CA,$C129,'6'!$CB:$CB)))-IF($D129="","",IF(ISNA(SUMIF('6'!$B:$B,$D129,'6'!$L:$L)),0,SUMIF('6'!$B:$B,$D129,'6'!$L:$L)))))</f>
        <v>0</v>
      </c>
      <c r="L129" s="34">
        <f>IF($D129="","",(IF($C129="","",IF(ISNA(SUMIF('7'!$CA:$CA,$C129,'7'!$CB:$CB)),0,SUMIF('7'!$CA:$CA,$C129,'7'!$CB:$CB)))-IF($D129="","",IF(ISNA(SUMIF('7'!$B:$B,$D129,'7'!$L:$L)),0,SUMIF('7'!$B:$B,$D129,'7'!$L:$L)))))</f>
        <v>0</v>
      </c>
      <c r="M129" s="34">
        <f>IF($D129="","",(IF($C129="","",IF(ISNA(SUMIF('8'!$CA:$CA,$C129,'8'!$CB:$CB)),0,SUMIF('8'!$CA:$CA,$C129,'8'!$CB:$CB)))-IF($D129="","",IF(ISNA(SUMIF('8'!$B:$B,$D129,'8'!$L:$L)),0,SUMIF('8'!$B:$B,$D129,'8'!$L:$L)))))</f>
        <v>0</v>
      </c>
      <c r="N129" s="34">
        <f>IF($D129="","",(IF($C129="","",IF(ISNA(SUMIF('9'!$CA:$CA,$C129,'9'!$CB:$CB)),0,SUMIF('9'!$CA:$CA,$C129,'9'!$CB:$CB)))-IF($D129="","",IF(ISNA(SUMIF('9'!$B:$B,$D129,'9'!$L:$L)),0,SUMIF('9'!$B:$B,$D129,'9'!$L:$L)))))</f>
        <v>0</v>
      </c>
      <c r="O129" s="34">
        <f>IF($D129="","",(IF($C129="","",IF(ISNA(SUMIF('10'!$CA:$CA,$C129,'10'!$CB:$CB)),0,SUMIF('10'!$CA:$CA,$C129,'10'!$CB:$CB)))-IF($D129="","",IF(ISNA(SUMIF('10'!$B:$B,$D129,'10'!$L:$L)),0,SUMIF('10'!$B:$B,$D129,'10'!$L:$L)))))</f>
        <v>0</v>
      </c>
      <c r="P129" s="34">
        <f>IF($D129="","",(IF($C129="","",IF(ISNA(SUMIF('11'!$CA:$CA,$C129,'11'!$CB:$CB)),0,SUMIF('11'!$CA:$CA,$C129,'11'!$CB:$CB)))-IF($D129="","",IF(ISNA(SUMIF('11'!$B:$B,$D129,'11'!$L:$L)),0,SUMIF('11'!$B:$B,$D129,'11'!$L:$L)))))</f>
        <v>0</v>
      </c>
      <c r="Q129" s="34">
        <f>IF($D129="","",(IF($C129="","",IF(ISNA(SUMIF('12'!$CA:$CA,$C129,'12'!$CB:$CB)),0,SUMIF('12'!$CA:$CA,$C129,'12'!$CB:$CB)))-IF($D129="","",IF(ISNA(SUMIF('12'!$B:$B,$D129,'12'!$L:$L)),0,SUMIF('12'!$B:$B,$D129,'12'!$L:$L)))))</f>
        <v>0</v>
      </c>
      <c r="R129" s="34">
        <f>IF($D129="","",(IF($C129="","",IF(ISNA(SUMIF('13'!$CA:$CA,$C129,'13'!$CB:$CB)),0,SUMIF('13'!$CA:$CA,$C129,'13'!$CB:$CB)))-IF($D129="","",IF(ISNA(SUMIF('13'!$B:$B,$D129,'13'!$L:$L)),0,SUMIF('13'!$B:$B,$D129,'13'!$L:$L)))))</f>
        <v>0</v>
      </c>
      <c r="S129" s="34">
        <f>IF($D129="","",(IF($C129="","",IF(ISNA(SUMIF('14'!$CA:$CA,$C129,'14'!$CB:$CB)),0,SUMIF('14'!$CA:$CA,$C129,'14'!$CB:$CB)))-IF($D129="","",IF(ISNA(SUMIF('14'!$B:$B,$D129,'14'!$L:$L)),0,SUMIF('14'!$B:$B,$D129,'14'!$L:$L)))))</f>
        <v>0</v>
      </c>
      <c r="T129" s="34">
        <f>IF($D129="","",(IF($C129="","",IF(ISNA(SUMIF('15'!$CA:$CA,$C129,'15'!$CB:$CB)),0,SUMIF('15'!$CA:$CA,$C129,'15'!$CB:$CB)))-IF($D129="","",IF(ISNA(SUMIF('15'!$B:$B,$D129,'15'!$L:$L)),0,SUMIF('15'!$B:$B,$D129,'15'!$L:$L)))))</f>
        <v>0</v>
      </c>
      <c r="U129" s="34">
        <f>IF($D129="","",(IF($C129="","",IF(ISNA(SUMIF('16'!$CA:$CA,$C129,'16'!$CB:$CB)),0,SUMIF('16'!$CA:$CA,$C129,'16'!$CB:$CB)))-IF($D129="","",IF(ISNA(SUMIF('16'!$B:$B,$D129,'16'!$L:$L)),0,SUMIF('16'!$B:$B,$D129,'16'!$L:$L)))))</f>
        <v>0</v>
      </c>
      <c r="V129" s="34">
        <f>IF($D129="","",(IF($C129="","",IF(ISNA(SUMIF('17'!$CA:$CA,$C129,'17'!$CB:$CB)),0,SUMIF('17'!$CA:$CA,$C129,'17'!$CB:$CB)))-IF($D129="","",IF(ISNA(SUMIF('17'!$B:$B,$D129,'17'!$L:$L)),0,SUMIF('17'!$B:$B,$D129,'17'!$L:$L)))))</f>
        <v>0</v>
      </c>
      <c r="W129" s="34">
        <f>IF($D129="","",(IF($C129="","",IF(ISNA(SUMIF('18'!$CA:$CA,$C129,'18'!$CB:$CB)),0,SUMIF('18'!$CA:$CA,$C129,'18'!$CB:$CB)))-IF($D129="","",IF(ISNA(SUMIF('18'!$B:$B,$D129,'18'!$L:$L)),0,SUMIF('18'!$B:$B,$D129,'18'!$L:$L)))))</f>
        <v>0</v>
      </c>
      <c r="X129" s="34">
        <f>IF($D129="","",(IF($C129="","",IF(ISNA(SUMIF('19'!$CA:$CA,$C129,'19'!$CB:$CB)),0,SUMIF('19'!$CA:$CA,$C129,'19'!$CB:$CB)))-IF($D129="","",IF(ISNA(SUMIF('19'!$B:$B,$D129,'19'!$L:$L)),0,SUMIF('19'!$B:$B,$D129,'19'!$L:$L)))))</f>
        <v>0</v>
      </c>
      <c r="Y129" s="34">
        <f>IF($D129="","",(IF($C129="","",IF(ISNA(SUMIF('20'!$CA:$CA,$C129,'20'!$CB:$CB)),0,SUMIF('20'!$CA:$CA,$C129,'20'!$CB:$CB)))-IF($D129="","",IF(ISNA(SUMIF('20'!$B:$B,$D129,'20'!$L:$L)),0,SUMIF('20'!$B:$B,$D129,'20'!$L:$L)))))</f>
        <v>0</v>
      </c>
      <c r="Z129" s="34">
        <f>IF($D129="","",(IF($C129="","",IF(ISNA(SUMIF('21'!$CA:$CA,$C129,'21'!$CB:$CB)),0,SUMIF('21'!$CA:$CA,$C129,'21'!$CB:$CB)))-IF($D129="","",IF(ISNA(SUMIF('21'!$B:$B,$D129,'21'!$L:$L)),0,SUMIF('21'!$B:$B,$D129,'21'!$L:$L)))))</f>
        <v>0</v>
      </c>
      <c r="AA129" s="34">
        <f>IF($D129="","",(IF($C129="","",IF(ISNA(SUMIF('22'!$CA:$CA,$C129,'22'!$CB:$CB)),0,SUMIF('22'!$CA:$CA,$C129,'22'!$CB:$CB)))-IF($D129="","",IF(ISNA(SUMIF('22'!$B:$B,$D129,'22'!$L:$L)),0,SUMIF('22'!$B:$B,$D129,'22'!$L:$L)))))</f>
        <v>0</v>
      </c>
      <c r="AB129" s="34">
        <f>IF($D129="","",(IF($C129="","",IF(ISNA(SUMIF('23'!$CA:$CA,$C129,'23'!$CB:$CB)),0,SUMIF('23'!$CA:$CA,$C129,'23'!$CB:$CB)))-IF($D129="","",IF(ISNA(SUMIF('23'!$B:$B,$D129,'23'!$L:$L)),0,SUMIF('23'!$B:$B,$D129,'23'!$L:$L)))))</f>
        <v>0</v>
      </c>
      <c r="AC129" s="34">
        <f>IF($D129="","",(IF($C129="","",IF(ISNA(SUMIF('24'!$CA:$CA,$C129,'24'!$CB:$CB)),0,SUMIF('24'!$CA:$CA,$C129,'24'!$CB:$CB)))-IF($D129="","",IF(ISNA(SUMIF('24'!$B:$B,$D129,'24'!$L:$L)),0,SUMIF('24'!$B:$B,$D129,'24'!$L:$L)))))</f>
        <v>0</v>
      </c>
      <c r="AD129" s="34">
        <f>IF($D129="","",(IF($C129="","",IF(ISNA(SUMIF('25'!$CA:$CA,$C129,'25'!$CB:$CB)),0,SUMIF('25'!$CA:$CA,$C129,'25'!$CB:$CB)))-IF($D129="","",IF(ISNA(SUMIF('25'!$B:$B,$D129,'25'!$L:$L)),0,SUMIF('25'!$B:$B,$D129,'25'!$L:$L)))))</f>
        <v>0</v>
      </c>
      <c r="AE129" s="34">
        <f>IF($D129="","",(IF($C129="","",IF(ISNA(SUMIF('26'!$CA:$CA,$C129,'26'!$CB:$CB)),0,SUMIF('26'!$CA:$CA,$C129,'26'!$CB:$CB)))-IF($D129="","",IF(ISNA(SUMIF('26'!$B:$B,$D129,'26'!$L:$L)),0,SUMIF('26'!$B:$B,$D129,'26'!$L:$L)))))</f>
        <v>0</v>
      </c>
      <c r="AF129" s="34">
        <f>IF($D129="","",(IF($C129="","",IF(ISNA(SUMIF('27'!$CA:$CA,$C129,'27'!$CB:$CB)),0,SUMIF('27'!$CA:$CA,$C129,'27'!$CB:$CB)))-IF($D129="","",IF(ISNA(SUMIF('27'!$B:$B,$D129,'27'!$L:$L)),0,SUMIF('27'!$B:$B,$D129,'27'!$L:$L)))))</f>
        <v>0</v>
      </c>
      <c r="AG129" s="34">
        <f>IF($D129="","",(IF($C129="","",IF(ISNA(SUMIF('28'!$CA:$CA,$C129,'28'!$CB:$CB)),0,SUMIF('28'!$CA:$CA,$C129,'28'!$CB:$CB)))-IF($D129="","",IF(ISNA(SUMIF('28'!$B:$B,$D129,'28'!$L:$L)),0,SUMIF('28'!$B:$B,$D129,'28'!$L:$L)))))</f>
        <v>0</v>
      </c>
      <c r="AH129" s="34">
        <f>IF($D129="","",(IF($C129="","",IF(ISNA(SUMIF('29'!$CA:$CA,$C129,'29'!$CB:$CB)),0,SUMIF('29'!$CA:$CA,$C129,'29'!$CB:$CB)))-IF($D129="","",IF(ISNA(SUMIF('29'!$B:$B,$D129,'29'!$L:$L)),0,SUMIF('29'!$B:$B,$D129,'29'!$L:$L)))))</f>
        <v>0</v>
      </c>
      <c r="AI129" s="34">
        <f>IF($D129="","",(IF($C129="","",IF(ISNA(SUMIF('30'!$CA:$CA,$C129,'30'!$CB:$CB)),0,SUMIF('30'!$CA:$CA,$C129,'30'!$CB:$CB)))-IF($D129="","",IF(ISNA(SUMIF('30'!$B:$B,$D129,'30'!$L:$L)),0,SUMIF('30'!$B:$B,$D129,'30'!$L:$L)))))</f>
        <v>0</v>
      </c>
      <c r="AJ129" s="34">
        <f>IF($D129="","",(IF($C129="","",IF(ISNA(SUMIF('31'!$CA:$CA,$C129,'31'!$CB:$CB)),0,SUMIF('31'!$CA:$CA,$C129,'31'!$CB:$CB)))-IF($D129="","",IF(ISNA(SUMIF('31'!$B:$B,$D129,'31'!$L:$L)),0,SUMIF('31'!$B:$B,$D129,'31'!$L:$L)))))</f>
        <v>0</v>
      </c>
      <c r="AK129" s="35">
        <f t="shared" si="8"/>
        <v>0</v>
      </c>
      <c r="AL129" s="31">
        <f t="shared" si="9"/>
        <v>263</v>
      </c>
    </row>
    <row r="130" spans="1:38" ht="17.399999999999999">
      <c r="A130" s="19">
        <v>18</v>
      </c>
      <c r="C130" s="39">
        <f>IF(D130="","",VLOOKUP('CUADRO GENERADO'!D130,'BASE DATOS CONDUCTORES'!B:C,2,FALSE))</f>
        <v>6179</v>
      </c>
      <c r="D130" s="28">
        <f>IFERROR(VLOOKUP(A130,'BASE DATOS CONDUCTORES'!$Y$4:$AB$403,4,FALSE),"")</f>
        <v>264</v>
      </c>
      <c r="E130" s="34" t="str">
        <f>IF(ISNA(VLOOKUP(D130,SALDOS!C:D,2,FALSE)),"",VLOOKUP(D130,SALDOS!C:D,2,FALSE))</f>
        <v/>
      </c>
      <c r="F130" s="34">
        <f>IF($D130="","",(IF($C130="","",IF(ISNA(SUMIF('1'!$CA:$CA,$C130,'1'!$CB:$CB)),0,SUMIF('1'!$CA:$CA,$C130,'1'!$CB:$CB)))-IF($D130="","",IF(ISNA(SUMIF('1'!$B:$B,$D130,'1'!$L:$L)),0,SUMIF('1'!$B:$B,$D130,'1'!$L:$L)))))</f>
        <v>0</v>
      </c>
      <c r="G130" s="34">
        <f>IF($D130="","",(IF($C130="","",IF(ISNA(SUMIF('2'!$CA:$CA,$C130,'2'!$CB:$CB)),0,SUMIF('2'!$CA:$CA,$C130,'2'!$CB:$CB)))-IF($D130="","",IF(ISNA(SUMIF('2'!$B:$B,$D130,'2'!$L:$L)),0,SUMIF('2'!$B:$B,$D130,'2'!$L:$L)))))</f>
        <v>0</v>
      </c>
      <c r="H130" s="34">
        <f>IF($D130="","",(IF($C130="","",IF(ISNA(SUMIF('3'!$CA:$CA,$C130,'3'!$CB:$CB)),0,SUMIF('3'!$CA:$CA,$C130,'3'!$CB:$CB)))-IF($D130="","",IF(ISNA(SUMIF('3'!$B:$B,$D130,'3'!$L:$L)),0,SUMIF('3'!$B:$B,$D130,'3'!$L:$L)))))</f>
        <v>0</v>
      </c>
      <c r="I130" s="34">
        <f>IF($D130="","",(IF($C130="","",IF(ISNA(SUMIF('4'!$CA:$CA,$C130,'4'!$CB:$CB)),0,SUMIF('4'!$CA:$CA,$C130,'4'!$CB:$CB)))-IF($D130="","",IF(ISNA(SUMIF('4'!$B:$B,$D130,'4'!$L:$L)),0,SUMIF('4'!$B:$B,$D130,'4'!$L:$L)))))</f>
        <v>0</v>
      </c>
      <c r="J130" s="34">
        <f>IF($D130="","",(IF($C130="","",IF(ISNA(SUMIF('5'!$CA:$CA,$C130,'5'!$CB:$CB)),0,SUMIF('5'!$CA:$CA,$C130,'5'!$CB:$CB)))-IF($D130="","",IF(ISNA(SUMIF('5'!$B:$B,$D130,'5'!$L:$L)),0,SUMIF('5'!$B:$B,$D130,'5'!$L:$L)))))</f>
        <v>0</v>
      </c>
      <c r="K130" s="34">
        <f>IF($D130="","",(IF($C130="","",IF(ISNA(SUMIF('6'!$CA:$CA,$C130,'6'!$CB:$CB)),0,SUMIF('6'!$CA:$CA,$C130,'6'!$CB:$CB)))-IF($D130="","",IF(ISNA(SUMIF('6'!$B:$B,$D130,'6'!$L:$L)),0,SUMIF('6'!$B:$B,$D130,'6'!$L:$L)))))</f>
        <v>0</v>
      </c>
      <c r="L130" s="34">
        <f>IF($D130="","",(IF($C130="","",IF(ISNA(SUMIF('7'!$CA:$CA,$C130,'7'!$CB:$CB)),0,SUMIF('7'!$CA:$CA,$C130,'7'!$CB:$CB)))-IF($D130="","",IF(ISNA(SUMIF('7'!$B:$B,$D130,'7'!$L:$L)),0,SUMIF('7'!$B:$B,$D130,'7'!$L:$L)))))</f>
        <v>0</v>
      </c>
      <c r="M130" s="34">
        <f>IF($D130="","",(IF($C130="","",IF(ISNA(SUMIF('8'!$CA:$CA,$C130,'8'!$CB:$CB)),0,SUMIF('8'!$CA:$CA,$C130,'8'!$CB:$CB)))-IF($D130="","",IF(ISNA(SUMIF('8'!$B:$B,$D130,'8'!$L:$L)),0,SUMIF('8'!$B:$B,$D130,'8'!$L:$L)))))</f>
        <v>0</v>
      </c>
      <c r="N130" s="34">
        <f>IF($D130="","",(IF($C130="","",IF(ISNA(SUMIF('9'!$CA:$CA,$C130,'9'!$CB:$CB)),0,SUMIF('9'!$CA:$CA,$C130,'9'!$CB:$CB)))-IF($D130="","",IF(ISNA(SUMIF('9'!$B:$B,$D130,'9'!$L:$L)),0,SUMIF('9'!$B:$B,$D130,'9'!$L:$L)))))</f>
        <v>0</v>
      </c>
      <c r="O130" s="34">
        <f>IF($D130="","",(IF($C130="","",IF(ISNA(SUMIF('10'!$CA:$CA,$C130,'10'!$CB:$CB)),0,SUMIF('10'!$CA:$CA,$C130,'10'!$CB:$CB)))-IF($D130="","",IF(ISNA(SUMIF('10'!$B:$B,$D130,'10'!$L:$L)),0,SUMIF('10'!$B:$B,$D130,'10'!$L:$L)))))</f>
        <v>0</v>
      </c>
      <c r="P130" s="34">
        <f>IF($D130="","",(IF($C130="","",IF(ISNA(SUMIF('11'!$CA:$CA,$C130,'11'!$CB:$CB)),0,SUMIF('11'!$CA:$CA,$C130,'11'!$CB:$CB)))-IF($D130="","",IF(ISNA(SUMIF('11'!$B:$B,$D130,'11'!$L:$L)),0,SUMIF('11'!$B:$B,$D130,'11'!$L:$L)))))</f>
        <v>0</v>
      </c>
      <c r="Q130" s="34">
        <f>IF($D130="","",(IF($C130="","",IF(ISNA(SUMIF('12'!$CA:$CA,$C130,'12'!$CB:$CB)),0,SUMIF('12'!$CA:$CA,$C130,'12'!$CB:$CB)))-IF($D130="","",IF(ISNA(SUMIF('12'!$B:$B,$D130,'12'!$L:$L)),0,SUMIF('12'!$B:$B,$D130,'12'!$L:$L)))))</f>
        <v>0</v>
      </c>
      <c r="R130" s="34">
        <f>IF($D130="","",(IF($C130="","",IF(ISNA(SUMIF('13'!$CA:$CA,$C130,'13'!$CB:$CB)),0,SUMIF('13'!$CA:$CA,$C130,'13'!$CB:$CB)))-IF($D130="","",IF(ISNA(SUMIF('13'!$B:$B,$D130,'13'!$L:$L)),0,SUMIF('13'!$B:$B,$D130,'13'!$L:$L)))))</f>
        <v>0</v>
      </c>
      <c r="S130" s="34">
        <f>IF($D130="","",(IF($C130="","",IF(ISNA(SUMIF('14'!$CA:$CA,$C130,'14'!$CB:$CB)),0,SUMIF('14'!$CA:$CA,$C130,'14'!$CB:$CB)))-IF($D130="","",IF(ISNA(SUMIF('14'!$B:$B,$D130,'14'!$L:$L)),0,SUMIF('14'!$B:$B,$D130,'14'!$L:$L)))))</f>
        <v>0</v>
      </c>
      <c r="T130" s="34">
        <f>IF($D130="","",(IF($C130="","",IF(ISNA(SUMIF('15'!$CA:$CA,$C130,'15'!$CB:$CB)),0,SUMIF('15'!$CA:$CA,$C130,'15'!$CB:$CB)))-IF($D130="","",IF(ISNA(SUMIF('15'!$B:$B,$D130,'15'!$L:$L)),0,SUMIF('15'!$B:$B,$D130,'15'!$L:$L)))))</f>
        <v>0</v>
      </c>
      <c r="U130" s="34">
        <f>IF($D130="","",(IF($C130="","",IF(ISNA(SUMIF('16'!$CA:$CA,$C130,'16'!$CB:$CB)),0,SUMIF('16'!$CA:$CA,$C130,'16'!$CB:$CB)))-IF($D130="","",IF(ISNA(SUMIF('16'!$B:$B,$D130,'16'!$L:$L)),0,SUMIF('16'!$B:$B,$D130,'16'!$L:$L)))))</f>
        <v>0</v>
      </c>
      <c r="V130" s="34">
        <f>IF($D130="","",(IF($C130="","",IF(ISNA(SUMIF('17'!$CA:$CA,$C130,'17'!$CB:$CB)),0,SUMIF('17'!$CA:$CA,$C130,'17'!$CB:$CB)))-IF($D130="","",IF(ISNA(SUMIF('17'!$B:$B,$D130,'17'!$L:$L)),0,SUMIF('17'!$B:$B,$D130,'17'!$L:$L)))))</f>
        <v>0</v>
      </c>
      <c r="W130" s="34">
        <f>IF($D130="","",(IF($C130="","",IF(ISNA(SUMIF('18'!$CA:$CA,$C130,'18'!$CB:$CB)),0,SUMIF('18'!$CA:$CA,$C130,'18'!$CB:$CB)))-IF($D130="","",IF(ISNA(SUMIF('18'!$B:$B,$D130,'18'!$L:$L)),0,SUMIF('18'!$B:$B,$D130,'18'!$L:$L)))))</f>
        <v>0</v>
      </c>
      <c r="X130" s="34">
        <f>IF($D130="","",(IF($C130="","",IF(ISNA(SUMIF('19'!$CA:$CA,$C130,'19'!$CB:$CB)),0,SUMIF('19'!$CA:$CA,$C130,'19'!$CB:$CB)))-IF($D130="","",IF(ISNA(SUMIF('19'!$B:$B,$D130,'19'!$L:$L)),0,SUMIF('19'!$B:$B,$D130,'19'!$L:$L)))))</f>
        <v>0</v>
      </c>
      <c r="Y130" s="34">
        <f>IF($D130="","",(IF($C130="","",IF(ISNA(SUMIF('20'!$CA:$CA,$C130,'20'!$CB:$CB)),0,SUMIF('20'!$CA:$CA,$C130,'20'!$CB:$CB)))-IF($D130="","",IF(ISNA(SUMIF('20'!$B:$B,$D130,'20'!$L:$L)),0,SUMIF('20'!$B:$B,$D130,'20'!$L:$L)))))</f>
        <v>0</v>
      </c>
      <c r="Z130" s="34">
        <f>IF($D130="","",(IF($C130="","",IF(ISNA(SUMIF('21'!$CA:$CA,$C130,'21'!$CB:$CB)),0,SUMIF('21'!$CA:$CA,$C130,'21'!$CB:$CB)))-IF($D130="","",IF(ISNA(SUMIF('21'!$B:$B,$D130,'21'!$L:$L)),0,SUMIF('21'!$B:$B,$D130,'21'!$L:$L)))))</f>
        <v>0</v>
      </c>
      <c r="AA130" s="34">
        <f>IF($D130="","",(IF($C130="","",IF(ISNA(SUMIF('22'!$CA:$CA,$C130,'22'!$CB:$CB)),0,SUMIF('22'!$CA:$CA,$C130,'22'!$CB:$CB)))-IF($D130="","",IF(ISNA(SUMIF('22'!$B:$B,$D130,'22'!$L:$L)),0,SUMIF('22'!$B:$B,$D130,'22'!$L:$L)))))</f>
        <v>0</v>
      </c>
      <c r="AB130" s="34">
        <f>IF($D130="","",(IF($C130="","",IF(ISNA(SUMIF('23'!$CA:$CA,$C130,'23'!$CB:$CB)),0,SUMIF('23'!$CA:$CA,$C130,'23'!$CB:$CB)))-IF($D130="","",IF(ISNA(SUMIF('23'!$B:$B,$D130,'23'!$L:$L)),0,SUMIF('23'!$B:$B,$D130,'23'!$L:$L)))))</f>
        <v>0</v>
      </c>
      <c r="AC130" s="34">
        <f>IF($D130="","",(IF($C130="","",IF(ISNA(SUMIF('24'!$CA:$CA,$C130,'24'!$CB:$CB)),0,SUMIF('24'!$CA:$CA,$C130,'24'!$CB:$CB)))-IF($D130="","",IF(ISNA(SUMIF('24'!$B:$B,$D130,'24'!$L:$L)),0,SUMIF('24'!$B:$B,$D130,'24'!$L:$L)))))</f>
        <v>0</v>
      </c>
      <c r="AD130" s="34">
        <f>IF($D130="","",(IF($C130="","",IF(ISNA(SUMIF('25'!$CA:$CA,$C130,'25'!$CB:$CB)),0,SUMIF('25'!$CA:$CA,$C130,'25'!$CB:$CB)))-IF($D130="","",IF(ISNA(SUMIF('25'!$B:$B,$D130,'25'!$L:$L)),0,SUMIF('25'!$B:$B,$D130,'25'!$L:$L)))))</f>
        <v>0</v>
      </c>
      <c r="AE130" s="34">
        <f>IF($D130="","",(IF($C130="","",IF(ISNA(SUMIF('26'!$CA:$CA,$C130,'26'!$CB:$CB)),0,SUMIF('26'!$CA:$CA,$C130,'26'!$CB:$CB)))-IF($D130="","",IF(ISNA(SUMIF('26'!$B:$B,$D130,'26'!$L:$L)),0,SUMIF('26'!$B:$B,$D130,'26'!$L:$L)))))</f>
        <v>0</v>
      </c>
      <c r="AF130" s="34">
        <f>IF($D130="","",(IF($C130="","",IF(ISNA(SUMIF('27'!$CA:$CA,$C130,'27'!$CB:$CB)),0,SUMIF('27'!$CA:$CA,$C130,'27'!$CB:$CB)))-IF($D130="","",IF(ISNA(SUMIF('27'!$B:$B,$D130,'27'!$L:$L)),0,SUMIF('27'!$B:$B,$D130,'27'!$L:$L)))))</f>
        <v>0</v>
      </c>
      <c r="AG130" s="34">
        <f>IF($D130="","",(IF($C130="","",IF(ISNA(SUMIF('28'!$CA:$CA,$C130,'28'!$CB:$CB)),0,SUMIF('28'!$CA:$CA,$C130,'28'!$CB:$CB)))-IF($D130="","",IF(ISNA(SUMIF('28'!$B:$B,$D130,'28'!$L:$L)),0,SUMIF('28'!$B:$B,$D130,'28'!$L:$L)))))</f>
        <v>0</v>
      </c>
      <c r="AH130" s="34">
        <f>IF($D130="","",(IF($C130="","",IF(ISNA(SUMIF('29'!$CA:$CA,$C130,'29'!$CB:$CB)),0,SUMIF('29'!$CA:$CA,$C130,'29'!$CB:$CB)))-IF($D130="","",IF(ISNA(SUMIF('29'!$B:$B,$D130,'29'!$L:$L)),0,SUMIF('29'!$B:$B,$D130,'29'!$L:$L)))))</f>
        <v>0</v>
      </c>
      <c r="AI130" s="34">
        <f>IF($D130="","",(IF($C130="","",IF(ISNA(SUMIF('30'!$CA:$CA,$C130,'30'!$CB:$CB)),0,SUMIF('30'!$CA:$CA,$C130,'30'!$CB:$CB)))-IF($D130="","",IF(ISNA(SUMIF('30'!$B:$B,$D130,'30'!$L:$L)),0,SUMIF('30'!$B:$B,$D130,'30'!$L:$L)))))</f>
        <v>0</v>
      </c>
      <c r="AJ130" s="34">
        <f>IF($D130="","",(IF($C130="","",IF(ISNA(SUMIF('31'!$CA:$CA,$C130,'31'!$CB:$CB)),0,SUMIF('31'!$CA:$CA,$C130,'31'!$CB:$CB)))-IF($D130="","",IF(ISNA(SUMIF('31'!$B:$B,$D130,'31'!$L:$L)),0,SUMIF('31'!$B:$B,$D130,'31'!$L:$L)))))</f>
        <v>0</v>
      </c>
      <c r="AK130" s="35">
        <f t="shared" si="8"/>
        <v>0</v>
      </c>
      <c r="AL130" s="31">
        <f t="shared" si="9"/>
        <v>264</v>
      </c>
    </row>
    <row r="131" spans="1:38" ht="17.399999999999999">
      <c r="A131" s="19">
        <v>19</v>
      </c>
      <c r="C131" s="39">
        <f>IF(D131="","",VLOOKUP('CUADRO GENERADO'!D131,'BASE DATOS CONDUCTORES'!B:C,2,FALSE))</f>
        <v>3553</v>
      </c>
      <c r="D131" s="28">
        <f>IFERROR(VLOOKUP(A131,'BASE DATOS CONDUCTORES'!$Y$4:$AB$403,4,FALSE),"")</f>
        <v>270</v>
      </c>
      <c r="E131" s="34" t="str">
        <f>IF(ISNA(VLOOKUP(D131,SALDOS!C:D,2,FALSE)),"",VLOOKUP(D131,SALDOS!C:D,2,FALSE))</f>
        <v/>
      </c>
      <c r="F131" s="34">
        <f>IF($D131="","",(IF($C131="","",IF(ISNA(SUMIF('1'!$CA:$CA,$C131,'1'!$CB:$CB)),0,SUMIF('1'!$CA:$CA,$C131,'1'!$CB:$CB)))-IF($D131="","",IF(ISNA(SUMIF('1'!$B:$B,$D131,'1'!$L:$L)),0,SUMIF('1'!$B:$B,$D131,'1'!$L:$L)))))</f>
        <v>0</v>
      </c>
      <c r="G131" s="34">
        <f>IF($D131="","",(IF($C131="","",IF(ISNA(SUMIF('2'!$CA:$CA,$C131,'2'!$CB:$CB)),0,SUMIF('2'!$CA:$CA,$C131,'2'!$CB:$CB)))-IF($D131="","",IF(ISNA(SUMIF('2'!$B:$B,$D131,'2'!$L:$L)),0,SUMIF('2'!$B:$B,$D131,'2'!$L:$L)))))</f>
        <v>0</v>
      </c>
      <c r="H131" s="34">
        <f>IF($D131="","",(IF($C131="","",IF(ISNA(SUMIF('3'!$CA:$CA,$C131,'3'!$CB:$CB)),0,SUMIF('3'!$CA:$CA,$C131,'3'!$CB:$CB)))-IF($D131="","",IF(ISNA(SUMIF('3'!$B:$B,$D131,'3'!$L:$L)),0,SUMIF('3'!$B:$B,$D131,'3'!$L:$L)))))</f>
        <v>0</v>
      </c>
      <c r="I131" s="34">
        <f>IF($D131="","",(IF($C131="","",IF(ISNA(SUMIF('4'!$CA:$CA,$C131,'4'!$CB:$CB)),0,SUMIF('4'!$CA:$CA,$C131,'4'!$CB:$CB)))-IF($D131="","",IF(ISNA(SUMIF('4'!$B:$B,$D131,'4'!$L:$L)),0,SUMIF('4'!$B:$B,$D131,'4'!$L:$L)))))</f>
        <v>0</v>
      </c>
      <c r="J131" s="34">
        <f>IF($D131="","",(IF($C131="","",IF(ISNA(SUMIF('5'!$CA:$CA,$C131,'5'!$CB:$CB)),0,SUMIF('5'!$CA:$CA,$C131,'5'!$CB:$CB)))-IF($D131="","",IF(ISNA(SUMIF('5'!$B:$B,$D131,'5'!$L:$L)),0,SUMIF('5'!$B:$B,$D131,'5'!$L:$L)))))</f>
        <v>0</v>
      </c>
      <c r="K131" s="34">
        <f>IF($D131="","",(IF($C131="","",IF(ISNA(SUMIF('6'!$CA:$CA,$C131,'6'!$CB:$CB)),0,SUMIF('6'!$CA:$CA,$C131,'6'!$CB:$CB)))-IF($D131="","",IF(ISNA(SUMIF('6'!$B:$B,$D131,'6'!$L:$L)),0,SUMIF('6'!$B:$B,$D131,'6'!$L:$L)))))</f>
        <v>0</v>
      </c>
      <c r="L131" s="34">
        <f>IF($D131="","",(IF($C131="","",IF(ISNA(SUMIF('7'!$CA:$CA,$C131,'7'!$CB:$CB)),0,SUMIF('7'!$CA:$CA,$C131,'7'!$CB:$CB)))-IF($D131="","",IF(ISNA(SUMIF('7'!$B:$B,$D131,'7'!$L:$L)),0,SUMIF('7'!$B:$B,$D131,'7'!$L:$L)))))</f>
        <v>0</v>
      </c>
      <c r="M131" s="34">
        <f>IF($D131="","",(IF($C131="","",IF(ISNA(SUMIF('8'!$CA:$CA,$C131,'8'!$CB:$CB)),0,SUMIF('8'!$CA:$CA,$C131,'8'!$CB:$CB)))-IF($D131="","",IF(ISNA(SUMIF('8'!$B:$B,$D131,'8'!$L:$L)),0,SUMIF('8'!$B:$B,$D131,'8'!$L:$L)))))</f>
        <v>0</v>
      </c>
      <c r="N131" s="34">
        <f>IF($D131="","",(IF($C131="","",IF(ISNA(SUMIF('9'!$CA:$CA,$C131,'9'!$CB:$CB)),0,SUMIF('9'!$CA:$CA,$C131,'9'!$CB:$CB)))-IF($D131="","",IF(ISNA(SUMIF('9'!$B:$B,$D131,'9'!$L:$L)),0,SUMIF('9'!$B:$B,$D131,'9'!$L:$L)))))</f>
        <v>0</v>
      </c>
      <c r="O131" s="34">
        <f>IF($D131="","",(IF($C131="","",IF(ISNA(SUMIF('10'!$CA:$CA,$C131,'10'!$CB:$CB)),0,SUMIF('10'!$CA:$CA,$C131,'10'!$CB:$CB)))-IF($D131="","",IF(ISNA(SUMIF('10'!$B:$B,$D131,'10'!$L:$L)),0,SUMIF('10'!$B:$B,$D131,'10'!$L:$L)))))</f>
        <v>0</v>
      </c>
      <c r="P131" s="34">
        <f>IF($D131="","",(IF($C131="","",IF(ISNA(SUMIF('11'!$CA:$CA,$C131,'11'!$CB:$CB)),0,SUMIF('11'!$CA:$CA,$C131,'11'!$CB:$CB)))-IF($D131="","",IF(ISNA(SUMIF('11'!$B:$B,$D131,'11'!$L:$L)),0,SUMIF('11'!$B:$B,$D131,'11'!$L:$L)))))</f>
        <v>0</v>
      </c>
      <c r="Q131" s="34">
        <f>IF($D131="","",(IF($C131="","",IF(ISNA(SUMIF('12'!$CA:$CA,$C131,'12'!$CB:$CB)),0,SUMIF('12'!$CA:$CA,$C131,'12'!$CB:$CB)))-IF($D131="","",IF(ISNA(SUMIF('12'!$B:$B,$D131,'12'!$L:$L)),0,SUMIF('12'!$B:$B,$D131,'12'!$L:$L)))))</f>
        <v>0</v>
      </c>
      <c r="R131" s="34">
        <f>IF($D131="","",(IF($C131="","",IF(ISNA(SUMIF('13'!$CA:$CA,$C131,'13'!$CB:$CB)),0,SUMIF('13'!$CA:$CA,$C131,'13'!$CB:$CB)))-IF($D131="","",IF(ISNA(SUMIF('13'!$B:$B,$D131,'13'!$L:$L)),0,SUMIF('13'!$B:$B,$D131,'13'!$L:$L)))))</f>
        <v>0</v>
      </c>
      <c r="S131" s="34">
        <f>IF($D131="","",(IF($C131="","",IF(ISNA(SUMIF('14'!$CA:$CA,$C131,'14'!$CB:$CB)),0,SUMIF('14'!$CA:$CA,$C131,'14'!$CB:$CB)))-IF($D131="","",IF(ISNA(SUMIF('14'!$B:$B,$D131,'14'!$L:$L)),0,SUMIF('14'!$B:$B,$D131,'14'!$L:$L)))))</f>
        <v>0</v>
      </c>
      <c r="T131" s="34">
        <f>IF($D131="","",(IF($C131="","",IF(ISNA(SUMIF('15'!$CA:$CA,$C131,'15'!$CB:$CB)),0,SUMIF('15'!$CA:$CA,$C131,'15'!$CB:$CB)))-IF($D131="","",IF(ISNA(SUMIF('15'!$B:$B,$D131,'15'!$L:$L)),0,SUMIF('15'!$B:$B,$D131,'15'!$L:$L)))))</f>
        <v>0</v>
      </c>
      <c r="U131" s="34">
        <f>IF($D131="","",(IF($C131="","",IF(ISNA(SUMIF('16'!$CA:$CA,$C131,'16'!$CB:$CB)),0,SUMIF('16'!$CA:$CA,$C131,'16'!$CB:$CB)))-IF($D131="","",IF(ISNA(SUMIF('16'!$B:$B,$D131,'16'!$L:$L)),0,SUMIF('16'!$B:$B,$D131,'16'!$L:$L)))))</f>
        <v>0</v>
      </c>
      <c r="V131" s="34">
        <f>IF($D131="","",(IF($C131="","",IF(ISNA(SUMIF('17'!$CA:$CA,$C131,'17'!$CB:$CB)),0,SUMIF('17'!$CA:$CA,$C131,'17'!$CB:$CB)))-IF($D131="","",IF(ISNA(SUMIF('17'!$B:$B,$D131,'17'!$L:$L)),0,SUMIF('17'!$B:$B,$D131,'17'!$L:$L)))))</f>
        <v>0</v>
      </c>
      <c r="W131" s="34">
        <f>IF($D131="","",(IF($C131="","",IF(ISNA(SUMIF('18'!$CA:$CA,$C131,'18'!$CB:$CB)),0,SUMIF('18'!$CA:$CA,$C131,'18'!$CB:$CB)))-IF($D131="","",IF(ISNA(SUMIF('18'!$B:$B,$D131,'18'!$L:$L)),0,SUMIF('18'!$B:$B,$D131,'18'!$L:$L)))))</f>
        <v>0</v>
      </c>
      <c r="X131" s="34">
        <f>IF($D131="","",(IF($C131="","",IF(ISNA(SUMIF('19'!$CA:$CA,$C131,'19'!$CB:$CB)),0,SUMIF('19'!$CA:$CA,$C131,'19'!$CB:$CB)))-IF($D131="","",IF(ISNA(SUMIF('19'!$B:$B,$D131,'19'!$L:$L)),0,SUMIF('19'!$B:$B,$D131,'19'!$L:$L)))))</f>
        <v>0</v>
      </c>
      <c r="Y131" s="34">
        <f>IF($D131="","",(IF($C131="","",IF(ISNA(SUMIF('20'!$CA:$CA,$C131,'20'!$CB:$CB)),0,SUMIF('20'!$CA:$CA,$C131,'20'!$CB:$CB)))-IF($D131="","",IF(ISNA(SUMIF('20'!$B:$B,$D131,'20'!$L:$L)),0,SUMIF('20'!$B:$B,$D131,'20'!$L:$L)))))</f>
        <v>0</v>
      </c>
      <c r="Z131" s="34">
        <f>IF($D131="","",(IF($C131="","",IF(ISNA(SUMIF('21'!$CA:$CA,$C131,'21'!$CB:$CB)),0,SUMIF('21'!$CA:$CA,$C131,'21'!$CB:$CB)))-IF($D131="","",IF(ISNA(SUMIF('21'!$B:$B,$D131,'21'!$L:$L)),0,SUMIF('21'!$B:$B,$D131,'21'!$L:$L)))))</f>
        <v>0</v>
      </c>
      <c r="AA131" s="34">
        <f>IF($D131="","",(IF($C131="","",IF(ISNA(SUMIF('22'!$CA:$CA,$C131,'22'!$CB:$CB)),0,SUMIF('22'!$CA:$CA,$C131,'22'!$CB:$CB)))-IF($D131="","",IF(ISNA(SUMIF('22'!$B:$B,$D131,'22'!$L:$L)),0,SUMIF('22'!$B:$B,$D131,'22'!$L:$L)))))</f>
        <v>0</v>
      </c>
      <c r="AB131" s="34">
        <f>IF($D131="","",(IF($C131="","",IF(ISNA(SUMIF('23'!$CA:$CA,$C131,'23'!$CB:$CB)),0,SUMIF('23'!$CA:$CA,$C131,'23'!$CB:$CB)))-IF($D131="","",IF(ISNA(SUMIF('23'!$B:$B,$D131,'23'!$L:$L)),0,SUMIF('23'!$B:$B,$D131,'23'!$L:$L)))))</f>
        <v>0</v>
      </c>
      <c r="AC131" s="34">
        <f>IF($D131="","",(IF($C131="","",IF(ISNA(SUMIF('24'!$CA:$CA,$C131,'24'!$CB:$CB)),0,SUMIF('24'!$CA:$CA,$C131,'24'!$CB:$CB)))-IF($D131="","",IF(ISNA(SUMIF('24'!$B:$B,$D131,'24'!$L:$L)),0,SUMIF('24'!$B:$B,$D131,'24'!$L:$L)))))</f>
        <v>0</v>
      </c>
      <c r="AD131" s="34">
        <f>IF($D131="","",(IF($C131="","",IF(ISNA(SUMIF('25'!$CA:$CA,$C131,'25'!$CB:$CB)),0,SUMIF('25'!$CA:$CA,$C131,'25'!$CB:$CB)))-IF($D131="","",IF(ISNA(SUMIF('25'!$B:$B,$D131,'25'!$L:$L)),0,SUMIF('25'!$B:$B,$D131,'25'!$L:$L)))))</f>
        <v>0</v>
      </c>
      <c r="AE131" s="34">
        <f>IF($D131="","",(IF($C131="","",IF(ISNA(SUMIF('26'!$CA:$CA,$C131,'26'!$CB:$CB)),0,SUMIF('26'!$CA:$CA,$C131,'26'!$CB:$CB)))-IF($D131="","",IF(ISNA(SUMIF('26'!$B:$B,$D131,'26'!$L:$L)),0,SUMIF('26'!$B:$B,$D131,'26'!$L:$L)))))</f>
        <v>0</v>
      </c>
      <c r="AF131" s="34">
        <f>IF($D131="","",(IF($C131="","",IF(ISNA(SUMIF('27'!$CA:$CA,$C131,'27'!$CB:$CB)),0,SUMIF('27'!$CA:$CA,$C131,'27'!$CB:$CB)))-IF($D131="","",IF(ISNA(SUMIF('27'!$B:$B,$D131,'27'!$L:$L)),0,SUMIF('27'!$B:$B,$D131,'27'!$L:$L)))))</f>
        <v>0</v>
      </c>
      <c r="AG131" s="34">
        <f>IF($D131="","",(IF($C131="","",IF(ISNA(SUMIF('28'!$CA:$CA,$C131,'28'!$CB:$CB)),0,SUMIF('28'!$CA:$CA,$C131,'28'!$CB:$CB)))-IF($D131="","",IF(ISNA(SUMIF('28'!$B:$B,$D131,'28'!$L:$L)),0,SUMIF('28'!$B:$B,$D131,'28'!$L:$L)))))</f>
        <v>0</v>
      </c>
      <c r="AH131" s="34">
        <f>IF($D131="","",(IF($C131="","",IF(ISNA(SUMIF('29'!$CA:$CA,$C131,'29'!$CB:$CB)),0,SUMIF('29'!$CA:$CA,$C131,'29'!$CB:$CB)))-IF($D131="","",IF(ISNA(SUMIF('29'!$B:$B,$D131,'29'!$L:$L)),0,SUMIF('29'!$B:$B,$D131,'29'!$L:$L)))))</f>
        <v>0</v>
      </c>
      <c r="AI131" s="34">
        <f>IF($D131="","",(IF($C131="","",IF(ISNA(SUMIF('30'!$CA:$CA,$C131,'30'!$CB:$CB)),0,SUMIF('30'!$CA:$CA,$C131,'30'!$CB:$CB)))-IF($D131="","",IF(ISNA(SUMIF('30'!$B:$B,$D131,'30'!$L:$L)),0,SUMIF('30'!$B:$B,$D131,'30'!$L:$L)))))</f>
        <v>0</v>
      </c>
      <c r="AJ131" s="34">
        <f>IF($D131="","",(IF($C131="","",IF(ISNA(SUMIF('31'!$CA:$CA,$C131,'31'!$CB:$CB)),0,SUMIF('31'!$CA:$CA,$C131,'31'!$CB:$CB)))-IF($D131="","",IF(ISNA(SUMIF('31'!$B:$B,$D131,'31'!$L:$L)),0,SUMIF('31'!$B:$B,$D131,'31'!$L:$L)))))</f>
        <v>0</v>
      </c>
      <c r="AK131" s="35">
        <f t="shared" si="8"/>
        <v>0</v>
      </c>
      <c r="AL131" s="31">
        <f t="shared" si="9"/>
        <v>270</v>
      </c>
    </row>
    <row r="132" spans="1:38" ht="17.399999999999999">
      <c r="A132" s="19">
        <v>20</v>
      </c>
      <c r="C132" s="39">
        <f>IF(D132="","",VLOOKUP('CUADRO GENERADO'!D132,'BASE DATOS CONDUCTORES'!B:C,2,FALSE))</f>
        <v>3789</v>
      </c>
      <c r="D132" s="28">
        <f>IFERROR(VLOOKUP(A132,'BASE DATOS CONDUCTORES'!$Y$4:$AB$403,4,FALSE),"")</f>
        <v>271</v>
      </c>
      <c r="E132" s="34" t="str">
        <f>IF(ISNA(VLOOKUP(D132,SALDOS!C:D,2,FALSE)),"",VLOOKUP(D132,SALDOS!C:D,2,FALSE))</f>
        <v/>
      </c>
      <c r="F132" s="34">
        <f>IF($D132="","",(IF($C132="","",IF(ISNA(SUMIF('1'!$CA:$CA,$C132,'1'!$CB:$CB)),0,SUMIF('1'!$CA:$CA,$C132,'1'!$CB:$CB)))-IF($D132="","",IF(ISNA(SUMIF('1'!$B:$B,$D132,'1'!$L:$L)),0,SUMIF('1'!$B:$B,$D132,'1'!$L:$L)))))</f>
        <v>0</v>
      </c>
      <c r="G132" s="34">
        <f>IF($D132="","",(IF($C132="","",IF(ISNA(SUMIF('2'!$CA:$CA,$C132,'2'!$CB:$CB)),0,SUMIF('2'!$CA:$CA,$C132,'2'!$CB:$CB)))-IF($D132="","",IF(ISNA(SUMIF('2'!$B:$B,$D132,'2'!$L:$L)),0,SUMIF('2'!$B:$B,$D132,'2'!$L:$L)))))</f>
        <v>0</v>
      </c>
      <c r="H132" s="34">
        <f>IF($D132="","",(IF($C132="","",IF(ISNA(SUMIF('3'!$CA:$CA,$C132,'3'!$CB:$CB)),0,SUMIF('3'!$CA:$CA,$C132,'3'!$CB:$CB)))-IF($D132="","",IF(ISNA(SUMIF('3'!$B:$B,$D132,'3'!$L:$L)),0,SUMIF('3'!$B:$B,$D132,'3'!$L:$L)))))</f>
        <v>0</v>
      </c>
      <c r="I132" s="34">
        <f>IF($D132="","",(IF($C132="","",IF(ISNA(SUMIF('4'!$CA:$CA,$C132,'4'!$CB:$CB)),0,SUMIF('4'!$CA:$CA,$C132,'4'!$CB:$CB)))-IF($D132="","",IF(ISNA(SUMIF('4'!$B:$B,$D132,'4'!$L:$L)),0,SUMIF('4'!$B:$B,$D132,'4'!$L:$L)))))</f>
        <v>0</v>
      </c>
      <c r="J132" s="34">
        <f>IF($D132="","",(IF($C132="","",IF(ISNA(SUMIF('5'!$CA:$CA,$C132,'5'!$CB:$CB)),0,SUMIF('5'!$CA:$CA,$C132,'5'!$CB:$CB)))-IF($D132="","",IF(ISNA(SUMIF('5'!$B:$B,$D132,'5'!$L:$L)),0,SUMIF('5'!$B:$B,$D132,'5'!$L:$L)))))</f>
        <v>0</v>
      </c>
      <c r="K132" s="34">
        <f>IF($D132="","",(IF($C132="","",IF(ISNA(SUMIF('6'!$CA:$CA,$C132,'6'!$CB:$CB)),0,SUMIF('6'!$CA:$CA,$C132,'6'!$CB:$CB)))-IF($D132="","",IF(ISNA(SUMIF('6'!$B:$B,$D132,'6'!$L:$L)),0,SUMIF('6'!$B:$B,$D132,'6'!$L:$L)))))</f>
        <v>0</v>
      </c>
      <c r="L132" s="34">
        <f>IF($D132="","",(IF($C132="","",IF(ISNA(SUMIF('7'!$CA:$CA,$C132,'7'!$CB:$CB)),0,SUMIF('7'!$CA:$CA,$C132,'7'!$CB:$CB)))-IF($D132="","",IF(ISNA(SUMIF('7'!$B:$B,$D132,'7'!$L:$L)),0,SUMIF('7'!$B:$B,$D132,'7'!$L:$L)))))</f>
        <v>0</v>
      </c>
      <c r="M132" s="34">
        <f>IF($D132="","",(IF($C132="","",IF(ISNA(SUMIF('8'!$CA:$CA,$C132,'8'!$CB:$CB)),0,SUMIF('8'!$CA:$CA,$C132,'8'!$CB:$CB)))-IF($D132="","",IF(ISNA(SUMIF('8'!$B:$B,$D132,'8'!$L:$L)),0,SUMIF('8'!$B:$B,$D132,'8'!$L:$L)))))</f>
        <v>0</v>
      </c>
      <c r="N132" s="34">
        <f>IF($D132="","",(IF($C132="","",IF(ISNA(SUMIF('9'!$CA:$CA,$C132,'9'!$CB:$CB)),0,SUMIF('9'!$CA:$CA,$C132,'9'!$CB:$CB)))-IF($D132="","",IF(ISNA(SUMIF('9'!$B:$B,$D132,'9'!$L:$L)),0,SUMIF('9'!$B:$B,$D132,'9'!$L:$L)))))</f>
        <v>0</v>
      </c>
      <c r="O132" s="34">
        <f>IF($D132="","",(IF($C132="","",IF(ISNA(SUMIF('10'!$CA:$CA,$C132,'10'!$CB:$CB)),0,SUMIF('10'!$CA:$CA,$C132,'10'!$CB:$CB)))-IF($D132="","",IF(ISNA(SUMIF('10'!$B:$B,$D132,'10'!$L:$L)),0,SUMIF('10'!$B:$B,$D132,'10'!$L:$L)))))</f>
        <v>0</v>
      </c>
      <c r="P132" s="34">
        <f>IF($D132="","",(IF($C132="","",IF(ISNA(SUMIF('11'!$CA:$CA,$C132,'11'!$CB:$CB)),0,SUMIF('11'!$CA:$CA,$C132,'11'!$CB:$CB)))-IF($D132="","",IF(ISNA(SUMIF('11'!$B:$B,$D132,'11'!$L:$L)),0,SUMIF('11'!$B:$B,$D132,'11'!$L:$L)))))</f>
        <v>0</v>
      </c>
      <c r="Q132" s="34">
        <f>IF($D132="","",(IF($C132="","",IF(ISNA(SUMIF('12'!$CA:$CA,$C132,'12'!$CB:$CB)),0,SUMIF('12'!$CA:$CA,$C132,'12'!$CB:$CB)))-IF($D132="","",IF(ISNA(SUMIF('12'!$B:$B,$D132,'12'!$L:$L)),0,SUMIF('12'!$B:$B,$D132,'12'!$L:$L)))))</f>
        <v>0</v>
      </c>
      <c r="R132" s="34">
        <f>IF($D132="","",(IF($C132="","",IF(ISNA(SUMIF('13'!$CA:$CA,$C132,'13'!$CB:$CB)),0,SUMIF('13'!$CA:$CA,$C132,'13'!$CB:$CB)))-IF($D132="","",IF(ISNA(SUMIF('13'!$B:$B,$D132,'13'!$L:$L)),0,SUMIF('13'!$B:$B,$D132,'13'!$L:$L)))))</f>
        <v>0</v>
      </c>
      <c r="S132" s="34">
        <f>IF($D132="","",(IF($C132="","",IF(ISNA(SUMIF('14'!$CA:$CA,$C132,'14'!$CB:$CB)),0,SUMIF('14'!$CA:$CA,$C132,'14'!$CB:$CB)))-IF($D132="","",IF(ISNA(SUMIF('14'!$B:$B,$D132,'14'!$L:$L)),0,SUMIF('14'!$B:$B,$D132,'14'!$L:$L)))))</f>
        <v>0</v>
      </c>
      <c r="T132" s="34">
        <f>IF($D132="","",(IF($C132="","",IF(ISNA(SUMIF('15'!$CA:$CA,$C132,'15'!$CB:$CB)),0,SUMIF('15'!$CA:$CA,$C132,'15'!$CB:$CB)))-IF($D132="","",IF(ISNA(SUMIF('15'!$B:$B,$D132,'15'!$L:$L)),0,SUMIF('15'!$B:$B,$D132,'15'!$L:$L)))))</f>
        <v>0</v>
      </c>
      <c r="U132" s="34">
        <f>IF($D132="","",(IF($C132="","",IF(ISNA(SUMIF('16'!$CA:$CA,$C132,'16'!$CB:$CB)),0,SUMIF('16'!$CA:$CA,$C132,'16'!$CB:$CB)))-IF($D132="","",IF(ISNA(SUMIF('16'!$B:$B,$D132,'16'!$L:$L)),0,SUMIF('16'!$B:$B,$D132,'16'!$L:$L)))))</f>
        <v>0</v>
      </c>
      <c r="V132" s="34">
        <f>IF($D132="","",(IF($C132="","",IF(ISNA(SUMIF('17'!$CA:$CA,$C132,'17'!$CB:$CB)),0,SUMIF('17'!$CA:$CA,$C132,'17'!$CB:$CB)))-IF($D132="","",IF(ISNA(SUMIF('17'!$B:$B,$D132,'17'!$L:$L)),0,SUMIF('17'!$B:$B,$D132,'17'!$L:$L)))))</f>
        <v>0</v>
      </c>
      <c r="W132" s="34">
        <f>IF($D132="","",(IF($C132="","",IF(ISNA(SUMIF('18'!$CA:$CA,$C132,'18'!$CB:$CB)),0,SUMIF('18'!$CA:$CA,$C132,'18'!$CB:$CB)))-IF($D132="","",IF(ISNA(SUMIF('18'!$B:$B,$D132,'18'!$L:$L)),0,SUMIF('18'!$B:$B,$D132,'18'!$L:$L)))))</f>
        <v>0</v>
      </c>
      <c r="X132" s="34">
        <f>IF($D132="","",(IF($C132="","",IF(ISNA(SUMIF('19'!$CA:$CA,$C132,'19'!$CB:$CB)),0,SUMIF('19'!$CA:$CA,$C132,'19'!$CB:$CB)))-IF($D132="","",IF(ISNA(SUMIF('19'!$B:$B,$D132,'19'!$L:$L)),0,SUMIF('19'!$B:$B,$D132,'19'!$L:$L)))))</f>
        <v>0</v>
      </c>
      <c r="Y132" s="34">
        <f>IF($D132="","",(IF($C132="","",IF(ISNA(SUMIF('20'!$CA:$CA,$C132,'20'!$CB:$CB)),0,SUMIF('20'!$CA:$CA,$C132,'20'!$CB:$CB)))-IF($D132="","",IF(ISNA(SUMIF('20'!$B:$B,$D132,'20'!$L:$L)),0,SUMIF('20'!$B:$B,$D132,'20'!$L:$L)))))</f>
        <v>0</v>
      </c>
      <c r="Z132" s="34">
        <f>IF($D132="","",(IF($C132="","",IF(ISNA(SUMIF('21'!$CA:$CA,$C132,'21'!$CB:$CB)),0,SUMIF('21'!$CA:$CA,$C132,'21'!$CB:$CB)))-IF($D132="","",IF(ISNA(SUMIF('21'!$B:$B,$D132,'21'!$L:$L)),0,SUMIF('21'!$B:$B,$D132,'21'!$L:$L)))))</f>
        <v>0</v>
      </c>
      <c r="AA132" s="34">
        <f>IF($D132="","",(IF($C132="","",IF(ISNA(SUMIF('22'!$CA:$CA,$C132,'22'!$CB:$CB)),0,SUMIF('22'!$CA:$CA,$C132,'22'!$CB:$CB)))-IF($D132="","",IF(ISNA(SUMIF('22'!$B:$B,$D132,'22'!$L:$L)),0,SUMIF('22'!$B:$B,$D132,'22'!$L:$L)))))</f>
        <v>0</v>
      </c>
      <c r="AB132" s="34">
        <f>IF($D132="","",(IF($C132="","",IF(ISNA(SUMIF('23'!$CA:$CA,$C132,'23'!$CB:$CB)),0,SUMIF('23'!$CA:$CA,$C132,'23'!$CB:$CB)))-IF($D132="","",IF(ISNA(SUMIF('23'!$B:$B,$D132,'23'!$L:$L)),0,SUMIF('23'!$B:$B,$D132,'23'!$L:$L)))))</f>
        <v>0</v>
      </c>
      <c r="AC132" s="34">
        <f>IF($D132="","",(IF($C132="","",IF(ISNA(SUMIF('24'!$CA:$CA,$C132,'24'!$CB:$CB)),0,SUMIF('24'!$CA:$CA,$C132,'24'!$CB:$CB)))-IF($D132="","",IF(ISNA(SUMIF('24'!$B:$B,$D132,'24'!$L:$L)),0,SUMIF('24'!$B:$B,$D132,'24'!$L:$L)))))</f>
        <v>0</v>
      </c>
      <c r="AD132" s="34">
        <f>IF($D132="","",(IF($C132="","",IF(ISNA(SUMIF('25'!$CA:$CA,$C132,'25'!$CB:$CB)),0,SUMIF('25'!$CA:$CA,$C132,'25'!$CB:$CB)))-IF($D132="","",IF(ISNA(SUMIF('25'!$B:$B,$D132,'25'!$L:$L)),0,SUMIF('25'!$B:$B,$D132,'25'!$L:$L)))))</f>
        <v>0</v>
      </c>
      <c r="AE132" s="34">
        <f>IF($D132="","",(IF($C132="","",IF(ISNA(SUMIF('26'!$CA:$CA,$C132,'26'!$CB:$CB)),0,SUMIF('26'!$CA:$CA,$C132,'26'!$CB:$CB)))-IF($D132="","",IF(ISNA(SUMIF('26'!$B:$B,$D132,'26'!$L:$L)),0,SUMIF('26'!$B:$B,$D132,'26'!$L:$L)))))</f>
        <v>0</v>
      </c>
      <c r="AF132" s="34">
        <f>IF($D132="","",(IF($C132="","",IF(ISNA(SUMIF('27'!$CA:$CA,$C132,'27'!$CB:$CB)),0,SUMIF('27'!$CA:$CA,$C132,'27'!$CB:$CB)))-IF($D132="","",IF(ISNA(SUMIF('27'!$B:$B,$D132,'27'!$L:$L)),0,SUMIF('27'!$B:$B,$D132,'27'!$L:$L)))))</f>
        <v>0</v>
      </c>
      <c r="AG132" s="34">
        <f>IF($D132="","",(IF($C132="","",IF(ISNA(SUMIF('28'!$CA:$CA,$C132,'28'!$CB:$CB)),0,SUMIF('28'!$CA:$CA,$C132,'28'!$CB:$CB)))-IF($D132="","",IF(ISNA(SUMIF('28'!$B:$B,$D132,'28'!$L:$L)),0,SUMIF('28'!$B:$B,$D132,'28'!$L:$L)))))</f>
        <v>0</v>
      </c>
      <c r="AH132" s="34">
        <f>IF($D132="","",(IF($C132="","",IF(ISNA(SUMIF('29'!$CA:$CA,$C132,'29'!$CB:$CB)),0,SUMIF('29'!$CA:$CA,$C132,'29'!$CB:$CB)))-IF($D132="","",IF(ISNA(SUMIF('29'!$B:$B,$D132,'29'!$L:$L)),0,SUMIF('29'!$B:$B,$D132,'29'!$L:$L)))))</f>
        <v>0</v>
      </c>
      <c r="AI132" s="34">
        <f>IF($D132="","",(IF($C132="","",IF(ISNA(SUMIF('30'!$CA:$CA,$C132,'30'!$CB:$CB)),0,SUMIF('30'!$CA:$CA,$C132,'30'!$CB:$CB)))-IF($D132="","",IF(ISNA(SUMIF('30'!$B:$B,$D132,'30'!$L:$L)),0,SUMIF('30'!$B:$B,$D132,'30'!$L:$L)))))</f>
        <v>0</v>
      </c>
      <c r="AJ132" s="34">
        <f>IF($D132="","",(IF($C132="","",IF(ISNA(SUMIF('31'!$CA:$CA,$C132,'31'!$CB:$CB)),0,SUMIF('31'!$CA:$CA,$C132,'31'!$CB:$CB)))-IF($D132="","",IF(ISNA(SUMIF('31'!$B:$B,$D132,'31'!$L:$L)),0,SUMIF('31'!$B:$B,$D132,'31'!$L:$L)))))</f>
        <v>0</v>
      </c>
      <c r="AK132" s="35">
        <f t="shared" si="8"/>
        <v>0</v>
      </c>
      <c r="AL132" s="31">
        <f t="shared" si="9"/>
        <v>271</v>
      </c>
    </row>
    <row r="133" spans="1:38" ht="17.399999999999999">
      <c r="A133" s="19">
        <v>21</v>
      </c>
      <c r="C133" s="39">
        <f>IF(D133="","",VLOOKUP('CUADRO GENERADO'!D133,'BASE DATOS CONDUCTORES'!B:C,2,FALSE))</f>
        <v>3811</v>
      </c>
      <c r="D133" s="28">
        <f>IFERROR(VLOOKUP(A133,'BASE DATOS CONDUCTORES'!$Y$4:$AB$403,4,FALSE),"")</f>
        <v>272</v>
      </c>
      <c r="E133" s="34" t="str">
        <f>IF(ISNA(VLOOKUP(D133,SALDOS!C:D,2,FALSE)),"",VLOOKUP(D133,SALDOS!C:D,2,FALSE))</f>
        <v/>
      </c>
      <c r="F133" s="34">
        <f>IF($D133="","",(IF($C133="","",IF(ISNA(SUMIF('1'!$CA:$CA,$C133,'1'!$CB:$CB)),0,SUMIF('1'!$CA:$CA,$C133,'1'!$CB:$CB)))-IF($D133="","",IF(ISNA(SUMIF('1'!$B:$B,$D133,'1'!$L:$L)),0,SUMIF('1'!$B:$B,$D133,'1'!$L:$L)))))</f>
        <v>0</v>
      </c>
      <c r="G133" s="34">
        <f>IF($D133="","",(IF($C133="","",IF(ISNA(SUMIF('2'!$CA:$CA,$C133,'2'!$CB:$CB)),0,SUMIF('2'!$CA:$CA,$C133,'2'!$CB:$CB)))-IF($D133="","",IF(ISNA(SUMIF('2'!$B:$B,$D133,'2'!$L:$L)),0,SUMIF('2'!$B:$B,$D133,'2'!$L:$L)))))</f>
        <v>0</v>
      </c>
      <c r="H133" s="34">
        <f>IF($D133="","",(IF($C133="","",IF(ISNA(SUMIF('3'!$CA:$CA,$C133,'3'!$CB:$CB)),0,SUMIF('3'!$CA:$CA,$C133,'3'!$CB:$CB)))-IF($D133="","",IF(ISNA(SUMIF('3'!$B:$B,$D133,'3'!$L:$L)),0,SUMIF('3'!$B:$B,$D133,'3'!$L:$L)))))</f>
        <v>0</v>
      </c>
      <c r="I133" s="34">
        <f>IF($D133="","",(IF($C133="","",IF(ISNA(SUMIF('4'!$CA:$CA,$C133,'4'!$CB:$CB)),0,SUMIF('4'!$CA:$CA,$C133,'4'!$CB:$CB)))-IF($D133="","",IF(ISNA(SUMIF('4'!$B:$B,$D133,'4'!$L:$L)),0,SUMIF('4'!$B:$B,$D133,'4'!$L:$L)))))</f>
        <v>0</v>
      </c>
      <c r="J133" s="34">
        <f>IF($D133="","",(IF($C133="","",IF(ISNA(SUMIF('5'!$CA:$CA,$C133,'5'!$CB:$CB)),0,SUMIF('5'!$CA:$CA,$C133,'5'!$CB:$CB)))-IF($D133="","",IF(ISNA(SUMIF('5'!$B:$B,$D133,'5'!$L:$L)),0,SUMIF('5'!$B:$B,$D133,'5'!$L:$L)))))</f>
        <v>0</v>
      </c>
      <c r="K133" s="34">
        <f>IF($D133="","",(IF($C133="","",IF(ISNA(SUMIF('6'!$CA:$CA,$C133,'6'!$CB:$CB)),0,SUMIF('6'!$CA:$CA,$C133,'6'!$CB:$CB)))-IF($D133="","",IF(ISNA(SUMIF('6'!$B:$B,$D133,'6'!$L:$L)),0,SUMIF('6'!$B:$B,$D133,'6'!$L:$L)))))</f>
        <v>0</v>
      </c>
      <c r="L133" s="34">
        <f>IF($D133="","",(IF($C133="","",IF(ISNA(SUMIF('7'!$CA:$CA,$C133,'7'!$CB:$CB)),0,SUMIF('7'!$CA:$CA,$C133,'7'!$CB:$CB)))-IF($D133="","",IF(ISNA(SUMIF('7'!$B:$B,$D133,'7'!$L:$L)),0,SUMIF('7'!$B:$B,$D133,'7'!$L:$L)))))</f>
        <v>0</v>
      </c>
      <c r="M133" s="34">
        <f>IF($D133="","",(IF($C133="","",IF(ISNA(SUMIF('8'!$CA:$CA,$C133,'8'!$CB:$CB)),0,SUMIF('8'!$CA:$CA,$C133,'8'!$CB:$CB)))-IF($D133="","",IF(ISNA(SUMIF('8'!$B:$B,$D133,'8'!$L:$L)),0,SUMIF('8'!$B:$B,$D133,'8'!$L:$L)))))</f>
        <v>0</v>
      </c>
      <c r="N133" s="34">
        <f>IF($D133="","",(IF($C133="","",IF(ISNA(SUMIF('9'!$CA:$CA,$C133,'9'!$CB:$CB)),0,SUMIF('9'!$CA:$CA,$C133,'9'!$CB:$CB)))-IF($D133="","",IF(ISNA(SUMIF('9'!$B:$B,$D133,'9'!$L:$L)),0,SUMIF('9'!$B:$B,$D133,'9'!$L:$L)))))</f>
        <v>0</v>
      </c>
      <c r="O133" s="34">
        <f>IF($D133="","",(IF($C133="","",IF(ISNA(SUMIF('10'!$CA:$CA,$C133,'10'!$CB:$CB)),0,SUMIF('10'!$CA:$CA,$C133,'10'!$CB:$CB)))-IF($D133="","",IF(ISNA(SUMIF('10'!$B:$B,$D133,'10'!$L:$L)),0,SUMIF('10'!$B:$B,$D133,'10'!$L:$L)))))</f>
        <v>0</v>
      </c>
      <c r="P133" s="34">
        <f>IF($D133="","",(IF($C133="","",IF(ISNA(SUMIF('11'!$CA:$CA,$C133,'11'!$CB:$CB)),0,SUMIF('11'!$CA:$CA,$C133,'11'!$CB:$CB)))-IF($D133="","",IF(ISNA(SUMIF('11'!$B:$B,$D133,'11'!$L:$L)),0,SUMIF('11'!$B:$B,$D133,'11'!$L:$L)))))</f>
        <v>0</v>
      </c>
      <c r="Q133" s="34">
        <f>IF($D133="","",(IF($C133="","",IF(ISNA(SUMIF('12'!$CA:$CA,$C133,'12'!$CB:$CB)),0,SUMIF('12'!$CA:$CA,$C133,'12'!$CB:$CB)))-IF($D133="","",IF(ISNA(SUMIF('12'!$B:$B,$D133,'12'!$L:$L)),0,SUMIF('12'!$B:$B,$D133,'12'!$L:$L)))))</f>
        <v>0</v>
      </c>
      <c r="R133" s="34">
        <f>IF($D133="","",(IF($C133="","",IF(ISNA(SUMIF('13'!$CA:$CA,$C133,'13'!$CB:$CB)),0,SUMIF('13'!$CA:$CA,$C133,'13'!$CB:$CB)))-IF($D133="","",IF(ISNA(SUMIF('13'!$B:$B,$D133,'13'!$L:$L)),0,SUMIF('13'!$B:$B,$D133,'13'!$L:$L)))))</f>
        <v>0</v>
      </c>
      <c r="S133" s="34">
        <f>IF($D133="","",(IF($C133="","",IF(ISNA(SUMIF('14'!$CA:$CA,$C133,'14'!$CB:$CB)),0,SUMIF('14'!$CA:$CA,$C133,'14'!$CB:$CB)))-IF($D133="","",IF(ISNA(SUMIF('14'!$B:$B,$D133,'14'!$L:$L)),0,SUMIF('14'!$B:$B,$D133,'14'!$L:$L)))))</f>
        <v>0</v>
      </c>
      <c r="T133" s="34">
        <f>IF($D133="","",(IF($C133="","",IF(ISNA(SUMIF('15'!$CA:$CA,$C133,'15'!$CB:$CB)),0,SUMIF('15'!$CA:$CA,$C133,'15'!$CB:$CB)))-IF($D133="","",IF(ISNA(SUMIF('15'!$B:$B,$D133,'15'!$L:$L)),0,SUMIF('15'!$B:$B,$D133,'15'!$L:$L)))))</f>
        <v>0</v>
      </c>
      <c r="U133" s="34">
        <f>IF($D133="","",(IF($C133="","",IF(ISNA(SUMIF('16'!$CA:$CA,$C133,'16'!$CB:$CB)),0,SUMIF('16'!$CA:$CA,$C133,'16'!$CB:$CB)))-IF($D133="","",IF(ISNA(SUMIF('16'!$B:$B,$D133,'16'!$L:$L)),0,SUMIF('16'!$B:$B,$D133,'16'!$L:$L)))))</f>
        <v>0</v>
      </c>
      <c r="V133" s="34">
        <f>IF($D133="","",(IF($C133="","",IF(ISNA(SUMIF('17'!$CA:$CA,$C133,'17'!$CB:$CB)),0,SUMIF('17'!$CA:$CA,$C133,'17'!$CB:$CB)))-IF($D133="","",IF(ISNA(SUMIF('17'!$B:$B,$D133,'17'!$L:$L)),0,SUMIF('17'!$B:$B,$D133,'17'!$L:$L)))))</f>
        <v>0</v>
      </c>
      <c r="W133" s="34">
        <f>IF($D133="","",(IF($C133="","",IF(ISNA(SUMIF('18'!$CA:$CA,$C133,'18'!$CB:$CB)),0,SUMIF('18'!$CA:$CA,$C133,'18'!$CB:$CB)))-IF($D133="","",IF(ISNA(SUMIF('18'!$B:$B,$D133,'18'!$L:$L)),0,SUMIF('18'!$B:$B,$D133,'18'!$L:$L)))))</f>
        <v>0</v>
      </c>
      <c r="X133" s="34">
        <f>IF($D133="","",(IF($C133="","",IF(ISNA(SUMIF('19'!$CA:$CA,$C133,'19'!$CB:$CB)),0,SUMIF('19'!$CA:$CA,$C133,'19'!$CB:$CB)))-IF($D133="","",IF(ISNA(SUMIF('19'!$B:$B,$D133,'19'!$L:$L)),0,SUMIF('19'!$B:$B,$D133,'19'!$L:$L)))))</f>
        <v>0</v>
      </c>
      <c r="Y133" s="34">
        <f>IF($D133="","",(IF($C133="","",IF(ISNA(SUMIF('20'!$CA:$CA,$C133,'20'!$CB:$CB)),0,SUMIF('20'!$CA:$CA,$C133,'20'!$CB:$CB)))-IF($D133="","",IF(ISNA(SUMIF('20'!$B:$B,$D133,'20'!$L:$L)),0,SUMIF('20'!$B:$B,$D133,'20'!$L:$L)))))</f>
        <v>0</v>
      </c>
      <c r="Z133" s="34">
        <f>IF($D133="","",(IF($C133="","",IF(ISNA(SUMIF('21'!$CA:$CA,$C133,'21'!$CB:$CB)),0,SUMIF('21'!$CA:$CA,$C133,'21'!$CB:$CB)))-IF($D133="","",IF(ISNA(SUMIF('21'!$B:$B,$D133,'21'!$L:$L)),0,SUMIF('21'!$B:$B,$D133,'21'!$L:$L)))))</f>
        <v>0</v>
      </c>
      <c r="AA133" s="34">
        <f>IF($D133="","",(IF($C133="","",IF(ISNA(SUMIF('22'!$CA:$CA,$C133,'22'!$CB:$CB)),0,SUMIF('22'!$CA:$CA,$C133,'22'!$CB:$CB)))-IF($D133="","",IF(ISNA(SUMIF('22'!$B:$B,$D133,'22'!$L:$L)),0,SUMIF('22'!$B:$B,$D133,'22'!$L:$L)))))</f>
        <v>0</v>
      </c>
      <c r="AB133" s="34">
        <f>IF($D133="","",(IF($C133="","",IF(ISNA(SUMIF('23'!$CA:$CA,$C133,'23'!$CB:$CB)),0,SUMIF('23'!$CA:$CA,$C133,'23'!$CB:$CB)))-IF($D133="","",IF(ISNA(SUMIF('23'!$B:$B,$D133,'23'!$L:$L)),0,SUMIF('23'!$B:$B,$D133,'23'!$L:$L)))))</f>
        <v>0</v>
      </c>
      <c r="AC133" s="34">
        <f>IF($D133="","",(IF($C133="","",IF(ISNA(SUMIF('24'!$CA:$CA,$C133,'24'!$CB:$CB)),0,SUMIF('24'!$CA:$CA,$C133,'24'!$CB:$CB)))-IF($D133="","",IF(ISNA(SUMIF('24'!$B:$B,$D133,'24'!$L:$L)),0,SUMIF('24'!$B:$B,$D133,'24'!$L:$L)))))</f>
        <v>0</v>
      </c>
      <c r="AD133" s="34">
        <f>IF($D133="","",(IF($C133="","",IF(ISNA(SUMIF('25'!$CA:$CA,$C133,'25'!$CB:$CB)),0,SUMIF('25'!$CA:$CA,$C133,'25'!$CB:$CB)))-IF($D133="","",IF(ISNA(SUMIF('25'!$B:$B,$D133,'25'!$L:$L)),0,SUMIF('25'!$B:$B,$D133,'25'!$L:$L)))))</f>
        <v>0</v>
      </c>
      <c r="AE133" s="34">
        <f>IF($D133="","",(IF($C133="","",IF(ISNA(SUMIF('26'!$CA:$CA,$C133,'26'!$CB:$CB)),0,SUMIF('26'!$CA:$CA,$C133,'26'!$CB:$CB)))-IF($D133="","",IF(ISNA(SUMIF('26'!$B:$B,$D133,'26'!$L:$L)),0,SUMIF('26'!$B:$B,$D133,'26'!$L:$L)))))</f>
        <v>0</v>
      </c>
      <c r="AF133" s="34">
        <f>IF($D133="","",(IF($C133="","",IF(ISNA(SUMIF('27'!$CA:$CA,$C133,'27'!$CB:$CB)),0,SUMIF('27'!$CA:$CA,$C133,'27'!$CB:$CB)))-IF($D133="","",IF(ISNA(SUMIF('27'!$B:$B,$D133,'27'!$L:$L)),0,SUMIF('27'!$B:$B,$D133,'27'!$L:$L)))))</f>
        <v>0</v>
      </c>
      <c r="AG133" s="34">
        <f>IF($D133="","",(IF($C133="","",IF(ISNA(SUMIF('28'!$CA:$CA,$C133,'28'!$CB:$CB)),0,SUMIF('28'!$CA:$CA,$C133,'28'!$CB:$CB)))-IF($D133="","",IF(ISNA(SUMIF('28'!$B:$B,$D133,'28'!$L:$L)),0,SUMIF('28'!$B:$B,$D133,'28'!$L:$L)))))</f>
        <v>0</v>
      </c>
      <c r="AH133" s="34">
        <f>IF($D133="","",(IF($C133="","",IF(ISNA(SUMIF('29'!$CA:$CA,$C133,'29'!$CB:$CB)),0,SUMIF('29'!$CA:$CA,$C133,'29'!$CB:$CB)))-IF($D133="","",IF(ISNA(SUMIF('29'!$B:$B,$D133,'29'!$L:$L)),0,SUMIF('29'!$B:$B,$D133,'29'!$L:$L)))))</f>
        <v>0</v>
      </c>
      <c r="AI133" s="34">
        <f>IF($D133="","",(IF($C133="","",IF(ISNA(SUMIF('30'!$CA:$CA,$C133,'30'!$CB:$CB)),0,SUMIF('30'!$CA:$CA,$C133,'30'!$CB:$CB)))-IF($D133="","",IF(ISNA(SUMIF('30'!$B:$B,$D133,'30'!$L:$L)),0,SUMIF('30'!$B:$B,$D133,'30'!$L:$L)))))</f>
        <v>0</v>
      </c>
      <c r="AJ133" s="34">
        <f>IF($D133="","",(IF($C133="","",IF(ISNA(SUMIF('31'!$CA:$CA,$C133,'31'!$CB:$CB)),0,SUMIF('31'!$CA:$CA,$C133,'31'!$CB:$CB)))-IF($D133="","",IF(ISNA(SUMIF('31'!$B:$B,$D133,'31'!$L:$L)),0,SUMIF('31'!$B:$B,$D133,'31'!$L:$L)))))</f>
        <v>0</v>
      </c>
      <c r="AK133" s="35">
        <f t="shared" si="8"/>
        <v>0</v>
      </c>
      <c r="AL133" s="31">
        <f t="shared" si="9"/>
        <v>272</v>
      </c>
    </row>
    <row r="134" spans="1:38" ht="17.399999999999999">
      <c r="A134" s="19">
        <v>22</v>
      </c>
      <c r="C134" s="39">
        <f>IF(D134="","",VLOOKUP('CUADRO GENERADO'!D134,'BASE DATOS CONDUCTORES'!B:C,2,FALSE))</f>
        <v>4019</v>
      </c>
      <c r="D134" s="28">
        <f>IFERROR(VLOOKUP(A134,'BASE DATOS CONDUCTORES'!$Y$4:$AB$403,4,FALSE),"")</f>
        <v>283</v>
      </c>
      <c r="E134" s="34" t="str">
        <f>IF(ISNA(VLOOKUP(D134,SALDOS!C:D,2,FALSE)),"",VLOOKUP(D134,SALDOS!C:D,2,FALSE))</f>
        <v/>
      </c>
      <c r="F134" s="34">
        <f>IF($D134="","",(IF($C134="","",IF(ISNA(SUMIF('1'!$CA:$CA,$C134,'1'!$CB:$CB)),0,SUMIF('1'!$CA:$CA,$C134,'1'!$CB:$CB)))-IF($D134="","",IF(ISNA(SUMIF('1'!$B:$B,$D134,'1'!$L:$L)),0,SUMIF('1'!$B:$B,$D134,'1'!$L:$L)))))</f>
        <v>0</v>
      </c>
      <c r="G134" s="34">
        <f>IF($D134="","",(IF($C134="","",IF(ISNA(SUMIF('2'!$CA:$CA,$C134,'2'!$CB:$CB)),0,SUMIF('2'!$CA:$CA,$C134,'2'!$CB:$CB)))-IF($D134="","",IF(ISNA(SUMIF('2'!$B:$B,$D134,'2'!$L:$L)),0,SUMIF('2'!$B:$B,$D134,'2'!$L:$L)))))</f>
        <v>0</v>
      </c>
      <c r="H134" s="34">
        <f>IF($D134="","",(IF($C134="","",IF(ISNA(SUMIF('3'!$CA:$CA,$C134,'3'!$CB:$CB)),0,SUMIF('3'!$CA:$CA,$C134,'3'!$CB:$CB)))-IF($D134="","",IF(ISNA(SUMIF('3'!$B:$B,$D134,'3'!$L:$L)),0,SUMIF('3'!$B:$B,$D134,'3'!$L:$L)))))</f>
        <v>0</v>
      </c>
      <c r="I134" s="34">
        <f>IF($D134="","",(IF($C134="","",IF(ISNA(SUMIF('4'!$CA:$CA,$C134,'4'!$CB:$CB)),0,SUMIF('4'!$CA:$CA,$C134,'4'!$CB:$CB)))-IF($D134="","",IF(ISNA(SUMIF('4'!$B:$B,$D134,'4'!$L:$L)),0,SUMIF('4'!$B:$B,$D134,'4'!$L:$L)))))</f>
        <v>0</v>
      </c>
      <c r="J134" s="34">
        <f>IF($D134="","",(IF($C134="","",IF(ISNA(SUMIF('5'!$CA:$CA,$C134,'5'!$CB:$CB)),0,SUMIF('5'!$CA:$CA,$C134,'5'!$CB:$CB)))-IF($D134="","",IF(ISNA(SUMIF('5'!$B:$B,$D134,'5'!$L:$L)),0,SUMIF('5'!$B:$B,$D134,'5'!$L:$L)))))</f>
        <v>0</v>
      </c>
      <c r="K134" s="34">
        <f>IF($D134="","",(IF($C134="","",IF(ISNA(SUMIF('6'!$CA:$CA,$C134,'6'!$CB:$CB)),0,SUMIF('6'!$CA:$CA,$C134,'6'!$CB:$CB)))-IF($D134="","",IF(ISNA(SUMIF('6'!$B:$B,$D134,'6'!$L:$L)),0,SUMIF('6'!$B:$B,$D134,'6'!$L:$L)))))</f>
        <v>0</v>
      </c>
      <c r="L134" s="34">
        <f>IF($D134="","",(IF($C134="","",IF(ISNA(SUMIF('7'!$CA:$CA,$C134,'7'!$CB:$CB)),0,SUMIF('7'!$CA:$CA,$C134,'7'!$CB:$CB)))-IF($D134="","",IF(ISNA(SUMIF('7'!$B:$B,$D134,'7'!$L:$L)),0,SUMIF('7'!$B:$B,$D134,'7'!$L:$L)))))</f>
        <v>0</v>
      </c>
      <c r="M134" s="34">
        <f>IF($D134="","",(IF($C134="","",IF(ISNA(SUMIF('8'!$CA:$CA,$C134,'8'!$CB:$CB)),0,SUMIF('8'!$CA:$CA,$C134,'8'!$CB:$CB)))-IF($D134="","",IF(ISNA(SUMIF('8'!$B:$B,$D134,'8'!$L:$L)),0,SUMIF('8'!$B:$B,$D134,'8'!$L:$L)))))</f>
        <v>0</v>
      </c>
      <c r="N134" s="34">
        <f>IF($D134="","",(IF($C134="","",IF(ISNA(SUMIF('9'!$CA:$CA,$C134,'9'!$CB:$CB)),0,SUMIF('9'!$CA:$CA,$C134,'9'!$CB:$CB)))-IF($D134="","",IF(ISNA(SUMIF('9'!$B:$B,$D134,'9'!$L:$L)),0,SUMIF('9'!$B:$B,$D134,'9'!$L:$L)))))</f>
        <v>0</v>
      </c>
      <c r="O134" s="34">
        <f>IF($D134="","",(IF($C134="","",IF(ISNA(SUMIF('10'!$CA:$CA,$C134,'10'!$CB:$CB)),0,SUMIF('10'!$CA:$CA,$C134,'10'!$CB:$CB)))-IF($D134="","",IF(ISNA(SUMIF('10'!$B:$B,$D134,'10'!$L:$L)),0,SUMIF('10'!$B:$B,$D134,'10'!$L:$L)))))</f>
        <v>0</v>
      </c>
      <c r="P134" s="34">
        <f>IF($D134="","",(IF($C134="","",IF(ISNA(SUMIF('11'!$CA:$CA,$C134,'11'!$CB:$CB)),0,SUMIF('11'!$CA:$CA,$C134,'11'!$CB:$CB)))-IF($D134="","",IF(ISNA(SUMIF('11'!$B:$B,$D134,'11'!$L:$L)),0,SUMIF('11'!$B:$B,$D134,'11'!$L:$L)))))</f>
        <v>0</v>
      </c>
      <c r="Q134" s="34">
        <f>IF($D134="","",(IF($C134="","",IF(ISNA(SUMIF('12'!$CA:$CA,$C134,'12'!$CB:$CB)),0,SUMIF('12'!$CA:$CA,$C134,'12'!$CB:$CB)))-IF($D134="","",IF(ISNA(SUMIF('12'!$B:$B,$D134,'12'!$L:$L)),0,SUMIF('12'!$B:$B,$D134,'12'!$L:$L)))))</f>
        <v>0</v>
      </c>
      <c r="R134" s="34">
        <f>IF($D134="","",(IF($C134="","",IF(ISNA(SUMIF('13'!$CA:$CA,$C134,'13'!$CB:$CB)),0,SUMIF('13'!$CA:$CA,$C134,'13'!$CB:$CB)))-IF($D134="","",IF(ISNA(SUMIF('13'!$B:$B,$D134,'13'!$L:$L)),0,SUMIF('13'!$B:$B,$D134,'13'!$L:$L)))))</f>
        <v>0</v>
      </c>
      <c r="S134" s="34">
        <f>IF($D134="","",(IF($C134="","",IF(ISNA(SUMIF('14'!$CA:$CA,$C134,'14'!$CB:$CB)),0,SUMIF('14'!$CA:$CA,$C134,'14'!$CB:$CB)))-IF($D134="","",IF(ISNA(SUMIF('14'!$B:$B,$D134,'14'!$L:$L)),0,SUMIF('14'!$B:$B,$D134,'14'!$L:$L)))))</f>
        <v>0</v>
      </c>
      <c r="T134" s="34">
        <f>IF($D134="","",(IF($C134="","",IF(ISNA(SUMIF('15'!$CA:$CA,$C134,'15'!$CB:$CB)),0,SUMIF('15'!$CA:$CA,$C134,'15'!$CB:$CB)))-IF($D134="","",IF(ISNA(SUMIF('15'!$B:$B,$D134,'15'!$L:$L)),0,SUMIF('15'!$B:$B,$D134,'15'!$L:$L)))))</f>
        <v>0</v>
      </c>
      <c r="U134" s="34">
        <f>IF($D134="","",(IF($C134="","",IF(ISNA(SUMIF('16'!$CA:$CA,$C134,'16'!$CB:$CB)),0,SUMIF('16'!$CA:$CA,$C134,'16'!$CB:$CB)))-IF($D134="","",IF(ISNA(SUMIF('16'!$B:$B,$D134,'16'!$L:$L)),0,SUMIF('16'!$B:$B,$D134,'16'!$L:$L)))))</f>
        <v>0</v>
      </c>
      <c r="V134" s="34">
        <f>IF($D134="","",(IF($C134="","",IF(ISNA(SUMIF('17'!$CA:$CA,$C134,'17'!$CB:$CB)),0,SUMIF('17'!$CA:$CA,$C134,'17'!$CB:$CB)))-IF($D134="","",IF(ISNA(SUMIF('17'!$B:$B,$D134,'17'!$L:$L)),0,SUMIF('17'!$B:$B,$D134,'17'!$L:$L)))))</f>
        <v>0</v>
      </c>
      <c r="W134" s="34">
        <f>IF($D134="","",(IF($C134="","",IF(ISNA(SUMIF('18'!$CA:$CA,$C134,'18'!$CB:$CB)),0,SUMIF('18'!$CA:$CA,$C134,'18'!$CB:$CB)))-IF($D134="","",IF(ISNA(SUMIF('18'!$B:$B,$D134,'18'!$L:$L)),0,SUMIF('18'!$B:$B,$D134,'18'!$L:$L)))))</f>
        <v>0</v>
      </c>
      <c r="X134" s="34">
        <f>IF($D134="","",(IF($C134="","",IF(ISNA(SUMIF('19'!$CA:$CA,$C134,'19'!$CB:$CB)),0,SUMIF('19'!$CA:$CA,$C134,'19'!$CB:$CB)))-IF($D134="","",IF(ISNA(SUMIF('19'!$B:$B,$D134,'19'!$L:$L)),0,SUMIF('19'!$B:$B,$D134,'19'!$L:$L)))))</f>
        <v>0</v>
      </c>
      <c r="Y134" s="34">
        <f>IF($D134="","",(IF($C134="","",IF(ISNA(SUMIF('20'!$CA:$CA,$C134,'20'!$CB:$CB)),0,SUMIF('20'!$CA:$CA,$C134,'20'!$CB:$CB)))-IF($D134="","",IF(ISNA(SUMIF('20'!$B:$B,$D134,'20'!$L:$L)),0,SUMIF('20'!$B:$B,$D134,'20'!$L:$L)))))</f>
        <v>0</v>
      </c>
      <c r="Z134" s="34">
        <f>IF($D134="","",(IF($C134="","",IF(ISNA(SUMIF('21'!$CA:$CA,$C134,'21'!$CB:$CB)),0,SUMIF('21'!$CA:$CA,$C134,'21'!$CB:$CB)))-IF($D134="","",IF(ISNA(SUMIF('21'!$B:$B,$D134,'21'!$L:$L)),0,SUMIF('21'!$B:$B,$D134,'21'!$L:$L)))))</f>
        <v>0</v>
      </c>
      <c r="AA134" s="34">
        <f>IF($D134="","",(IF($C134="","",IF(ISNA(SUMIF('22'!$CA:$CA,$C134,'22'!$CB:$CB)),0,SUMIF('22'!$CA:$CA,$C134,'22'!$CB:$CB)))-IF($D134="","",IF(ISNA(SUMIF('22'!$B:$B,$D134,'22'!$L:$L)),0,SUMIF('22'!$B:$B,$D134,'22'!$L:$L)))))</f>
        <v>0</v>
      </c>
      <c r="AB134" s="34">
        <f>IF($D134="","",(IF($C134="","",IF(ISNA(SUMIF('23'!$CA:$CA,$C134,'23'!$CB:$CB)),0,SUMIF('23'!$CA:$CA,$C134,'23'!$CB:$CB)))-IF($D134="","",IF(ISNA(SUMIF('23'!$B:$B,$D134,'23'!$L:$L)),0,SUMIF('23'!$B:$B,$D134,'23'!$L:$L)))))</f>
        <v>0</v>
      </c>
      <c r="AC134" s="34">
        <f>IF($D134="","",(IF($C134="","",IF(ISNA(SUMIF('24'!$CA:$CA,$C134,'24'!$CB:$CB)),0,SUMIF('24'!$CA:$CA,$C134,'24'!$CB:$CB)))-IF($D134="","",IF(ISNA(SUMIF('24'!$B:$B,$D134,'24'!$L:$L)),0,SUMIF('24'!$B:$B,$D134,'24'!$L:$L)))))</f>
        <v>0</v>
      </c>
      <c r="AD134" s="34">
        <f>IF($D134="","",(IF($C134="","",IF(ISNA(SUMIF('25'!$CA:$CA,$C134,'25'!$CB:$CB)),0,SUMIF('25'!$CA:$CA,$C134,'25'!$CB:$CB)))-IF($D134="","",IF(ISNA(SUMIF('25'!$B:$B,$D134,'25'!$L:$L)),0,SUMIF('25'!$B:$B,$D134,'25'!$L:$L)))))</f>
        <v>0</v>
      </c>
      <c r="AE134" s="34">
        <f>IF($D134="","",(IF($C134="","",IF(ISNA(SUMIF('26'!$CA:$CA,$C134,'26'!$CB:$CB)),0,SUMIF('26'!$CA:$CA,$C134,'26'!$CB:$CB)))-IF($D134="","",IF(ISNA(SUMIF('26'!$B:$B,$D134,'26'!$L:$L)),0,SUMIF('26'!$B:$B,$D134,'26'!$L:$L)))))</f>
        <v>0</v>
      </c>
      <c r="AF134" s="34">
        <f>IF($D134="","",(IF($C134="","",IF(ISNA(SUMIF('27'!$CA:$CA,$C134,'27'!$CB:$CB)),0,SUMIF('27'!$CA:$CA,$C134,'27'!$CB:$CB)))-IF($D134="","",IF(ISNA(SUMIF('27'!$B:$B,$D134,'27'!$L:$L)),0,SUMIF('27'!$B:$B,$D134,'27'!$L:$L)))))</f>
        <v>0</v>
      </c>
      <c r="AG134" s="34">
        <f>IF($D134="","",(IF($C134="","",IF(ISNA(SUMIF('28'!$CA:$CA,$C134,'28'!$CB:$CB)),0,SUMIF('28'!$CA:$CA,$C134,'28'!$CB:$CB)))-IF($D134="","",IF(ISNA(SUMIF('28'!$B:$B,$D134,'28'!$L:$L)),0,SUMIF('28'!$B:$B,$D134,'28'!$L:$L)))))</f>
        <v>0</v>
      </c>
      <c r="AH134" s="34">
        <f>IF($D134="","",(IF($C134="","",IF(ISNA(SUMIF('29'!$CA:$CA,$C134,'29'!$CB:$CB)),0,SUMIF('29'!$CA:$CA,$C134,'29'!$CB:$CB)))-IF($D134="","",IF(ISNA(SUMIF('29'!$B:$B,$D134,'29'!$L:$L)),0,SUMIF('29'!$B:$B,$D134,'29'!$L:$L)))))</f>
        <v>0</v>
      </c>
      <c r="AI134" s="34">
        <f>IF($D134="","",(IF($C134="","",IF(ISNA(SUMIF('30'!$CA:$CA,$C134,'30'!$CB:$CB)),0,SUMIF('30'!$CA:$CA,$C134,'30'!$CB:$CB)))-IF($D134="","",IF(ISNA(SUMIF('30'!$B:$B,$D134,'30'!$L:$L)),0,SUMIF('30'!$B:$B,$D134,'30'!$L:$L)))))</f>
        <v>0</v>
      </c>
      <c r="AJ134" s="34">
        <f>IF($D134="","",(IF($C134="","",IF(ISNA(SUMIF('31'!$CA:$CA,$C134,'31'!$CB:$CB)),0,SUMIF('31'!$CA:$CA,$C134,'31'!$CB:$CB)))-IF($D134="","",IF(ISNA(SUMIF('31'!$B:$B,$D134,'31'!$L:$L)),0,SUMIF('31'!$B:$B,$D134,'31'!$L:$L)))))</f>
        <v>0</v>
      </c>
      <c r="AK134" s="35">
        <f t="shared" si="8"/>
        <v>0</v>
      </c>
      <c r="AL134" s="31">
        <f t="shared" si="9"/>
        <v>283</v>
      </c>
    </row>
    <row r="135" spans="1:38" ht="17.399999999999999">
      <c r="A135" s="19">
        <v>23</v>
      </c>
      <c r="C135" s="39">
        <f>IF(D135="","",VLOOKUP('CUADRO GENERADO'!D135,'BASE DATOS CONDUCTORES'!B:C,2,FALSE))</f>
        <v>4032</v>
      </c>
      <c r="D135" s="28">
        <f>IFERROR(VLOOKUP(A135,'BASE DATOS CONDUCTORES'!$Y$4:$AB$403,4,FALSE),"")</f>
        <v>284</v>
      </c>
      <c r="E135" s="34" t="str">
        <f>IF(ISNA(VLOOKUP(D135,SALDOS!C:D,2,FALSE)),"",VLOOKUP(D135,SALDOS!C:D,2,FALSE))</f>
        <v/>
      </c>
      <c r="F135" s="34">
        <f>IF($D135="","",(IF($C135="","",IF(ISNA(SUMIF('1'!$CA:$CA,$C135,'1'!$CB:$CB)),0,SUMIF('1'!$CA:$CA,$C135,'1'!$CB:$CB)))-IF($D135="","",IF(ISNA(SUMIF('1'!$B:$B,$D135,'1'!$L:$L)),0,SUMIF('1'!$B:$B,$D135,'1'!$L:$L)))))</f>
        <v>0</v>
      </c>
      <c r="G135" s="34">
        <f>IF($D135="","",(IF($C135="","",IF(ISNA(SUMIF('2'!$CA:$CA,$C135,'2'!$CB:$CB)),0,SUMIF('2'!$CA:$CA,$C135,'2'!$CB:$CB)))-IF($D135="","",IF(ISNA(SUMIF('2'!$B:$B,$D135,'2'!$L:$L)),0,SUMIF('2'!$B:$B,$D135,'2'!$L:$L)))))</f>
        <v>0</v>
      </c>
      <c r="H135" s="34">
        <f>IF($D135="","",(IF($C135="","",IF(ISNA(SUMIF('3'!$CA:$CA,$C135,'3'!$CB:$CB)),0,SUMIF('3'!$CA:$CA,$C135,'3'!$CB:$CB)))-IF($D135="","",IF(ISNA(SUMIF('3'!$B:$B,$D135,'3'!$L:$L)),0,SUMIF('3'!$B:$B,$D135,'3'!$L:$L)))))</f>
        <v>0</v>
      </c>
      <c r="I135" s="34">
        <f>IF($D135="","",(IF($C135="","",IF(ISNA(SUMIF('4'!$CA:$CA,$C135,'4'!$CB:$CB)),0,SUMIF('4'!$CA:$CA,$C135,'4'!$CB:$CB)))-IF($D135="","",IF(ISNA(SUMIF('4'!$B:$B,$D135,'4'!$L:$L)),0,SUMIF('4'!$B:$B,$D135,'4'!$L:$L)))))</f>
        <v>0</v>
      </c>
      <c r="J135" s="34">
        <f>IF($D135="","",(IF($C135="","",IF(ISNA(SUMIF('5'!$CA:$CA,$C135,'5'!$CB:$CB)),0,SUMIF('5'!$CA:$CA,$C135,'5'!$CB:$CB)))-IF($D135="","",IF(ISNA(SUMIF('5'!$B:$B,$D135,'5'!$L:$L)),0,SUMIF('5'!$B:$B,$D135,'5'!$L:$L)))))</f>
        <v>0</v>
      </c>
      <c r="K135" s="34">
        <f>IF($D135="","",(IF($C135="","",IF(ISNA(SUMIF('6'!$CA:$CA,$C135,'6'!$CB:$CB)),0,SUMIF('6'!$CA:$CA,$C135,'6'!$CB:$CB)))-IF($D135="","",IF(ISNA(SUMIF('6'!$B:$B,$D135,'6'!$L:$L)),0,SUMIF('6'!$B:$B,$D135,'6'!$L:$L)))))</f>
        <v>0</v>
      </c>
      <c r="L135" s="34">
        <f>IF($D135="","",(IF($C135="","",IF(ISNA(SUMIF('7'!$CA:$CA,$C135,'7'!$CB:$CB)),0,SUMIF('7'!$CA:$CA,$C135,'7'!$CB:$CB)))-IF($D135="","",IF(ISNA(SUMIF('7'!$B:$B,$D135,'7'!$L:$L)),0,SUMIF('7'!$B:$B,$D135,'7'!$L:$L)))))</f>
        <v>0</v>
      </c>
      <c r="M135" s="34">
        <f>IF($D135="","",(IF($C135="","",IF(ISNA(SUMIF('8'!$CA:$CA,$C135,'8'!$CB:$CB)),0,SUMIF('8'!$CA:$CA,$C135,'8'!$CB:$CB)))-IF($D135="","",IF(ISNA(SUMIF('8'!$B:$B,$D135,'8'!$L:$L)),0,SUMIF('8'!$B:$B,$D135,'8'!$L:$L)))))</f>
        <v>0</v>
      </c>
      <c r="N135" s="34">
        <f>IF($D135="","",(IF($C135="","",IF(ISNA(SUMIF('9'!$CA:$CA,$C135,'9'!$CB:$CB)),0,SUMIF('9'!$CA:$CA,$C135,'9'!$CB:$CB)))-IF($D135="","",IF(ISNA(SUMIF('9'!$B:$B,$D135,'9'!$L:$L)),0,SUMIF('9'!$B:$B,$D135,'9'!$L:$L)))))</f>
        <v>0</v>
      </c>
      <c r="O135" s="34">
        <f>IF($D135="","",(IF($C135="","",IF(ISNA(SUMIF('10'!$CA:$CA,$C135,'10'!$CB:$CB)),0,SUMIF('10'!$CA:$CA,$C135,'10'!$CB:$CB)))-IF($D135="","",IF(ISNA(SUMIF('10'!$B:$B,$D135,'10'!$L:$L)),0,SUMIF('10'!$B:$B,$D135,'10'!$L:$L)))))</f>
        <v>0</v>
      </c>
      <c r="P135" s="34">
        <f>IF($D135="","",(IF($C135="","",IF(ISNA(SUMIF('11'!$CA:$CA,$C135,'11'!$CB:$CB)),0,SUMIF('11'!$CA:$CA,$C135,'11'!$CB:$CB)))-IF($D135="","",IF(ISNA(SUMIF('11'!$B:$B,$D135,'11'!$L:$L)),0,SUMIF('11'!$B:$B,$D135,'11'!$L:$L)))))</f>
        <v>0</v>
      </c>
      <c r="Q135" s="34">
        <f>IF($D135="","",(IF($C135="","",IF(ISNA(SUMIF('12'!$CA:$CA,$C135,'12'!$CB:$CB)),0,SUMIF('12'!$CA:$CA,$C135,'12'!$CB:$CB)))-IF($D135="","",IF(ISNA(SUMIF('12'!$B:$B,$D135,'12'!$L:$L)),0,SUMIF('12'!$B:$B,$D135,'12'!$L:$L)))))</f>
        <v>0</v>
      </c>
      <c r="R135" s="34">
        <f>IF($D135="","",(IF($C135="","",IF(ISNA(SUMIF('13'!$CA:$CA,$C135,'13'!$CB:$CB)),0,SUMIF('13'!$CA:$CA,$C135,'13'!$CB:$CB)))-IF($D135="","",IF(ISNA(SUMIF('13'!$B:$B,$D135,'13'!$L:$L)),0,SUMIF('13'!$B:$B,$D135,'13'!$L:$L)))))</f>
        <v>0</v>
      </c>
      <c r="S135" s="34">
        <f>IF($D135="","",(IF($C135="","",IF(ISNA(SUMIF('14'!$CA:$CA,$C135,'14'!$CB:$CB)),0,SUMIF('14'!$CA:$CA,$C135,'14'!$CB:$CB)))-IF($D135="","",IF(ISNA(SUMIF('14'!$B:$B,$D135,'14'!$L:$L)),0,SUMIF('14'!$B:$B,$D135,'14'!$L:$L)))))</f>
        <v>0</v>
      </c>
      <c r="T135" s="34">
        <f>IF($D135="","",(IF($C135="","",IF(ISNA(SUMIF('15'!$CA:$CA,$C135,'15'!$CB:$CB)),0,SUMIF('15'!$CA:$CA,$C135,'15'!$CB:$CB)))-IF($D135="","",IF(ISNA(SUMIF('15'!$B:$B,$D135,'15'!$L:$L)),0,SUMIF('15'!$B:$B,$D135,'15'!$L:$L)))))</f>
        <v>0</v>
      </c>
      <c r="U135" s="34">
        <f>IF($D135="","",(IF($C135="","",IF(ISNA(SUMIF('16'!$CA:$CA,$C135,'16'!$CB:$CB)),0,SUMIF('16'!$CA:$CA,$C135,'16'!$CB:$CB)))-IF($D135="","",IF(ISNA(SUMIF('16'!$B:$B,$D135,'16'!$L:$L)),0,SUMIF('16'!$B:$B,$D135,'16'!$L:$L)))))</f>
        <v>0</v>
      </c>
      <c r="V135" s="34">
        <f>IF($D135="","",(IF($C135="","",IF(ISNA(SUMIF('17'!$CA:$CA,$C135,'17'!$CB:$CB)),0,SUMIF('17'!$CA:$CA,$C135,'17'!$CB:$CB)))-IF($D135="","",IF(ISNA(SUMIF('17'!$B:$B,$D135,'17'!$L:$L)),0,SUMIF('17'!$B:$B,$D135,'17'!$L:$L)))))</f>
        <v>0</v>
      </c>
      <c r="W135" s="34">
        <f>IF($D135="","",(IF($C135="","",IF(ISNA(SUMIF('18'!$CA:$CA,$C135,'18'!$CB:$CB)),0,SUMIF('18'!$CA:$CA,$C135,'18'!$CB:$CB)))-IF($D135="","",IF(ISNA(SUMIF('18'!$B:$B,$D135,'18'!$L:$L)),0,SUMIF('18'!$B:$B,$D135,'18'!$L:$L)))))</f>
        <v>0</v>
      </c>
      <c r="X135" s="34">
        <f>IF($D135="","",(IF($C135="","",IF(ISNA(SUMIF('19'!$CA:$CA,$C135,'19'!$CB:$CB)),0,SUMIF('19'!$CA:$CA,$C135,'19'!$CB:$CB)))-IF($D135="","",IF(ISNA(SUMIF('19'!$B:$B,$D135,'19'!$L:$L)),0,SUMIF('19'!$B:$B,$D135,'19'!$L:$L)))))</f>
        <v>0</v>
      </c>
      <c r="Y135" s="34">
        <f>IF($D135="","",(IF($C135="","",IF(ISNA(SUMIF('20'!$CA:$CA,$C135,'20'!$CB:$CB)),0,SUMIF('20'!$CA:$CA,$C135,'20'!$CB:$CB)))-IF($D135="","",IF(ISNA(SUMIF('20'!$B:$B,$D135,'20'!$L:$L)),0,SUMIF('20'!$B:$B,$D135,'20'!$L:$L)))))</f>
        <v>0</v>
      </c>
      <c r="Z135" s="34">
        <f>IF($D135="","",(IF($C135="","",IF(ISNA(SUMIF('21'!$CA:$CA,$C135,'21'!$CB:$CB)),0,SUMIF('21'!$CA:$CA,$C135,'21'!$CB:$CB)))-IF($D135="","",IF(ISNA(SUMIF('21'!$B:$B,$D135,'21'!$L:$L)),0,SUMIF('21'!$B:$B,$D135,'21'!$L:$L)))))</f>
        <v>0</v>
      </c>
      <c r="AA135" s="34">
        <f>IF($D135="","",(IF($C135="","",IF(ISNA(SUMIF('22'!$CA:$CA,$C135,'22'!$CB:$CB)),0,SUMIF('22'!$CA:$CA,$C135,'22'!$CB:$CB)))-IF($D135="","",IF(ISNA(SUMIF('22'!$B:$B,$D135,'22'!$L:$L)),0,SUMIF('22'!$B:$B,$D135,'22'!$L:$L)))))</f>
        <v>0</v>
      </c>
      <c r="AB135" s="34">
        <f>IF($D135="","",(IF($C135="","",IF(ISNA(SUMIF('23'!$CA:$CA,$C135,'23'!$CB:$CB)),0,SUMIF('23'!$CA:$CA,$C135,'23'!$CB:$CB)))-IF($D135="","",IF(ISNA(SUMIF('23'!$B:$B,$D135,'23'!$L:$L)),0,SUMIF('23'!$B:$B,$D135,'23'!$L:$L)))))</f>
        <v>0</v>
      </c>
      <c r="AC135" s="34">
        <f>IF($D135="","",(IF($C135="","",IF(ISNA(SUMIF('24'!$CA:$CA,$C135,'24'!$CB:$CB)),0,SUMIF('24'!$CA:$CA,$C135,'24'!$CB:$CB)))-IF($D135="","",IF(ISNA(SUMIF('24'!$B:$B,$D135,'24'!$L:$L)),0,SUMIF('24'!$B:$B,$D135,'24'!$L:$L)))))</f>
        <v>0</v>
      </c>
      <c r="AD135" s="34">
        <f>IF($D135="","",(IF($C135="","",IF(ISNA(SUMIF('25'!$CA:$CA,$C135,'25'!$CB:$CB)),0,SUMIF('25'!$CA:$CA,$C135,'25'!$CB:$CB)))-IF($D135="","",IF(ISNA(SUMIF('25'!$B:$B,$D135,'25'!$L:$L)),0,SUMIF('25'!$B:$B,$D135,'25'!$L:$L)))))</f>
        <v>0</v>
      </c>
      <c r="AE135" s="34">
        <f>IF($D135="","",(IF($C135="","",IF(ISNA(SUMIF('26'!$CA:$CA,$C135,'26'!$CB:$CB)),0,SUMIF('26'!$CA:$CA,$C135,'26'!$CB:$CB)))-IF($D135="","",IF(ISNA(SUMIF('26'!$B:$B,$D135,'26'!$L:$L)),0,SUMIF('26'!$B:$B,$D135,'26'!$L:$L)))))</f>
        <v>0</v>
      </c>
      <c r="AF135" s="34">
        <f>IF($D135="","",(IF($C135="","",IF(ISNA(SUMIF('27'!$CA:$CA,$C135,'27'!$CB:$CB)),0,SUMIF('27'!$CA:$CA,$C135,'27'!$CB:$CB)))-IF($D135="","",IF(ISNA(SUMIF('27'!$B:$B,$D135,'27'!$L:$L)),0,SUMIF('27'!$B:$B,$D135,'27'!$L:$L)))))</f>
        <v>0</v>
      </c>
      <c r="AG135" s="34">
        <f>IF($D135="","",(IF($C135="","",IF(ISNA(SUMIF('28'!$CA:$CA,$C135,'28'!$CB:$CB)),0,SUMIF('28'!$CA:$CA,$C135,'28'!$CB:$CB)))-IF($D135="","",IF(ISNA(SUMIF('28'!$B:$B,$D135,'28'!$L:$L)),0,SUMIF('28'!$B:$B,$D135,'28'!$L:$L)))))</f>
        <v>0</v>
      </c>
      <c r="AH135" s="34">
        <f>IF($D135="","",(IF($C135="","",IF(ISNA(SUMIF('29'!$CA:$CA,$C135,'29'!$CB:$CB)),0,SUMIF('29'!$CA:$CA,$C135,'29'!$CB:$CB)))-IF($D135="","",IF(ISNA(SUMIF('29'!$B:$B,$D135,'29'!$L:$L)),0,SUMIF('29'!$B:$B,$D135,'29'!$L:$L)))))</f>
        <v>0</v>
      </c>
      <c r="AI135" s="34">
        <f>IF($D135="","",(IF($C135="","",IF(ISNA(SUMIF('30'!$CA:$CA,$C135,'30'!$CB:$CB)),0,SUMIF('30'!$CA:$CA,$C135,'30'!$CB:$CB)))-IF($D135="","",IF(ISNA(SUMIF('30'!$B:$B,$D135,'30'!$L:$L)),0,SUMIF('30'!$B:$B,$D135,'30'!$L:$L)))))</f>
        <v>0</v>
      </c>
      <c r="AJ135" s="34">
        <f>IF($D135="","",(IF($C135="","",IF(ISNA(SUMIF('31'!$CA:$CA,$C135,'31'!$CB:$CB)),0,SUMIF('31'!$CA:$CA,$C135,'31'!$CB:$CB)))-IF($D135="","",IF(ISNA(SUMIF('31'!$B:$B,$D135,'31'!$L:$L)),0,SUMIF('31'!$B:$B,$D135,'31'!$L:$L)))))</f>
        <v>0</v>
      </c>
      <c r="AK135" s="35">
        <f t="shared" si="8"/>
        <v>0</v>
      </c>
      <c r="AL135" s="31">
        <f t="shared" si="9"/>
        <v>284</v>
      </c>
    </row>
    <row r="136" spans="1:38" ht="17.399999999999999" hidden="1">
      <c r="A136" s="19">
        <v>24</v>
      </c>
      <c r="C136" s="39" t="str">
        <f>IF(D136="","",VLOOKUP('CUADRO GENERADO'!D136,'BASE DATOS CONDUCTORES'!B:C,2,FALSE))</f>
        <v/>
      </c>
      <c r="D136" s="28" t="str">
        <f>IFERROR(VLOOKUP(A136,'BASE DATOS CONDUCTORES'!$Y$4:$AB$403,4,FALSE),"")</f>
        <v/>
      </c>
      <c r="E136" s="34" t="str">
        <f>IF(ISNA(VLOOKUP(D136,SALDOS!C:D,2,FALSE)),"",VLOOKUP(D136,SALDOS!C:D,2,FALSE))</f>
        <v/>
      </c>
      <c r="F136" s="34" t="str">
        <f>IF($D136="","",(IF($C136="","",IF(ISNA(SUMIF('1'!$CA:$CA,$C136,'1'!$CB:$CB)),0,SUMIF('1'!$CA:$CA,$C136,'1'!$CB:$CB)))-IF($D136="","",IF(ISNA(SUMIF('1'!$B:$B,$D136,'1'!$L:$L)),0,SUMIF('1'!$B:$B,$D136,'1'!$L:$L)))))</f>
        <v/>
      </c>
      <c r="G136" s="34" t="str">
        <f>IF($D136="","",(IF($C136="","",IF(ISNA(SUMIF('2'!$CA:$CA,$C136,'2'!$CB:$CB)),0,SUMIF('2'!$CA:$CA,$C136,'2'!$CB:$CB)))-IF($D136="","",IF(ISNA(SUMIF('2'!$B:$B,$D136,'2'!$L:$L)),0,SUMIF('2'!$B:$B,$D136,'2'!$L:$L)))))</f>
        <v/>
      </c>
      <c r="H136" s="34" t="str">
        <f>IF($D136="","",(IF($C136="","",IF(ISNA(SUMIF('3'!$CA:$CA,$C136,'3'!$CB:$CB)),0,SUMIF('3'!$CA:$CA,$C136,'3'!$CB:$CB)))-IF($D136="","",IF(ISNA(SUMIF('3'!$B:$B,$D136,'3'!$L:$L)),0,SUMIF('3'!$B:$B,$D136,'3'!$L:$L)))))</f>
        <v/>
      </c>
      <c r="I136" s="34" t="str">
        <f>IF($D136="","",(IF($C136="","",IF(ISNA(SUMIF('4'!$CA:$CA,$C136,'4'!$CB:$CB)),0,SUMIF('4'!$CA:$CA,$C136,'4'!$CB:$CB)))-IF($D136="","",IF(ISNA(SUMIF('4'!$B:$B,$D136,'4'!$L:$L)),0,SUMIF('4'!$B:$B,$D136,'4'!$L:$L)))))</f>
        <v/>
      </c>
      <c r="J136" s="34" t="str">
        <f>IF($D136="","",(IF($C136="","",IF(ISNA(SUMIF('5'!$CA:$CA,$C136,'5'!$CB:$CB)),0,SUMIF('5'!$CA:$CA,$C136,'5'!$CB:$CB)))-IF($D136="","",IF(ISNA(SUMIF('5'!$B:$B,$D136,'5'!$L:$L)),0,SUMIF('5'!$B:$B,$D136,'5'!$L:$L)))))</f>
        <v/>
      </c>
      <c r="K136" s="34" t="str">
        <f>IF($D136="","",(IF($C136="","",IF(ISNA(SUMIF('6'!$CA:$CA,$C136,'6'!$CB:$CB)),0,SUMIF('6'!$CA:$CA,$C136,'6'!$CB:$CB)))-IF($D136="","",IF(ISNA(SUMIF('6'!$B:$B,$D136,'6'!$L:$L)),0,SUMIF('6'!$B:$B,$D136,'6'!$L:$L)))))</f>
        <v/>
      </c>
      <c r="L136" s="34" t="str">
        <f>IF($D136="","",(IF($C136="","",IF(ISNA(SUMIF('7'!$CA:$CA,$C136,'7'!$CB:$CB)),0,SUMIF('7'!$CA:$CA,$C136,'7'!$CB:$CB)))-IF($D136="","",IF(ISNA(SUMIF('7'!$B:$B,$D136,'7'!$L:$L)),0,SUMIF('7'!$B:$B,$D136,'7'!$L:$L)))))</f>
        <v/>
      </c>
      <c r="M136" s="34" t="str">
        <f>IF($D136="","",(IF($C136="","",IF(ISNA(SUMIF('8'!$CA:$CA,$C136,'8'!$CB:$CB)),0,SUMIF('8'!$CA:$CA,$C136,'8'!$CB:$CB)))-IF($D136="","",IF(ISNA(SUMIF('8'!$B:$B,$D136,'8'!$L:$L)),0,SUMIF('8'!$B:$B,$D136,'8'!$L:$L)))))</f>
        <v/>
      </c>
      <c r="N136" s="34" t="str">
        <f>IF($D136="","",(IF($C136="","",IF(ISNA(SUMIF('9'!$CA:$CA,$C136,'9'!$CB:$CB)),0,SUMIF('9'!$CA:$CA,$C136,'9'!$CB:$CB)))-IF($D136="","",IF(ISNA(SUMIF('9'!$B:$B,$D136,'9'!$L:$L)),0,SUMIF('9'!$B:$B,$D136,'9'!$L:$L)))))</f>
        <v/>
      </c>
      <c r="O136" s="34" t="str">
        <f>IF($D136="","",(IF($C136="","",IF(ISNA(SUMIF('10'!$CA:$CA,$C136,'10'!$CB:$CB)),0,SUMIF('10'!$CA:$CA,$C136,'10'!$CB:$CB)))-IF($D136="","",IF(ISNA(SUMIF('10'!$B:$B,$D136,'10'!$L:$L)),0,SUMIF('10'!$B:$B,$D136,'10'!$L:$L)))))</f>
        <v/>
      </c>
      <c r="P136" s="34" t="str">
        <f>IF($D136="","",(IF($C136="","",IF(ISNA(SUMIF('11'!$CA:$CA,$C136,'11'!$CB:$CB)),0,SUMIF('11'!$CA:$CA,$C136,'11'!$CB:$CB)))-IF($D136="","",IF(ISNA(SUMIF('11'!$B:$B,$D136,'11'!$L:$L)),0,SUMIF('11'!$B:$B,$D136,'11'!$L:$L)))))</f>
        <v/>
      </c>
      <c r="Q136" s="34" t="str">
        <f>IF($D136="","",(IF($C136="","",IF(ISNA(SUMIF('12'!$CA:$CA,$C136,'12'!$CB:$CB)),0,SUMIF('12'!$CA:$CA,$C136,'12'!$CB:$CB)))-IF($D136="","",IF(ISNA(SUMIF('12'!$B:$B,$D136,'12'!$L:$L)),0,SUMIF('12'!$B:$B,$D136,'12'!$L:$L)))))</f>
        <v/>
      </c>
      <c r="R136" s="34" t="str">
        <f>IF($D136="","",(IF($C136="","",IF(ISNA(SUMIF('13'!$CA:$CA,$C136,'13'!$CB:$CB)),0,SUMIF('13'!$CA:$CA,$C136,'13'!$CB:$CB)))-IF($D136="","",IF(ISNA(SUMIF('13'!$B:$B,$D136,'13'!$L:$L)),0,SUMIF('13'!$B:$B,$D136,'13'!$L:$L)))))</f>
        <v/>
      </c>
      <c r="S136" s="34" t="str">
        <f>IF($D136="","",(IF($C136="","",IF(ISNA(SUMIF('14'!$CA:$CA,$C136,'14'!$CB:$CB)),0,SUMIF('14'!$CA:$CA,$C136,'14'!$CB:$CB)))-IF($D136="","",IF(ISNA(SUMIF('14'!$B:$B,$D136,'14'!$L:$L)),0,SUMIF('14'!$B:$B,$D136,'14'!$L:$L)))))</f>
        <v/>
      </c>
      <c r="T136" s="34" t="str">
        <f>IF($D136="","",(IF($C136="","",IF(ISNA(SUMIF('15'!$CA:$CA,$C136,'15'!$CB:$CB)),0,SUMIF('15'!$CA:$CA,$C136,'15'!$CB:$CB)))-IF($D136="","",IF(ISNA(SUMIF('15'!$B:$B,$D136,'15'!$L:$L)),0,SUMIF('15'!$B:$B,$D136,'15'!$L:$L)))))</f>
        <v/>
      </c>
      <c r="U136" s="34" t="str">
        <f>IF($D136="","",(IF($C136="","",IF(ISNA(SUMIF('16'!$CA:$CA,$C136,'16'!$CB:$CB)),0,SUMIF('16'!$CA:$CA,$C136,'16'!$CB:$CB)))-IF($D136="","",IF(ISNA(SUMIF('16'!$B:$B,$D136,'16'!$L:$L)),0,SUMIF('16'!$B:$B,$D136,'16'!$L:$L)))))</f>
        <v/>
      </c>
      <c r="V136" s="34" t="str">
        <f>IF($D136="","",(IF($C136="","",IF(ISNA(SUMIF('17'!$CA:$CA,$C136,'17'!$CB:$CB)),0,SUMIF('17'!$CA:$CA,$C136,'17'!$CB:$CB)))-IF($D136="","",IF(ISNA(SUMIF('17'!$B:$B,$D136,'17'!$L:$L)),0,SUMIF('17'!$B:$B,$D136,'17'!$L:$L)))))</f>
        <v/>
      </c>
      <c r="W136" s="34" t="str">
        <f>IF($D136="","",(IF($C136="","",IF(ISNA(SUMIF('18'!$CA:$CA,$C136,'18'!$CB:$CB)),0,SUMIF('18'!$CA:$CA,$C136,'18'!$CB:$CB)))-IF($D136="","",IF(ISNA(SUMIF('18'!$B:$B,$D136,'18'!$L:$L)),0,SUMIF('18'!$B:$B,$D136,'18'!$L:$L)))))</f>
        <v/>
      </c>
      <c r="X136" s="34" t="str">
        <f>IF($D136="","",(IF($C136="","",IF(ISNA(SUMIF('19'!$CA:$CA,$C136,'19'!$CB:$CB)),0,SUMIF('19'!$CA:$CA,$C136,'19'!$CB:$CB)))-IF($D136="","",IF(ISNA(SUMIF('19'!$B:$B,$D136,'19'!$L:$L)),0,SUMIF('19'!$B:$B,$D136,'19'!$L:$L)))))</f>
        <v/>
      </c>
      <c r="Y136" s="34" t="str">
        <f>IF($D136="","",(IF($C136="","",IF(ISNA(SUMIF('20'!$CA:$CA,$C136,'20'!$CB:$CB)),0,SUMIF('20'!$CA:$CA,$C136,'20'!$CB:$CB)))-IF($D136="","",IF(ISNA(SUMIF('20'!$B:$B,$D136,'20'!$L:$L)),0,SUMIF('20'!$B:$B,$D136,'20'!$L:$L)))))</f>
        <v/>
      </c>
      <c r="Z136" s="34" t="str">
        <f>IF($D136="","",(IF($C136="","",IF(ISNA(SUMIF('21'!$CA:$CA,$C136,'21'!$CB:$CB)),0,SUMIF('21'!$CA:$CA,$C136,'21'!$CB:$CB)))-IF($D136="","",IF(ISNA(SUMIF('21'!$B:$B,$D136,'21'!$L:$L)),0,SUMIF('21'!$B:$B,$D136,'21'!$L:$L)))))</f>
        <v/>
      </c>
      <c r="AA136" s="34" t="str">
        <f>IF($D136="","",(IF($C136="","",IF(ISNA(SUMIF('22'!$CA:$CA,$C136,'22'!$CB:$CB)),0,SUMIF('22'!$CA:$CA,$C136,'22'!$CB:$CB)))-IF($D136="","",IF(ISNA(SUMIF('22'!$B:$B,$D136,'22'!$L:$L)),0,SUMIF('22'!$B:$B,$D136,'22'!$L:$L)))))</f>
        <v/>
      </c>
      <c r="AB136" s="34" t="str">
        <f>IF($D136="","",(IF($C136="","",IF(ISNA(SUMIF('23'!$CA:$CA,$C136,'23'!$CB:$CB)),0,SUMIF('23'!$CA:$CA,$C136,'23'!$CB:$CB)))-IF($D136="","",IF(ISNA(SUMIF('23'!$B:$B,$D136,'23'!$L:$L)),0,SUMIF('23'!$B:$B,$D136,'23'!$L:$L)))))</f>
        <v/>
      </c>
      <c r="AC136" s="34" t="str">
        <f>IF($D136="","",(IF($C136="","",IF(ISNA(SUMIF('24'!$CA:$CA,$C136,'24'!$CB:$CB)),0,SUMIF('24'!$CA:$CA,$C136,'24'!$CB:$CB)))-IF($D136="","",IF(ISNA(SUMIF('24'!$B:$B,$D136,'24'!$L:$L)),0,SUMIF('24'!$B:$B,$D136,'24'!$L:$L)))))</f>
        <v/>
      </c>
      <c r="AD136" s="34" t="str">
        <f>IF($D136="","",(IF($C136="","",IF(ISNA(SUMIF('25'!$CA:$CA,$C136,'25'!$CB:$CB)),0,SUMIF('25'!$CA:$CA,$C136,'25'!$CB:$CB)))-IF($D136="","",IF(ISNA(SUMIF('25'!$B:$B,$D136,'25'!$L:$L)),0,SUMIF('25'!$B:$B,$D136,'25'!$L:$L)))))</f>
        <v/>
      </c>
      <c r="AE136" s="34" t="str">
        <f>IF($D136="","",(IF($C136="","",IF(ISNA(SUMIF('26'!$CA:$CA,$C136,'26'!$CB:$CB)),0,SUMIF('26'!$CA:$CA,$C136,'26'!$CB:$CB)))-IF($D136="","",IF(ISNA(SUMIF('26'!$B:$B,$D136,'26'!$L:$L)),0,SUMIF('26'!$B:$B,$D136,'26'!$L:$L)))))</f>
        <v/>
      </c>
      <c r="AF136" s="34" t="str">
        <f>IF($D136="","",(IF($C136="","",IF(ISNA(SUMIF('27'!$CA:$CA,$C136,'27'!$CB:$CB)),0,SUMIF('27'!$CA:$CA,$C136,'27'!$CB:$CB)))-IF($D136="","",IF(ISNA(SUMIF('27'!$B:$B,$D136,'27'!$L:$L)),0,SUMIF('27'!$B:$B,$D136,'27'!$L:$L)))))</f>
        <v/>
      </c>
      <c r="AG136" s="34" t="str">
        <f>IF($D136="","",(IF($C136="","",IF(ISNA(SUMIF('28'!$CA:$CA,$C136,'28'!$CB:$CB)),0,SUMIF('28'!$CA:$CA,$C136,'28'!$CB:$CB)))-IF($D136="","",IF(ISNA(SUMIF('28'!$B:$B,$D136,'28'!$L:$L)),0,SUMIF('28'!$B:$B,$D136,'28'!$L:$L)))))</f>
        <v/>
      </c>
      <c r="AH136" s="34" t="str">
        <f>IF($D136="","",(IF($C136="","",IF(ISNA(SUMIF('29'!$CA:$CA,$C136,'29'!$CB:$CB)),0,SUMIF('29'!$CA:$CA,$C136,'29'!$CB:$CB)))-IF($D136="","",IF(ISNA(SUMIF('29'!$B:$B,$D136,'29'!$L:$L)),0,SUMIF('29'!$B:$B,$D136,'29'!$L:$L)))))</f>
        <v/>
      </c>
      <c r="AI136" s="34" t="str">
        <f>IF($D136="","",(IF($C136="","",IF(ISNA(SUMIF('30'!$CA:$CA,$C136,'30'!$CB:$CB)),0,SUMIF('30'!$CA:$CA,$C136,'30'!$CB:$CB)))-IF($D136="","",IF(ISNA(SUMIF('30'!$B:$B,$D136,'30'!$L:$L)),0,SUMIF('30'!$B:$B,$D136,'30'!$L:$L)))))</f>
        <v/>
      </c>
      <c r="AJ136" s="34" t="str">
        <f>IF($D136="","",(IF($C136="","",IF(ISNA(SUMIF('31'!$CA:$CA,$C136,'31'!$CB:$CB)),0,SUMIF('31'!$CA:$CA,$C136,'31'!$CB:$CB)))-IF($D136="","",IF(ISNA(SUMIF('31'!$B:$B,$D136,'31'!$L:$L)),0,SUMIF('31'!$B:$B,$D136,'31'!$L:$L)))))</f>
        <v/>
      </c>
      <c r="AK136" s="35" t="str">
        <f t="shared" si="8"/>
        <v/>
      </c>
      <c r="AL136" s="31" t="str">
        <f t="shared" si="9"/>
        <v/>
      </c>
    </row>
    <row r="137" spans="1:38" ht="17.399999999999999" hidden="1">
      <c r="A137" s="19">
        <v>25</v>
      </c>
      <c r="C137" s="39" t="str">
        <f>IF(D137="","",VLOOKUP('CUADRO GENERADO'!D137,'BASE DATOS CONDUCTORES'!B:C,2,FALSE))</f>
        <v/>
      </c>
      <c r="D137" s="28" t="str">
        <f>IFERROR(VLOOKUP(A137,'BASE DATOS CONDUCTORES'!$Y$4:$AB$403,4,FALSE),"")</f>
        <v/>
      </c>
      <c r="E137" s="34" t="str">
        <f>IF(ISNA(VLOOKUP(D137,SALDOS!C:D,2,FALSE)),"",VLOOKUP(D137,SALDOS!C:D,2,FALSE))</f>
        <v/>
      </c>
      <c r="F137" s="34" t="str">
        <f>IF($D137="","",(IF($C137="","",IF(ISNA(SUMIF('1'!$CA:$CA,$C137,'1'!$CB:$CB)),0,SUMIF('1'!$CA:$CA,$C137,'1'!$CB:$CB)))-IF($D137="","",IF(ISNA(SUMIF('1'!$B:$B,$D137,'1'!$L:$L)),0,SUMIF('1'!$B:$B,$D137,'1'!$L:$L)))))</f>
        <v/>
      </c>
      <c r="G137" s="34" t="str">
        <f>IF($D137="","",(IF($C137="","",IF(ISNA(SUMIF('2'!$CA:$CA,$C137,'2'!$CB:$CB)),0,SUMIF('2'!$CA:$CA,$C137,'2'!$CB:$CB)))-IF($D137="","",IF(ISNA(SUMIF('2'!$B:$B,$D137,'2'!$L:$L)),0,SUMIF('2'!$B:$B,$D137,'2'!$L:$L)))))</f>
        <v/>
      </c>
      <c r="H137" s="34" t="str">
        <f>IF($D137="","",(IF($C137="","",IF(ISNA(SUMIF('3'!$CA:$CA,$C137,'3'!$CB:$CB)),0,SUMIF('3'!$CA:$CA,$C137,'3'!$CB:$CB)))-IF($D137="","",IF(ISNA(SUMIF('3'!$B:$B,$D137,'3'!$L:$L)),0,SUMIF('3'!$B:$B,$D137,'3'!$L:$L)))))</f>
        <v/>
      </c>
      <c r="I137" s="34" t="str">
        <f>IF($D137="","",(IF($C137="","",IF(ISNA(SUMIF('4'!$CA:$CA,$C137,'4'!$CB:$CB)),0,SUMIF('4'!$CA:$CA,$C137,'4'!$CB:$CB)))-IF($D137="","",IF(ISNA(SUMIF('4'!$B:$B,$D137,'4'!$L:$L)),0,SUMIF('4'!$B:$B,$D137,'4'!$L:$L)))))</f>
        <v/>
      </c>
      <c r="J137" s="34" t="str">
        <f>IF($D137="","",(IF($C137="","",IF(ISNA(SUMIF('5'!$CA:$CA,$C137,'5'!$CB:$CB)),0,SUMIF('5'!$CA:$CA,$C137,'5'!$CB:$CB)))-IF($D137="","",IF(ISNA(SUMIF('5'!$B:$B,$D137,'5'!$L:$L)),0,SUMIF('5'!$B:$B,$D137,'5'!$L:$L)))))</f>
        <v/>
      </c>
      <c r="K137" s="34" t="str">
        <f>IF($D137="","",(IF($C137="","",IF(ISNA(SUMIF('6'!$CA:$CA,$C137,'6'!$CB:$CB)),0,SUMIF('6'!$CA:$CA,$C137,'6'!$CB:$CB)))-IF($D137="","",IF(ISNA(SUMIF('6'!$B:$B,$D137,'6'!$L:$L)),0,SUMIF('6'!$B:$B,$D137,'6'!$L:$L)))))</f>
        <v/>
      </c>
      <c r="L137" s="34" t="str">
        <f>IF($D137="","",(IF($C137="","",IF(ISNA(SUMIF('7'!$CA:$CA,$C137,'7'!$CB:$CB)),0,SUMIF('7'!$CA:$CA,$C137,'7'!$CB:$CB)))-IF($D137="","",IF(ISNA(SUMIF('7'!$B:$B,$D137,'7'!$L:$L)),0,SUMIF('7'!$B:$B,$D137,'7'!$L:$L)))))</f>
        <v/>
      </c>
      <c r="M137" s="34" t="str">
        <f>IF($D137="","",(IF($C137="","",IF(ISNA(SUMIF('8'!$CA:$CA,$C137,'8'!$CB:$CB)),0,SUMIF('8'!$CA:$CA,$C137,'8'!$CB:$CB)))-IF($D137="","",IF(ISNA(SUMIF('8'!$B:$B,$D137,'8'!$L:$L)),0,SUMIF('8'!$B:$B,$D137,'8'!$L:$L)))))</f>
        <v/>
      </c>
      <c r="N137" s="34" t="str">
        <f>IF($D137="","",(IF($C137="","",IF(ISNA(SUMIF('9'!$CA:$CA,$C137,'9'!$CB:$CB)),0,SUMIF('9'!$CA:$CA,$C137,'9'!$CB:$CB)))-IF($D137="","",IF(ISNA(SUMIF('9'!$B:$B,$D137,'9'!$L:$L)),0,SUMIF('9'!$B:$B,$D137,'9'!$L:$L)))))</f>
        <v/>
      </c>
      <c r="O137" s="34" t="str">
        <f>IF($D137="","",(IF($C137="","",IF(ISNA(SUMIF('10'!$CA:$CA,$C137,'10'!$CB:$CB)),0,SUMIF('10'!$CA:$CA,$C137,'10'!$CB:$CB)))-IF($D137="","",IF(ISNA(SUMIF('10'!$B:$B,$D137,'10'!$L:$L)),0,SUMIF('10'!$B:$B,$D137,'10'!$L:$L)))))</f>
        <v/>
      </c>
      <c r="P137" s="34" t="str">
        <f>IF($D137="","",(IF($C137="","",IF(ISNA(SUMIF('11'!$CA:$CA,$C137,'11'!$CB:$CB)),0,SUMIF('11'!$CA:$CA,$C137,'11'!$CB:$CB)))-IF($D137="","",IF(ISNA(SUMIF('11'!$B:$B,$D137,'11'!$L:$L)),0,SUMIF('11'!$B:$B,$D137,'11'!$L:$L)))))</f>
        <v/>
      </c>
      <c r="Q137" s="34" t="str">
        <f>IF($D137="","",(IF($C137="","",IF(ISNA(SUMIF('12'!$CA:$CA,$C137,'12'!$CB:$CB)),0,SUMIF('12'!$CA:$CA,$C137,'12'!$CB:$CB)))-IF($D137="","",IF(ISNA(SUMIF('12'!$B:$B,$D137,'12'!$L:$L)),0,SUMIF('12'!$B:$B,$D137,'12'!$L:$L)))))</f>
        <v/>
      </c>
      <c r="R137" s="34" t="str">
        <f>IF($D137="","",(IF($C137="","",IF(ISNA(SUMIF('13'!$CA:$CA,$C137,'13'!$CB:$CB)),0,SUMIF('13'!$CA:$CA,$C137,'13'!$CB:$CB)))-IF($D137="","",IF(ISNA(SUMIF('13'!$B:$B,$D137,'13'!$L:$L)),0,SUMIF('13'!$B:$B,$D137,'13'!$L:$L)))))</f>
        <v/>
      </c>
      <c r="S137" s="34" t="str">
        <f>IF($D137="","",(IF($C137="","",IF(ISNA(SUMIF('14'!$CA:$CA,$C137,'14'!$CB:$CB)),0,SUMIF('14'!$CA:$CA,$C137,'14'!$CB:$CB)))-IF($D137="","",IF(ISNA(SUMIF('14'!$B:$B,$D137,'14'!$L:$L)),0,SUMIF('14'!$B:$B,$D137,'14'!$L:$L)))))</f>
        <v/>
      </c>
      <c r="T137" s="34" t="str">
        <f>IF($D137="","",(IF($C137="","",IF(ISNA(SUMIF('15'!$CA:$CA,$C137,'15'!$CB:$CB)),0,SUMIF('15'!$CA:$CA,$C137,'15'!$CB:$CB)))-IF($D137="","",IF(ISNA(SUMIF('15'!$B:$B,$D137,'15'!$L:$L)),0,SUMIF('15'!$B:$B,$D137,'15'!$L:$L)))))</f>
        <v/>
      </c>
      <c r="U137" s="34" t="str">
        <f>IF($D137="","",(IF($C137="","",IF(ISNA(SUMIF('16'!$CA:$CA,$C137,'16'!$CB:$CB)),0,SUMIF('16'!$CA:$CA,$C137,'16'!$CB:$CB)))-IF($D137="","",IF(ISNA(SUMIF('16'!$B:$B,$D137,'16'!$L:$L)),0,SUMIF('16'!$B:$B,$D137,'16'!$L:$L)))))</f>
        <v/>
      </c>
      <c r="V137" s="34" t="str">
        <f>IF($D137="","",(IF($C137="","",IF(ISNA(SUMIF('17'!$CA:$CA,$C137,'17'!$CB:$CB)),0,SUMIF('17'!$CA:$CA,$C137,'17'!$CB:$CB)))-IF($D137="","",IF(ISNA(SUMIF('17'!$B:$B,$D137,'17'!$L:$L)),0,SUMIF('17'!$B:$B,$D137,'17'!$L:$L)))))</f>
        <v/>
      </c>
      <c r="W137" s="34" t="str">
        <f>IF($D137="","",(IF($C137="","",IF(ISNA(SUMIF('18'!$CA:$CA,$C137,'18'!$CB:$CB)),0,SUMIF('18'!$CA:$CA,$C137,'18'!$CB:$CB)))-IF($D137="","",IF(ISNA(SUMIF('18'!$B:$B,$D137,'18'!$L:$L)),0,SUMIF('18'!$B:$B,$D137,'18'!$L:$L)))))</f>
        <v/>
      </c>
      <c r="X137" s="34" t="str">
        <f>IF($D137="","",(IF($C137="","",IF(ISNA(SUMIF('19'!$CA:$CA,$C137,'19'!$CB:$CB)),0,SUMIF('19'!$CA:$CA,$C137,'19'!$CB:$CB)))-IF($D137="","",IF(ISNA(SUMIF('19'!$B:$B,$D137,'19'!$L:$L)),0,SUMIF('19'!$B:$B,$D137,'19'!$L:$L)))))</f>
        <v/>
      </c>
      <c r="Y137" s="34" t="str">
        <f>IF($D137="","",(IF($C137="","",IF(ISNA(SUMIF('20'!$CA:$CA,$C137,'20'!$CB:$CB)),0,SUMIF('20'!$CA:$CA,$C137,'20'!$CB:$CB)))-IF($D137="","",IF(ISNA(SUMIF('20'!$B:$B,$D137,'20'!$L:$L)),0,SUMIF('20'!$B:$B,$D137,'20'!$L:$L)))))</f>
        <v/>
      </c>
      <c r="Z137" s="34" t="str">
        <f>IF($D137="","",(IF($C137="","",IF(ISNA(SUMIF('21'!$CA:$CA,$C137,'21'!$CB:$CB)),0,SUMIF('21'!$CA:$CA,$C137,'21'!$CB:$CB)))-IF($D137="","",IF(ISNA(SUMIF('21'!$B:$B,$D137,'21'!$L:$L)),0,SUMIF('21'!$B:$B,$D137,'21'!$L:$L)))))</f>
        <v/>
      </c>
      <c r="AA137" s="34" t="str">
        <f>IF($D137="","",(IF($C137="","",IF(ISNA(SUMIF('22'!$CA:$CA,$C137,'22'!$CB:$CB)),0,SUMIF('22'!$CA:$CA,$C137,'22'!$CB:$CB)))-IF($D137="","",IF(ISNA(SUMIF('22'!$B:$B,$D137,'22'!$L:$L)),0,SUMIF('22'!$B:$B,$D137,'22'!$L:$L)))))</f>
        <v/>
      </c>
      <c r="AB137" s="34" t="str">
        <f>IF($D137="","",(IF($C137="","",IF(ISNA(SUMIF('23'!$CA:$CA,$C137,'23'!$CB:$CB)),0,SUMIF('23'!$CA:$CA,$C137,'23'!$CB:$CB)))-IF($D137="","",IF(ISNA(SUMIF('23'!$B:$B,$D137,'23'!$L:$L)),0,SUMIF('23'!$B:$B,$D137,'23'!$L:$L)))))</f>
        <v/>
      </c>
      <c r="AC137" s="34" t="str">
        <f>IF($D137="","",(IF($C137="","",IF(ISNA(SUMIF('24'!$CA:$CA,$C137,'24'!$CB:$CB)),0,SUMIF('24'!$CA:$CA,$C137,'24'!$CB:$CB)))-IF($D137="","",IF(ISNA(SUMIF('24'!$B:$B,$D137,'24'!$L:$L)),0,SUMIF('24'!$B:$B,$D137,'24'!$L:$L)))))</f>
        <v/>
      </c>
      <c r="AD137" s="34" t="str">
        <f>IF($D137="","",(IF($C137="","",IF(ISNA(SUMIF('25'!$CA:$CA,$C137,'25'!$CB:$CB)),0,SUMIF('25'!$CA:$CA,$C137,'25'!$CB:$CB)))-IF($D137="","",IF(ISNA(SUMIF('25'!$B:$B,$D137,'25'!$L:$L)),0,SUMIF('25'!$B:$B,$D137,'25'!$L:$L)))))</f>
        <v/>
      </c>
      <c r="AE137" s="34" t="str">
        <f>IF($D137="","",(IF($C137="","",IF(ISNA(SUMIF('26'!$CA:$CA,$C137,'26'!$CB:$CB)),0,SUMIF('26'!$CA:$CA,$C137,'26'!$CB:$CB)))-IF($D137="","",IF(ISNA(SUMIF('26'!$B:$B,$D137,'26'!$L:$L)),0,SUMIF('26'!$B:$B,$D137,'26'!$L:$L)))))</f>
        <v/>
      </c>
      <c r="AF137" s="34" t="str">
        <f>IF($D137="","",(IF($C137="","",IF(ISNA(SUMIF('27'!$CA:$CA,$C137,'27'!$CB:$CB)),0,SUMIF('27'!$CA:$CA,$C137,'27'!$CB:$CB)))-IF($D137="","",IF(ISNA(SUMIF('27'!$B:$B,$D137,'27'!$L:$L)),0,SUMIF('27'!$B:$B,$D137,'27'!$L:$L)))))</f>
        <v/>
      </c>
      <c r="AG137" s="34" t="str">
        <f>IF($D137="","",(IF($C137="","",IF(ISNA(SUMIF('28'!$CA:$CA,$C137,'28'!$CB:$CB)),0,SUMIF('28'!$CA:$CA,$C137,'28'!$CB:$CB)))-IF($D137="","",IF(ISNA(SUMIF('28'!$B:$B,$D137,'28'!$L:$L)),0,SUMIF('28'!$B:$B,$D137,'28'!$L:$L)))))</f>
        <v/>
      </c>
      <c r="AH137" s="34" t="str">
        <f>IF($D137="","",(IF($C137="","",IF(ISNA(SUMIF('29'!$CA:$CA,$C137,'29'!$CB:$CB)),0,SUMIF('29'!$CA:$CA,$C137,'29'!$CB:$CB)))-IF($D137="","",IF(ISNA(SUMIF('29'!$B:$B,$D137,'29'!$L:$L)),0,SUMIF('29'!$B:$B,$D137,'29'!$L:$L)))))</f>
        <v/>
      </c>
      <c r="AI137" s="34" t="str">
        <f>IF($D137="","",(IF($C137="","",IF(ISNA(SUMIF('30'!$CA:$CA,$C137,'30'!$CB:$CB)),0,SUMIF('30'!$CA:$CA,$C137,'30'!$CB:$CB)))-IF($D137="","",IF(ISNA(SUMIF('30'!$B:$B,$D137,'30'!$L:$L)),0,SUMIF('30'!$B:$B,$D137,'30'!$L:$L)))))</f>
        <v/>
      </c>
      <c r="AJ137" s="34" t="str">
        <f>IF($D137="","",(IF($C137="","",IF(ISNA(SUMIF('31'!$CA:$CA,$C137,'31'!$CB:$CB)),0,SUMIF('31'!$CA:$CA,$C137,'31'!$CB:$CB)))-IF($D137="","",IF(ISNA(SUMIF('31'!$B:$B,$D137,'31'!$L:$L)),0,SUMIF('31'!$B:$B,$D137,'31'!$L:$L)))))</f>
        <v/>
      </c>
      <c r="AK137" s="35" t="str">
        <f t="shared" si="8"/>
        <v/>
      </c>
      <c r="AL137" s="31" t="str">
        <f t="shared" si="9"/>
        <v/>
      </c>
    </row>
    <row r="138" spans="1:38" ht="17.399999999999999" hidden="1">
      <c r="A138" s="19">
        <v>26</v>
      </c>
      <c r="C138" s="39" t="str">
        <f>IF(D138="","",VLOOKUP('CUADRO GENERADO'!D138,'BASE DATOS CONDUCTORES'!B:C,2,FALSE))</f>
        <v/>
      </c>
      <c r="D138" s="28" t="str">
        <f>IFERROR(VLOOKUP(A138,'BASE DATOS CONDUCTORES'!$Y$4:$AB$403,4,FALSE),"")</f>
        <v/>
      </c>
      <c r="E138" s="34" t="str">
        <f>IF(ISNA(VLOOKUP(D138,SALDOS!C:D,2,FALSE)),"",VLOOKUP(D138,SALDOS!C:D,2,FALSE))</f>
        <v/>
      </c>
      <c r="F138" s="34" t="str">
        <f>IF($D138="","",(IF($C138="","",IF(ISNA(SUMIF('1'!$CA:$CA,$C138,'1'!$CB:$CB)),0,SUMIF('1'!$CA:$CA,$C138,'1'!$CB:$CB)))-IF($D138="","",IF(ISNA(SUMIF('1'!$B:$B,$D138,'1'!$L:$L)),0,SUMIF('1'!$B:$B,$D138,'1'!$L:$L)))))</f>
        <v/>
      </c>
      <c r="G138" s="34" t="str">
        <f>IF($D138="","",(IF($C138="","",IF(ISNA(SUMIF('2'!$CA:$CA,$C138,'2'!$CB:$CB)),0,SUMIF('2'!$CA:$CA,$C138,'2'!$CB:$CB)))-IF($D138="","",IF(ISNA(SUMIF('2'!$B:$B,$D138,'2'!$L:$L)),0,SUMIF('2'!$B:$B,$D138,'2'!$L:$L)))))</f>
        <v/>
      </c>
      <c r="H138" s="34" t="str">
        <f>IF($D138="","",(IF($C138="","",IF(ISNA(SUMIF('3'!$CA:$CA,$C138,'3'!$CB:$CB)),0,SUMIF('3'!$CA:$CA,$C138,'3'!$CB:$CB)))-IF($D138="","",IF(ISNA(SUMIF('3'!$B:$B,$D138,'3'!$L:$L)),0,SUMIF('3'!$B:$B,$D138,'3'!$L:$L)))))</f>
        <v/>
      </c>
      <c r="I138" s="34" t="str">
        <f>IF($D138="","",(IF($C138="","",IF(ISNA(SUMIF('4'!$CA:$CA,$C138,'4'!$CB:$CB)),0,SUMIF('4'!$CA:$CA,$C138,'4'!$CB:$CB)))-IF($D138="","",IF(ISNA(SUMIF('4'!$B:$B,$D138,'4'!$L:$L)),0,SUMIF('4'!$B:$B,$D138,'4'!$L:$L)))))</f>
        <v/>
      </c>
      <c r="J138" s="34" t="str">
        <f>IF($D138="","",(IF($C138="","",IF(ISNA(SUMIF('5'!$CA:$CA,$C138,'5'!$CB:$CB)),0,SUMIF('5'!$CA:$CA,$C138,'5'!$CB:$CB)))-IF($D138="","",IF(ISNA(SUMIF('5'!$B:$B,$D138,'5'!$L:$L)),0,SUMIF('5'!$B:$B,$D138,'5'!$L:$L)))))</f>
        <v/>
      </c>
      <c r="K138" s="34" t="str">
        <f>IF($D138="","",(IF($C138="","",IF(ISNA(SUMIF('6'!$CA:$CA,$C138,'6'!$CB:$CB)),0,SUMIF('6'!$CA:$CA,$C138,'6'!$CB:$CB)))-IF($D138="","",IF(ISNA(SUMIF('6'!$B:$B,$D138,'6'!$L:$L)),0,SUMIF('6'!$B:$B,$D138,'6'!$L:$L)))))</f>
        <v/>
      </c>
      <c r="L138" s="34" t="str">
        <f>IF($D138="","",(IF($C138="","",IF(ISNA(SUMIF('7'!$CA:$CA,$C138,'7'!$CB:$CB)),0,SUMIF('7'!$CA:$CA,$C138,'7'!$CB:$CB)))-IF($D138="","",IF(ISNA(SUMIF('7'!$B:$B,$D138,'7'!$L:$L)),0,SUMIF('7'!$B:$B,$D138,'7'!$L:$L)))))</f>
        <v/>
      </c>
      <c r="M138" s="34" t="str">
        <f>IF($D138="","",(IF($C138="","",IF(ISNA(SUMIF('8'!$CA:$CA,$C138,'8'!$CB:$CB)),0,SUMIF('8'!$CA:$CA,$C138,'8'!$CB:$CB)))-IF($D138="","",IF(ISNA(SUMIF('8'!$B:$B,$D138,'8'!$L:$L)),0,SUMIF('8'!$B:$B,$D138,'8'!$L:$L)))))</f>
        <v/>
      </c>
      <c r="N138" s="34" t="str">
        <f>IF($D138="","",(IF($C138="","",IF(ISNA(SUMIF('9'!$CA:$CA,$C138,'9'!$CB:$CB)),0,SUMIF('9'!$CA:$CA,$C138,'9'!$CB:$CB)))-IF($D138="","",IF(ISNA(SUMIF('9'!$B:$B,$D138,'9'!$L:$L)),0,SUMIF('9'!$B:$B,$D138,'9'!$L:$L)))))</f>
        <v/>
      </c>
      <c r="O138" s="34" t="str">
        <f>IF($D138="","",(IF($C138="","",IF(ISNA(SUMIF('10'!$CA:$CA,$C138,'10'!$CB:$CB)),0,SUMIF('10'!$CA:$CA,$C138,'10'!$CB:$CB)))-IF($D138="","",IF(ISNA(SUMIF('10'!$B:$B,$D138,'10'!$L:$L)),0,SUMIF('10'!$B:$B,$D138,'10'!$L:$L)))))</f>
        <v/>
      </c>
      <c r="P138" s="34" t="str">
        <f>IF($D138="","",(IF($C138="","",IF(ISNA(SUMIF('11'!$CA:$CA,$C138,'11'!$CB:$CB)),0,SUMIF('11'!$CA:$CA,$C138,'11'!$CB:$CB)))-IF($D138="","",IF(ISNA(SUMIF('11'!$B:$B,$D138,'11'!$L:$L)),0,SUMIF('11'!$B:$B,$D138,'11'!$L:$L)))))</f>
        <v/>
      </c>
      <c r="Q138" s="34" t="str">
        <f>IF($D138="","",(IF($C138="","",IF(ISNA(SUMIF('12'!$CA:$CA,$C138,'12'!$CB:$CB)),0,SUMIF('12'!$CA:$CA,$C138,'12'!$CB:$CB)))-IF($D138="","",IF(ISNA(SUMIF('12'!$B:$B,$D138,'12'!$L:$L)),0,SUMIF('12'!$B:$B,$D138,'12'!$L:$L)))))</f>
        <v/>
      </c>
      <c r="R138" s="34" t="str">
        <f>IF($D138="","",(IF($C138="","",IF(ISNA(SUMIF('13'!$CA:$CA,$C138,'13'!$CB:$CB)),0,SUMIF('13'!$CA:$CA,$C138,'13'!$CB:$CB)))-IF($D138="","",IF(ISNA(SUMIF('13'!$B:$B,$D138,'13'!$L:$L)),0,SUMIF('13'!$B:$B,$D138,'13'!$L:$L)))))</f>
        <v/>
      </c>
      <c r="S138" s="34" t="str">
        <f>IF($D138="","",(IF($C138="","",IF(ISNA(SUMIF('14'!$CA:$CA,$C138,'14'!$CB:$CB)),0,SUMIF('14'!$CA:$CA,$C138,'14'!$CB:$CB)))-IF($D138="","",IF(ISNA(SUMIF('14'!$B:$B,$D138,'14'!$L:$L)),0,SUMIF('14'!$B:$B,$D138,'14'!$L:$L)))))</f>
        <v/>
      </c>
      <c r="T138" s="34" t="str">
        <f>IF($D138="","",(IF($C138="","",IF(ISNA(SUMIF('15'!$CA:$CA,$C138,'15'!$CB:$CB)),0,SUMIF('15'!$CA:$CA,$C138,'15'!$CB:$CB)))-IF($D138="","",IF(ISNA(SUMIF('15'!$B:$B,$D138,'15'!$L:$L)),0,SUMIF('15'!$B:$B,$D138,'15'!$L:$L)))))</f>
        <v/>
      </c>
      <c r="U138" s="34" t="str">
        <f>IF($D138="","",(IF($C138="","",IF(ISNA(SUMIF('16'!$CA:$CA,$C138,'16'!$CB:$CB)),0,SUMIF('16'!$CA:$CA,$C138,'16'!$CB:$CB)))-IF($D138="","",IF(ISNA(SUMIF('16'!$B:$B,$D138,'16'!$L:$L)),0,SUMIF('16'!$B:$B,$D138,'16'!$L:$L)))))</f>
        <v/>
      </c>
      <c r="V138" s="34" t="str">
        <f>IF($D138="","",(IF($C138="","",IF(ISNA(SUMIF('17'!$CA:$CA,$C138,'17'!$CB:$CB)),0,SUMIF('17'!$CA:$CA,$C138,'17'!$CB:$CB)))-IF($D138="","",IF(ISNA(SUMIF('17'!$B:$B,$D138,'17'!$L:$L)),0,SUMIF('17'!$B:$B,$D138,'17'!$L:$L)))))</f>
        <v/>
      </c>
      <c r="W138" s="34" t="str">
        <f>IF($D138="","",(IF($C138="","",IF(ISNA(SUMIF('18'!$CA:$CA,$C138,'18'!$CB:$CB)),0,SUMIF('18'!$CA:$CA,$C138,'18'!$CB:$CB)))-IF($D138="","",IF(ISNA(SUMIF('18'!$B:$B,$D138,'18'!$L:$L)),0,SUMIF('18'!$B:$B,$D138,'18'!$L:$L)))))</f>
        <v/>
      </c>
      <c r="X138" s="34" t="str">
        <f>IF($D138="","",(IF($C138="","",IF(ISNA(SUMIF('19'!$CA:$CA,$C138,'19'!$CB:$CB)),0,SUMIF('19'!$CA:$CA,$C138,'19'!$CB:$CB)))-IF($D138="","",IF(ISNA(SUMIF('19'!$B:$B,$D138,'19'!$L:$L)),0,SUMIF('19'!$B:$B,$D138,'19'!$L:$L)))))</f>
        <v/>
      </c>
      <c r="Y138" s="34" t="str">
        <f>IF($D138="","",(IF($C138="","",IF(ISNA(SUMIF('20'!$CA:$CA,$C138,'20'!$CB:$CB)),0,SUMIF('20'!$CA:$CA,$C138,'20'!$CB:$CB)))-IF($D138="","",IF(ISNA(SUMIF('20'!$B:$B,$D138,'20'!$L:$L)),0,SUMIF('20'!$B:$B,$D138,'20'!$L:$L)))))</f>
        <v/>
      </c>
      <c r="Z138" s="34" t="str">
        <f>IF($D138="","",(IF($C138="","",IF(ISNA(SUMIF('21'!$CA:$CA,$C138,'21'!$CB:$CB)),0,SUMIF('21'!$CA:$CA,$C138,'21'!$CB:$CB)))-IF($D138="","",IF(ISNA(SUMIF('21'!$B:$B,$D138,'21'!$L:$L)),0,SUMIF('21'!$B:$B,$D138,'21'!$L:$L)))))</f>
        <v/>
      </c>
      <c r="AA138" s="34" t="str">
        <f>IF($D138="","",(IF($C138="","",IF(ISNA(SUMIF('22'!$CA:$CA,$C138,'22'!$CB:$CB)),0,SUMIF('22'!$CA:$CA,$C138,'22'!$CB:$CB)))-IF($D138="","",IF(ISNA(SUMIF('22'!$B:$B,$D138,'22'!$L:$L)),0,SUMIF('22'!$B:$B,$D138,'22'!$L:$L)))))</f>
        <v/>
      </c>
      <c r="AB138" s="34" t="str">
        <f>IF($D138="","",(IF($C138="","",IF(ISNA(SUMIF('23'!$CA:$CA,$C138,'23'!$CB:$CB)),0,SUMIF('23'!$CA:$CA,$C138,'23'!$CB:$CB)))-IF($D138="","",IF(ISNA(SUMIF('23'!$B:$B,$D138,'23'!$L:$L)),0,SUMIF('23'!$B:$B,$D138,'23'!$L:$L)))))</f>
        <v/>
      </c>
      <c r="AC138" s="34" t="str">
        <f>IF($D138="","",(IF($C138="","",IF(ISNA(SUMIF('24'!$CA:$CA,$C138,'24'!$CB:$CB)),0,SUMIF('24'!$CA:$CA,$C138,'24'!$CB:$CB)))-IF($D138="","",IF(ISNA(SUMIF('24'!$B:$B,$D138,'24'!$L:$L)),0,SUMIF('24'!$B:$B,$D138,'24'!$L:$L)))))</f>
        <v/>
      </c>
      <c r="AD138" s="34" t="str">
        <f>IF($D138="","",(IF($C138="","",IF(ISNA(SUMIF('25'!$CA:$CA,$C138,'25'!$CB:$CB)),0,SUMIF('25'!$CA:$CA,$C138,'25'!$CB:$CB)))-IF($D138="","",IF(ISNA(SUMIF('25'!$B:$B,$D138,'25'!$L:$L)),0,SUMIF('25'!$B:$B,$D138,'25'!$L:$L)))))</f>
        <v/>
      </c>
      <c r="AE138" s="34" t="str">
        <f>IF($D138="","",(IF($C138="","",IF(ISNA(SUMIF('26'!$CA:$CA,$C138,'26'!$CB:$CB)),0,SUMIF('26'!$CA:$CA,$C138,'26'!$CB:$CB)))-IF($D138="","",IF(ISNA(SUMIF('26'!$B:$B,$D138,'26'!$L:$L)),0,SUMIF('26'!$B:$B,$D138,'26'!$L:$L)))))</f>
        <v/>
      </c>
      <c r="AF138" s="34" t="str">
        <f>IF($D138="","",(IF($C138="","",IF(ISNA(SUMIF('27'!$CA:$CA,$C138,'27'!$CB:$CB)),0,SUMIF('27'!$CA:$CA,$C138,'27'!$CB:$CB)))-IF($D138="","",IF(ISNA(SUMIF('27'!$B:$B,$D138,'27'!$L:$L)),0,SUMIF('27'!$B:$B,$D138,'27'!$L:$L)))))</f>
        <v/>
      </c>
      <c r="AG138" s="34" t="str">
        <f>IF($D138="","",(IF($C138="","",IF(ISNA(SUMIF('28'!$CA:$CA,$C138,'28'!$CB:$CB)),0,SUMIF('28'!$CA:$CA,$C138,'28'!$CB:$CB)))-IF($D138="","",IF(ISNA(SUMIF('28'!$B:$B,$D138,'28'!$L:$L)),0,SUMIF('28'!$B:$B,$D138,'28'!$L:$L)))))</f>
        <v/>
      </c>
      <c r="AH138" s="34" t="str">
        <f>IF($D138="","",(IF($C138="","",IF(ISNA(SUMIF('29'!$CA:$CA,$C138,'29'!$CB:$CB)),0,SUMIF('29'!$CA:$CA,$C138,'29'!$CB:$CB)))-IF($D138="","",IF(ISNA(SUMIF('29'!$B:$B,$D138,'29'!$L:$L)),0,SUMIF('29'!$B:$B,$D138,'29'!$L:$L)))))</f>
        <v/>
      </c>
      <c r="AI138" s="34" t="str">
        <f>IF($D138="","",(IF($C138="","",IF(ISNA(SUMIF('30'!$CA:$CA,$C138,'30'!$CB:$CB)),0,SUMIF('30'!$CA:$CA,$C138,'30'!$CB:$CB)))-IF($D138="","",IF(ISNA(SUMIF('30'!$B:$B,$D138,'30'!$L:$L)),0,SUMIF('30'!$B:$B,$D138,'30'!$L:$L)))))</f>
        <v/>
      </c>
      <c r="AJ138" s="34" t="str">
        <f>IF($D138="","",(IF($C138="","",IF(ISNA(SUMIF('31'!$CA:$CA,$C138,'31'!$CB:$CB)),0,SUMIF('31'!$CA:$CA,$C138,'31'!$CB:$CB)))-IF($D138="","",IF(ISNA(SUMIF('31'!$B:$B,$D138,'31'!$L:$L)),0,SUMIF('31'!$B:$B,$D138,'31'!$L:$L)))))</f>
        <v/>
      </c>
      <c r="AK138" s="35" t="str">
        <f t="shared" si="8"/>
        <v/>
      </c>
      <c r="AL138" s="31" t="str">
        <f t="shared" si="9"/>
        <v/>
      </c>
    </row>
    <row r="139" spans="1:38" ht="17.399999999999999" hidden="1">
      <c r="A139" s="19">
        <v>27</v>
      </c>
      <c r="C139" s="39" t="str">
        <f>IF(D139="","",VLOOKUP('CUADRO GENERADO'!D139,'BASE DATOS CONDUCTORES'!B:C,2,FALSE))</f>
        <v/>
      </c>
      <c r="D139" s="28" t="str">
        <f>IFERROR(VLOOKUP(A139,'BASE DATOS CONDUCTORES'!$Y$4:$AB$403,4,FALSE),"")</f>
        <v/>
      </c>
      <c r="E139" s="34" t="str">
        <f>IF(ISNA(VLOOKUP(D139,SALDOS!C:D,2,FALSE)),"",VLOOKUP(D139,SALDOS!C:D,2,FALSE))</f>
        <v/>
      </c>
      <c r="F139" s="34" t="str">
        <f>IF($D139="","",(IF($C139="","",IF(ISNA(SUMIF('1'!$CA:$CA,$C139,'1'!$CB:$CB)),0,SUMIF('1'!$CA:$CA,$C139,'1'!$CB:$CB)))-IF($D139="","",IF(ISNA(SUMIF('1'!$B:$B,$D139,'1'!$L:$L)),0,SUMIF('1'!$B:$B,$D139,'1'!$L:$L)))))</f>
        <v/>
      </c>
      <c r="G139" s="34" t="str">
        <f>IF($D139="","",(IF($C139="","",IF(ISNA(SUMIF('2'!$CA:$CA,$C139,'2'!$CB:$CB)),0,SUMIF('2'!$CA:$CA,$C139,'2'!$CB:$CB)))-IF($D139="","",IF(ISNA(SUMIF('2'!$B:$B,$D139,'2'!$L:$L)),0,SUMIF('2'!$B:$B,$D139,'2'!$L:$L)))))</f>
        <v/>
      </c>
      <c r="H139" s="34" t="str">
        <f>IF($D139="","",(IF($C139="","",IF(ISNA(SUMIF('3'!$CA:$CA,$C139,'3'!$CB:$CB)),0,SUMIF('3'!$CA:$CA,$C139,'3'!$CB:$CB)))-IF($D139="","",IF(ISNA(SUMIF('3'!$B:$B,$D139,'3'!$L:$L)),0,SUMIF('3'!$B:$B,$D139,'3'!$L:$L)))))</f>
        <v/>
      </c>
      <c r="I139" s="34" t="str">
        <f>IF($D139="","",(IF($C139="","",IF(ISNA(SUMIF('4'!$CA:$CA,$C139,'4'!$CB:$CB)),0,SUMIF('4'!$CA:$CA,$C139,'4'!$CB:$CB)))-IF($D139="","",IF(ISNA(SUMIF('4'!$B:$B,$D139,'4'!$L:$L)),0,SUMIF('4'!$B:$B,$D139,'4'!$L:$L)))))</f>
        <v/>
      </c>
      <c r="J139" s="34" t="str">
        <f>IF($D139="","",(IF($C139="","",IF(ISNA(SUMIF('5'!$CA:$CA,$C139,'5'!$CB:$CB)),0,SUMIF('5'!$CA:$CA,$C139,'5'!$CB:$CB)))-IF($D139="","",IF(ISNA(SUMIF('5'!$B:$B,$D139,'5'!$L:$L)),0,SUMIF('5'!$B:$B,$D139,'5'!$L:$L)))))</f>
        <v/>
      </c>
      <c r="K139" s="34" t="str">
        <f>IF($D139="","",(IF($C139="","",IF(ISNA(SUMIF('6'!$CA:$CA,$C139,'6'!$CB:$CB)),0,SUMIF('6'!$CA:$CA,$C139,'6'!$CB:$CB)))-IF($D139="","",IF(ISNA(SUMIF('6'!$B:$B,$D139,'6'!$L:$L)),0,SUMIF('6'!$B:$B,$D139,'6'!$L:$L)))))</f>
        <v/>
      </c>
      <c r="L139" s="34" t="str">
        <f>IF($D139="","",(IF($C139="","",IF(ISNA(SUMIF('7'!$CA:$CA,$C139,'7'!$CB:$CB)),0,SUMIF('7'!$CA:$CA,$C139,'7'!$CB:$CB)))-IF($D139="","",IF(ISNA(SUMIF('7'!$B:$B,$D139,'7'!$L:$L)),0,SUMIF('7'!$B:$B,$D139,'7'!$L:$L)))))</f>
        <v/>
      </c>
      <c r="M139" s="34" t="str">
        <f>IF($D139="","",(IF($C139="","",IF(ISNA(SUMIF('8'!$CA:$CA,$C139,'8'!$CB:$CB)),0,SUMIF('8'!$CA:$CA,$C139,'8'!$CB:$CB)))-IF($D139="","",IF(ISNA(SUMIF('8'!$B:$B,$D139,'8'!$L:$L)),0,SUMIF('8'!$B:$B,$D139,'8'!$L:$L)))))</f>
        <v/>
      </c>
      <c r="N139" s="34" t="str">
        <f>IF($D139="","",(IF($C139="","",IF(ISNA(SUMIF('9'!$CA:$CA,$C139,'9'!$CB:$CB)),0,SUMIF('9'!$CA:$CA,$C139,'9'!$CB:$CB)))-IF($D139="","",IF(ISNA(SUMIF('9'!$B:$B,$D139,'9'!$L:$L)),0,SUMIF('9'!$B:$B,$D139,'9'!$L:$L)))))</f>
        <v/>
      </c>
      <c r="O139" s="34" t="str">
        <f>IF($D139="","",(IF($C139="","",IF(ISNA(SUMIF('10'!$CA:$CA,$C139,'10'!$CB:$CB)),0,SUMIF('10'!$CA:$CA,$C139,'10'!$CB:$CB)))-IF($D139="","",IF(ISNA(SUMIF('10'!$B:$B,$D139,'10'!$L:$L)),0,SUMIF('10'!$B:$B,$D139,'10'!$L:$L)))))</f>
        <v/>
      </c>
      <c r="P139" s="34" t="str">
        <f>IF($D139="","",(IF($C139="","",IF(ISNA(SUMIF('11'!$CA:$CA,$C139,'11'!$CB:$CB)),0,SUMIF('11'!$CA:$CA,$C139,'11'!$CB:$CB)))-IF($D139="","",IF(ISNA(SUMIF('11'!$B:$B,$D139,'11'!$L:$L)),0,SUMIF('11'!$B:$B,$D139,'11'!$L:$L)))))</f>
        <v/>
      </c>
      <c r="Q139" s="34" t="str">
        <f>IF($D139="","",(IF($C139="","",IF(ISNA(SUMIF('12'!$CA:$CA,$C139,'12'!$CB:$CB)),0,SUMIF('12'!$CA:$CA,$C139,'12'!$CB:$CB)))-IF($D139="","",IF(ISNA(SUMIF('12'!$B:$B,$D139,'12'!$L:$L)),0,SUMIF('12'!$B:$B,$D139,'12'!$L:$L)))))</f>
        <v/>
      </c>
      <c r="R139" s="34" t="str">
        <f>IF($D139="","",(IF($C139="","",IF(ISNA(SUMIF('13'!$CA:$CA,$C139,'13'!$CB:$CB)),0,SUMIF('13'!$CA:$CA,$C139,'13'!$CB:$CB)))-IF($D139="","",IF(ISNA(SUMIF('13'!$B:$B,$D139,'13'!$L:$L)),0,SUMIF('13'!$B:$B,$D139,'13'!$L:$L)))))</f>
        <v/>
      </c>
      <c r="S139" s="34" t="str">
        <f>IF($D139="","",(IF($C139="","",IF(ISNA(SUMIF('14'!$CA:$CA,$C139,'14'!$CB:$CB)),0,SUMIF('14'!$CA:$CA,$C139,'14'!$CB:$CB)))-IF($D139="","",IF(ISNA(SUMIF('14'!$B:$B,$D139,'14'!$L:$L)),0,SUMIF('14'!$B:$B,$D139,'14'!$L:$L)))))</f>
        <v/>
      </c>
      <c r="T139" s="34" t="str">
        <f>IF($D139="","",(IF($C139="","",IF(ISNA(SUMIF('15'!$CA:$CA,$C139,'15'!$CB:$CB)),0,SUMIF('15'!$CA:$CA,$C139,'15'!$CB:$CB)))-IF($D139="","",IF(ISNA(SUMIF('15'!$B:$B,$D139,'15'!$L:$L)),0,SUMIF('15'!$B:$B,$D139,'15'!$L:$L)))))</f>
        <v/>
      </c>
      <c r="U139" s="34" t="str">
        <f>IF($D139="","",(IF($C139="","",IF(ISNA(SUMIF('16'!$CA:$CA,$C139,'16'!$CB:$CB)),0,SUMIF('16'!$CA:$CA,$C139,'16'!$CB:$CB)))-IF($D139="","",IF(ISNA(SUMIF('16'!$B:$B,$D139,'16'!$L:$L)),0,SUMIF('16'!$B:$B,$D139,'16'!$L:$L)))))</f>
        <v/>
      </c>
      <c r="V139" s="34" t="str">
        <f>IF($D139="","",(IF($C139="","",IF(ISNA(SUMIF('17'!$CA:$CA,$C139,'17'!$CB:$CB)),0,SUMIF('17'!$CA:$CA,$C139,'17'!$CB:$CB)))-IF($D139="","",IF(ISNA(SUMIF('17'!$B:$B,$D139,'17'!$L:$L)),0,SUMIF('17'!$B:$B,$D139,'17'!$L:$L)))))</f>
        <v/>
      </c>
      <c r="W139" s="34" t="str">
        <f>IF($D139="","",(IF($C139="","",IF(ISNA(SUMIF('18'!$CA:$CA,$C139,'18'!$CB:$CB)),0,SUMIF('18'!$CA:$CA,$C139,'18'!$CB:$CB)))-IF($D139="","",IF(ISNA(SUMIF('18'!$B:$B,$D139,'18'!$L:$L)),0,SUMIF('18'!$B:$B,$D139,'18'!$L:$L)))))</f>
        <v/>
      </c>
      <c r="X139" s="34" t="str">
        <f>IF($D139="","",(IF($C139="","",IF(ISNA(SUMIF('19'!$CA:$CA,$C139,'19'!$CB:$CB)),0,SUMIF('19'!$CA:$CA,$C139,'19'!$CB:$CB)))-IF($D139="","",IF(ISNA(SUMIF('19'!$B:$B,$D139,'19'!$L:$L)),0,SUMIF('19'!$B:$B,$D139,'19'!$L:$L)))))</f>
        <v/>
      </c>
      <c r="Y139" s="34" t="str">
        <f>IF($D139="","",(IF($C139="","",IF(ISNA(SUMIF('20'!$CA:$CA,$C139,'20'!$CB:$CB)),0,SUMIF('20'!$CA:$CA,$C139,'20'!$CB:$CB)))-IF($D139="","",IF(ISNA(SUMIF('20'!$B:$B,$D139,'20'!$L:$L)),0,SUMIF('20'!$B:$B,$D139,'20'!$L:$L)))))</f>
        <v/>
      </c>
      <c r="Z139" s="34" t="str">
        <f>IF($D139="","",(IF($C139="","",IF(ISNA(SUMIF('21'!$CA:$CA,$C139,'21'!$CB:$CB)),0,SUMIF('21'!$CA:$CA,$C139,'21'!$CB:$CB)))-IF($D139="","",IF(ISNA(SUMIF('21'!$B:$B,$D139,'21'!$L:$L)),0,SUMIF('21'!$B:$B,$D139,'21'!$L:$L)))))</f>
        <v/>
      </c>
      <c r="AA139" s="34" t="str">
        <f>IF($D139="","",(IF($C139="","",IF(ISNA(SUMIF('22'!$CA:$CA,$C139,'22'!$CB:$CB)),0,SUMIF('22'!$CA:$CA,$C139,'22'!$CB:$CB)))-IF($D139="","",IF(ISNA(SUMIF('22'!$B:$B,$D139,'22'!$L:$L)),0,SUMIF('22'!$B:$B,$D139,'22'!$L:$L)))))</f>
        <v/>
      </c>
      <c r="AB139" s="34" t="str">
        <f>IF($D139="","",(IF($C139="","",IF(ISNA(SUMIF('23'!$CA:$CA,$C139,'23'!$CB:$CB)),0,SUMIF('23'!$CA:$CA,$C139,'23'!$CB:$CB)))-IF($D139="","",IF(ISNA(SUMIF('23'!$B:$B,$D139,'23'!$L:$L)),0,SUMIF('23'!$B:$B,$D139,'23'!$L:$L)))))</f>
        <v/>
      </c>
      <c r="AC139" s="34" t="str">
        <f>IF($D139="","",(IF($C139="","",IF(ISNA(SUMIF('24'!$CA:$CA,$C139,'24'!$CB:$CB)),0,SUMIF('24'!$CA:$CA,$C139,'24'!$CB:$CB)))-IF($D139="","",IF(ISNA(SUMIF('24'!$B:$B,$D139,'24'!$L:$L)),0,SUMIF('24'!$B:$B,$D139,'24'!$L:$L)))))</f>
        <v/>
      </c>
      <c r="AD139" s="34" t="str">
        <f>IF($D139="","",(IF($C139="","",IF(ISNA(SUMIF('25'!$CA:$CA,$C139,'25'!$CB:$CB)),0,SUMIF('25'!$CA:$CA,$C139,'25'!$CB:$CB)))-IF($D139="","",IF(ISNA(SUMIF('25'!$B:$B,$D139,'25'!$L:$L)),0,SUMIF('25'!$B:$B,$D139,'25'!$L:$L)))))</f>
        <v/>
      </c>
      <c r="AE139" s="34" t="str">
        <f>IF($D139="","",(IF($C139="","",IF(ISNA(SUMIF('26'!$CA:$CA,$C139,'26'!$CB:$CB)),0,SUMIF('26'!$CA:$CA,$C139,'26'!$CB:$CB)))-IF($D139="","",IF(ISNA(SUMIF('26'!$B:$B,$D139,'26'!$L:$L)),0,SUMIF('26'!$B:$B,$D139,'26'!$L:$L)))))</f>
        <v/>
      </c>
      <c r="AF139" s="34" t="str">
        <f>IF($D139="","",(IF($C139="","",IF(ISNA(SUMIF('27'!$CA:$CA,$C139,'27'!$CB:$CB)),0,SUMIF('27'!$CA:$CA,$C139,'27'!$CB:$CB)))-IF($D139="","",IF(ISNA(SUMIF('27'!$B:$B,$D139,'27'!$L:$L)),0,SUMIF('27'!$B:$B,$D139,'27'!$L:$L)))))</f>
        <v/>
      </c>
      <c r="AG139" s="34" t="str">
        <f>IF($D139="","",(IF($C139="","",IF(ISNA(SUMIF('28'!$CA:$CA,$C139,'28'!$CB:$CB)),0,SUMIF('28'!$CA:$CA,$C139,'28'!$CB:$CB)))-IF($D139="","",IF(ISNA(SUMIF('28'!$B:$B,$D139,'28'!$L:$L)),0,SUMIF('28'!$B:$B,$D139,'28'!$L:$L)))))</f>
        <v/>
      </c>
      <c r="AH139" s="34" t="str">
        <f>IF($D139="","",(IF($C139="","",IF(ISNA(SUMIF('29'!$CA:$CA,$C139,'29'!$CB:$CB)),0,SUMIF('29'!$CA:$CA,$C139,'29'!$CB:$CB)))-IF($D139="","",IF(ISNA(SUMIF('29'!$B:$B,$D139,'29'!$L:$L)),0,SUMIF('29'!$B:$B,$D139,'29'!$L:$L)))))</f>
        <v/>
      </c>
      <c r="AI139" s="34" t="str">
        <f>IF($D139="","",(IF($C139="","",IF(ISNA(SUMIF('30'!$CA:$CA,$C139,'30'!$CB:$CB)),0,SUMIF('30'!$CA:$CA,$C139,'30'!$CB:$CB)))-IF($D139="","",IF(ISNA(SUMIF('30'!$B:$B,$D139,'30'!$L:$L)),0,SUMIF('30'!$B:$B,$D139,'30'!$L:$L)))))</f>
        <v/>
      </c>
      <c r="AJ139" s="34" t="str">
        <f>IF($D139="","",(IF($C139="","",IF(ISNA(SUMIF('31'!$CA:$CA,$C139,'31'!$CB:$CB)),0,SUMIF('31'!$CA:$CA,$C139,'31'!$CB:$CB)))-IF($D139="","",IF(ISNA(SUMIF('31'!$B:$B,$D139,'31'!$L:$L)),0,SUMIF('31'!$B:$B,$D139,'31'!$L:$L)))))</f>
        <v/>
      </c>
      <c r="AK139" s="35" t="str">
        <f t="shared" si="8"/>
        <v/>
      </c>
      <c r="AL139" s="31" t="str">
        <f t="shared" si="9"/>
        <v/>
      </c>
    </row>
    <row r="140" spans="1:38" ht="17.399999999999999" hidden="1">
      <c r="A140" s="19">
        <v>28</v>
      </c>
      <c r="C140" s="39" t="str">
        <f>IF(D140="","",VLOOKUP('CUADRO GENERADO'!D140,'BASE DATOS CONDUCTORES'!B:C,2,FALSE))</f>
        <v/>
      </c>
      <c r="D140" s="28" t="str">
        <f>IFERROR(VLOOKUP(A140,'BASE DATOS CONDUCTORES'!$Y$4:$AB$403,4,FALSE),"")</f>
        <v/>
      </c>
      <c r="E140" s="34" t="str">
        <f>IF(ISNA(VLOOKUP(D140,SALDOS!C:D,2,FALSE)),"",VLOOKUP(D140,SALDOS!C:D,2,FALSE))</f>
        <v/>
      </c>
      <c r="F140" s="34" t="str">
        <f>IF($D140="","",(IF($C140="","",IF(ISNA(SUMIF('1'!$CA:$CA,$C140,'1'!$CB:$CB)),0,SUMIF('1'!$CA:$CA,$C140,'1'!$CB:$CB)))-IF($D140="","",IF(ISNA(SUMIF('1'!$B:$B,$D140,'1'!$L:$L)),0,SUMIF('1'!$B:$B,$D140,'1'!$L:$L)))))</f>
        <v/>
      </c>
      <c r="G140" s="34" t="str">
        <f>IF($D140="","",(IF($C140="","",IF(ISNA(SUMIF('2'!$CA:$CA,$C140,'2'!$CB:$CB)),0,SUMIF('2'!$CA:$CA,$C140,'2'!$CB:$CB)))-IF($D140="","",IF(ISNA(SUMIF('2'!$B:$B,$D140,'2'!$L:$L)),0,SUMIF('2'!$B:$B,$D140,'2'!$L:$L)))))</f>
        <v/>
      </c>
      <c r="H140" s="34" t="str">
        <f>IF($D140="","",(IF($C140="","",IF(ISNA(SUMIF('3'!$CA:$CA,$C140,'3'!$CB:$CB)),0,SUMIF('3'!$CA:$CA,$C140,'3'!$CB:$CB)))-IF($D140="","",IF(ISNA(SUMIF('3'!$B:$B,$D140,'3'!$L:$L)),0,SUMIF('3'!$B:$B,$D140,'3'!$L:$L)))))</f>
        <v/>
      </c>
      <c r="I140" s="34" t="str">
        <f>IF($D140="","",(IF($C140="","",IF(ISNA(SUMIF('4'!$CA:$CA,$C140,'4'!$CB:$CB)),0,SUMIF('4'!$CA:$CA,$C140,'4'!$CB:$CB)))-IF($D140="","",IF(ISNA(SUMIF('4'!$B:$B,$D140,'4'!$L:$L)),0,SUMIF('4'!$B:$B,$D140,'4'!$L:$L)))))</f>
        <v/>
      </c>
      <c r="J140" s="34" t="str">
        <f>IF($D140="","",(IF($C140="","",IF(ISNA(SUMIF('5'!$CA:$CA,$C140,'5'!$CB:$CB)),0,SUMIF('5'!$CA:$CA,$C140,'5'!$CB:$CB)))-IF($D140="","",IF(ISNA(SUMIF('5'!$B:$B,$D140,'5'!$L:$L)),0,SUMIF('5'!$B:$B,$D140,'5'!$L:$L)))))</f>
        <v/>
      </c>
      <c r="K140" s="34" t="str">
        <f>IF($D140="","",(IF($C140="","",IF(ISNA(SUMIF('6'!$CA:$CA,$C140,'6'!$CB:$CB)),0,SUMIF('6'!$CA:$CA,$C140,'6'!$CB:$CB)))-IF($D140="","",IF(ISNA(SUMIF('6'!$B:$B,$D140,'6'!$L:$L)),0,SUMIF('6'!$B:$B,$D140,'6'!$L:$L)))))</f>
        <v/>
      </c>
      <c r="L140" s="34" t="str">
        <f>IF($D140="","",(IF($C140="","",IF(ISNA(SUMIF('7'!$CA:$CA,$C140,'7'!$CB:$CB)),0,SUMIF('7'!$CA:$CA,$C140,'7'!$CB:$CB)))-IF($D140="","",IF(ISNA(SUMIF('7'!$B:$B,$D140,'7'!$L:$L)),0,SUMIF('7'!$B:$B,$D140,'7'!$L:$L)))))</f>
        <v/>
      </c>
      <c r="M140" s="34" t="str">
        <f>IF($D140="","",(IF($C140="","",IF(ISNA(SUMIF('8'!$CA:$CA,$C140,'8'!$CB:$CB)),0,SUMIF('8'!$CA:$CA,$C140,'8'!$CB:$CB)))-IF($D140="","",IF(ISNA(SUMIF('8'!$B:$B,$D140,'8'!$L:$L)),0,SUMIF('8'!$B:$B,$D140,'8'!$L:$L)))))</f>
        <v/>
      </c>
      <c r="N140" s="34" t="str">
        <f>IF($D140="","",(IF($C140="","",IF(ISNA(SUMIF('9'!$CA:$CA,$C140,'9'!$CB:$CB)),0,SUMIF('9'!$CA:$CA,$C140,'9'!$CB:$CB)))-IF($D140="","",IF(ISNA(SUMIF('9'!$B:$B,$D140,'9'!$L:$L)),0,SUMIF('9'!$B:$B,$D140,'9'!$L:$L)))))</f>
        <v/>
      </c>
      <c r="O140" s="34" t="str">
        <f>IF($D140="","",(IF($C140="","",IF(ISNA(SUMIF('10'!$CA:$CA,$C140,'10'!$CB:$CB)),0,SUMIF('10'!$CA:$CA,$C140,'10'!$CB:$CB)))-IF($D140="","",IF(ISNA(SUMIF('10'!$B:$B,$D140,'10'!$L:$L)),0,SUMIF('10'!$B:$B,$D140,'10'!$L:$L)))))</f>
        <v/>
      </c>
      <c r="P140" s="34" t="str">
        <f>IF($D140="","",(IF($C140="","",IF(ISNA(SUMIF('11'!$CA:$CA,$C140,'11'!$CB:$CB)),0,SUMIF('11'!$CA:$CA,$C140,'11'!$CB:$CB)))-IF($D140="","",IF(ISNA(SUMIF('11'!$B:$B,$D140,'11'!$L:$L)),0,SUMIF('11'!$B:$B,$D140,'11'!$L:$L)))))</f>
        <v/>
      </c>
      <c r="Q140" s="34" t="str">
        <f>IF($D140="","",(IF($C140="","",IF(ISNA(SUMIF('12'!$CA:$CA,$C140,'12'!$CB:$CB)),0,SUMIF('12'!$CA:$CA,$C140,'12'!$CB:$CB)))-IF($D140="","",IF(ISNA(SUMIF('12'!$B:$B,$D140,'12'!$L:$L)),0,SUMIF('12'!$B:$B,$D140,'12'!$L:$L)))))</f>
        <v/>
      </c>
      <c r="R140" s="34" t="str">
        <f>IF($D140="","",(IF($C140="","",IF(ISNA(SUMIF('13'!$CA:$CA,$C140,'13'!$CB:$CB)),0,SUMIF('13'!$CA:$CA,$C140,'13'!$CB:$CB)))-IF($D140="","",IF(ISNA(SUMIF('13'!$B:$B,$D140,'13'!$L:$L)),0,SUMIF('13'!$B:$B,$D140,'13'!$L:$L)))))</f>
        <v/>
      </c>
      <c r="S140" s="34" t="str">
        <f>IF($D140="","",(IF($C140="","",IF(ISNA(SUMIF('14'!$CA:$CA,$C140,'14'!$CB:$CB)),0,SUMIF('14'!$CA:$CA,$C140,'14'!$CB:$CB)))-IF($D140="","",IF(ISNA(SUMIF('14'!$B:$B,$D140,'14'!$L:$L)),0,SUMIF('14'!$B:$B,$D140,'14'!$L:$L)))))</f>
        <v/>
      </c>
      <c r="T140" s="34" t="str">
        <f>IF($D140="","",(IF($C140="","",IF(ISNA(SUMIF('15'!$CA:$CA,$C140,'15'!$CB:$CB)),0,SUMIF('15'!$CA:$CA,$C140,'15'!$CB:$CB)))-IF($D140="","",IF(ISNA(SUMIF('15'!$B:$B,$D140,'15'!$L:$L)),0,SUMIF('15'!$B:$B,$D140,'15'!$L:$L)))))</f>
        <v/>
      </c>
      <c r="U140" s="34" t="str">
        <f>IF($D140="","",(IF($C140="","",IF(ISNA(SUMIF('16'!$CA:$CA,$C140,'16'!$CB:$CB)),0,SUMIF('16'!$CA:$CA,$C140,'16'!$CB:$CB)))-IF($D140="","",IF(ISNA(SUMIF('16'!$B:$B,$D140,'16'!$L:$L)),0,SUMIF('16'!$B:$B,$D140,'16'!$L:$L)))))</f>
        <v/>
      </c>
      <c r="V140" s="34" t="str">
        <f>IF($D140="","",(IF($C140="","",IF(ISNA(SUMIF('17'!$CA:$CA,$C140,'17'!$CB:$CB)),0,SUMIF('17'!$CA:$CA,$C140,'17'!$CB:$CB)))-IF($D140="","",IF(ISNA(SUMIF('17'!$B:$B,$D140,'17'!$L:$L)),0,SUMIF('17'!$B:$B,$D140,'17'!$L:$L)))))</f>
        <v/>
      </c>
      <c r="W140" s="34" t="str">
        <f>IF($D140="","",(IF($C140="","",IF(ISNA(SUMIF('18'!$CA:$CA,$C140,'18'!$CB:$CB)),0,SUMIF('18'!$CA:$CA,$C140,'18'!$CB:$CB)))-IF($D140="","",IF(ISNA(SUMIF('18'!$B:$B,$D140,'18'!$L:$L)),0,SUMIF('18'!$B:$B,$D140,'18'!$L:$L)))))</f>
        <v/>
      </c>
      <c r="X140" s="34" t="str">
        <f>IF($D140="","",(IF($C140="","",IF(ISNA(SUMIF('19'!$CA:$CA,$C140,'19'!$CB:$CB)),0,SUMIF('19'!$CA:$CA,$C140,'19'!$CB:$CB)))-IF($D140="","",IF(ISNA(SUMIF('19'!$B:$B,$D140,'19'!$L:$L)),0,SUMIF('19'!$B:$B,$D140,'19'!$L:$L)))))</f>
        <v/>
      </c>
      <c r="Y140" s="34" t="str">
        <f>IF($D140="","",(IF($C140="","",IF(ISNA(SUMIF('20'!$CA:$CA,$C140,'20'!$CB:$CB)),0,SUMIF('20'!$CA:$CA,$C140,'20'!$CB:$CB)))-IF($D140="","",IF(ISNA(SUMIF('20'!$B:$B,$D140,'20'!$L:$L)),0,SUMIF('20'!$B:$B,$D140,'20'!$L:$L)))))</f>
        <v/>
      </c>
      <c r="Z140" s="34" t="str">
        <f>IF($D140="","",(IF($C140="","",IF(ISNA(SUMIF('21'!$CA:$CA,$C140,'21'!$CB:$CB)),0,SUMIF('21'!$CA:$CA,$C140,'21'!$CB:$CB)))-IF($D140="","",IF(ISNA(SUMIF('21'!$B:$B,$D140,'21'!$L:$L)),0,SUMIF('21'!$B:$B,$D140,'21'!$L:$L)))))</f>
        <v/>
      </c>
      <c r="AA140" s="34" t="str">
        <f>IF($D140="","",(IF($C140="","",IF(ISNA(SUMIF('22'!$CA:$CA,$C140,'22'!$CB:$CB)),0,SUMIF('22'!$CA:$CA,$C140,'22'!$CB:$CB)))-IF($D140="","",IF(ISNA(SUMIF('22'!$B:$B,$D140,'22'!$L:$L)),0,SUMIF('22'!$B:$B,$D140,'22'!$L:$L)))))</f>
        <v/>
      </c>
      <c r="AB140" s="34" t="str">
        <f>IF($D140="","",(IF($C140="","",IF(ISNA(SUMIF('23'!$CA:$CA,$C140,'23'!$CB:$CB)),0,SUMIF('23'!$CA:$CA,$C140,'23'!$CB:$CB)))-IF($D140="","",IF(ISNA(SUMIF('23'!$B:$B,$D140,'23'!$L:$L)),0,SUMIF('23'!$B:$B,$D140,'23'!$L:$L)))))</f>
        <v/>
      </c>
      <c r="AC140" s="34" t="str">
        <f>IF($D140="","",(IF($C140="","",IF(ISNA(SUMIF('24'!$CA:$CA,$C140,'24'!$CB:$CB)),0,SUMIF('24'!$CA:$CA,$C140,'24'!$CB:$CB)))-IF($D140="","",IF(ISNA(SUMIF('24'!$B:$B,$D140,'24'!$L:$L)),0,SUMIF('24'!$B:$B,$D140,'24'!$L:$L)))))</f>
        <v/>
      </c>
      <c r="AD140" s="34" t="str">
        <f>IF($D140="","",(IF($C140="","",IF(ISNA(SUMIF('25'!$CA:$CA,$C140,'25'!$CB:$CB)),0,SUMIF('25'!$CA:$CA,$C140,'25'!$CB:$CB)))-IF($D140="","",IF(ISNA(SUMIF('25'!$B:$B,$D140,'25'!$L:$L)),0,SUMIF('25'!$B:$B,$D140,'25'!$L:$L)))))</f>
        <v/>
      </c>
      <c r="AE140" s="34" t="str">
        <f>IF($D140="","",(IF($C140="","",IF(ISNA(SUMIF('26'!$CA:$CA,$C140,'26'!$CB:$CB)),0,SUMIF('26'!$CA:$CA,$C140,'26'!$CB:$CB)))-IF($D140="","",IF(ISNA(SUMIF('26'!$B:$B,$D140,'26'!$L:$L)),0,SUMIF('26'!$B:$B,$D140,'26'!$L:$L)))))</f>
        <v/>
      </c>
      <c r="AF140" s="34" t="str">
        <f>IF($D140="","",(IF($C140="","",IF(ISNA(SUMIF('27'!$CA:$CA,$C140,'27'!$CB:$CB)),0,SUMIF('27'!$CA:$CA,$C140,'27'!$CB:$CB)))-IF($D140="","",IF(ISNA(SUMIF('27'!$B:$B,$D140,'27'!$L:$L)),0,SUMIF('27'!$B:$B,$D140,'27'!$L:$L)))))</f>
        <v/>
      </c>
      <c r="AG140" s="34" t="str">
        <f>IF($D140="","",(IF($C140="","",IF(ISNA(SUMIF('28'!$CA:$CA,$C140,'28'!$CB:$CB)),0,SUMIF('28'!$CA:$CA,$C140,'28'!$CB:$CB)))-IF($D140="","",IF(ISNA(SUMIF('28'!$B:$B,$D140,'28'!$L:$L)),0,SUMIF('28'!$B:$B,$D140,'28'!$L:$L)))))</f>
        <v/>
      </c>
      <c r="AH140" s="34" t="str">
        <f>IF($D140="","",(IF($C140="","",IF(ISNA(SUMIF('29'!$CA:$CA,$C140,'29'!$CB:$CB)),0,SUMIF('29'!$CA:$CA,$C140,'29'!$CB:$CB)))-IF($D140="","",IF(ISNA(SUMIF('29'!$B:$B,$D140,'29'!$L:$L)),0,SUMIF('29'!$B:$B,$D140,'29'!$L:$L)))))</f>
        <v/>
      </c>
      <c r="AI140" s="34" t="str">
        <f>IF($D140="","",(IF($C140="","",IF(ISNA(SUMIF('30'!$CA:$CA,$C140,'30'!$CB:$CB)),0,SUMIF('30'!$CA:$CA,$C140,'30'!$CB:$CB)))-IF($D140="","",IF(ISNA(SUMIF('30'!$B:$B,$D140,'30'!$L:$L)),0,SUMIF('30'!$B:$B,$D140,'30'!$L:$L)))))</f>
        <v/>
      </c>
      <c r="AJ140" s="34" t="str">
        <f>IF($D140="","",(IF($C140="","",IF(ISNA(SUMIF('31'!$CA:$CA,$C140,'31'!$CB:$CB)),0,SUMIF('31'!$CA:$CA,$C140,'31'!$CB:$CB)))-IF($D140="","",IF(ISNA(SUMIF('31'!$B:$B,$D140,'31'!$L:$L)),0,SUMIF('31'!$B:$B,$D140,'31'!$L:$L)))))</f>
        <v/>
      </c>
      <c r="AK140" s="35" t="str">
        <f t="shared" si="8"/>
        <v/>
      </c>
      <c r="AL140" s="31" t="str">
        <f t="shared" si="9"/>
        <v/>
      </c>
    </row>
    <row r="141" spans="1:38" ht="17.399999999999999" hidden="1">
      <c r="A141" s="19">
        <v>29</v>
      </c>
      <c r="C141" s="39" t="str">
        <f>IF(D141="","",VLOOKUP('CUADRO GENERADO'!D141,'BASE DATOS CONDUCTORES'!B:C,2,FALSE))</f>
        <v/>
      </c>
      <c r="D141" s="28" t="str">
        <f>IFERROR(VLOOKUP(A141,'BASE DATOS CONDUCTORES'!$Y$4:$AB$403,4,FALSE),"")</f>
        <v/>
      </c>
      <c r="E141" s="34" t="str">
        <f>IF(ISNA(VLOOKUP(D141,SALDOS!C:D,2,FALSE)),"",VLOOKUP(D141,SALDOS!C:D,2,FALSE))</f>
        <v/>
      </c>
      <c r="F141" s="34" t="str">
        <f>IF($D141="","",(IF($C141="","",IF(ISNA(SUMIF('1'!$CA:$CA,$C141,'1'!$CB:$CB)),0,SUMIF('1'!$CA:$CA,$C141,'1'!$CB:$CB)))-IF($D141="","",IF(ISNA(SUMIF('1'!$B:$B,$D141,'1'!$L:$L)),0,SUMIF('1'!$B:$B,$D141,'1'!$L:$L)))))</f>
        <v/>
      </c>
      <c r="G141" s="34" t="str">
        <f>IF($D141="","",(IF($C141="","",IF(ISNA(SUMIF('2'!$CA:$CA,$C141,'2'!$CB:$CB)),0,SUMIF('2'!$CA:$CA,$C141,'2'!$CB:$CB)))-IF($D141="","",IF(ISNA(SUMIF('2'!$B:$B,$D141,'2'!$L:$L)),0,SUMIF('2'!$B:$B,$D141,'2'!$L:$L)))))</f>
        <v/>
      </c>
      <c r="H141" s="34" t="str">
        <f>IF($D141="","",(IF($C141="","",IF(ISNA(SUMIF('3'!$CA:$CA,$C141,'3'!$CB:$CB)),0,SUMIF('3'!$CA:$CA,$C141,'3'!$CB:$CB)))-IF($D141="","",IF(ISNA(SUMIF('3'!$B:$B,$D141,'3'!$L:$L)),0,SUMIF('3'!$B:$B,$D141,'3'!$L:$L)))))</f>
        <v/>
      </c>
      <c r="I141" s="34" t="str">
        <f>IF($D141="","",(IF($C141="","",IF(ISNA(SUMIF('4'!$CA:$CA,$C141,'4'!$CB:$CB)),0,SUMIF('4'!$CA:$CA,$C141,'4'!$CB:$CB)))-IF($D141="","",IF(ISNA(SUMIF('4'!$B:$B,$D141,'4'!$L:$L)),0,SUMIF('4'!$B:$B,$D141,'4'!$L:$L)))))</f>
        <v/>
      </c>
      <c r="J141" s="34" t="str">
        <f>IF($D141="","",(IF($C141="","",IF(ISNA(SUMIF('5'!$CA:$CA,$C141,'5'!$CB:$CB)),0,SUMIF('5'!$CA:$CA,$C141,'5'!$CB:$CB)))-IF($D141="","",IF(ISNA(SUMIF('5'!$B:$B,$D141,'5'!$L:$L)),0,SUMIF('5'!$B:$B,$D141,'5'!$L:$L)))))</f>
        <v/>
      </c>
      <c r="K141" s="34" t="str">
        <f>IF($D141="","",(IF($C141="","",IF(ISNA(SUMIF('6'!$CA:$CA,$C141,'6'!$CB:$CB)),0,SUMIF('6'!$CA:$CA,$C141,'6'!$CB:$CB)))-IF($D141="","",IF(ISNA(SUMIF('6'!$B:$B,$D141,'6'!$L:$L)),0,SUMIF('6'!$B:$B,$D141,'6'!$L:$L)))))</f>
        <v/>
      </c>
      <c r="L141" s="34" t="str">
        <f>IF($D141="","",(IF($C141="","",IF(ISNA(SUMIF('7'!$CA:$CA,$C141,'7'!$CB:$CB)),0,SUMIF('7'!$CA:$CA,$C141,'7'!$CB:$CB)))-IF($D141="","",IF(ISNA(SUMIF('7'!$B:$B,$D141,'7'!$L:$L)),0,SUMIF('7'!$B:$B,$D141,'7'!$L:$L)))))</f>
        <v/>
      </c>
      <c r="M141" s="34" t="str">
        <f>IF($D141="","",(IF($C141="","",IF(ISNA(SUMIF('8'!$CA:$CA,$C141,'8'!$CB:$CB)),0,SUMIF('8'!$CA:$CA,$C141,'8'!$CB:$CB)))-IF($D141="","",IF(ISNA(SUMIF('8'!$B:$B,$D141,'8'!$L:$L)),0,SUMIF('8'!$B:$B,$D141,'8'!$L:$L)))))</f>
        <v/>
      </c>
      <c r="N141" s="34" t="str">
        <f>IF($D141="","",(IF($C141="","",IF(ISNA(SUMIF('9'!$CA:$CA,$C141,'9'!$CB:$CB)),0,SUMIF('9'!$CA:$CA,$C141,'9'!$CB:$CB)))-IF($D141="","",IF(ISNA(SUMIF('9'!$B:$B,$D141,'9'!$L:$L)),0,SUMIF('9'!$B:$B,$D141,'9'!$L:$L)))))</f>
        <v/>
      </c>
      <c r="O141" s="34" t="str">
        <f>IF($D141="","",(IF($C141="","",IF(ISNA(SUMIF('10'!$CA:$CA,$C141,'10'!$CB:$CB)),0,SUMIF('10'!$CA:$CA,$C141,'10'!$CB:$CB)))-IF($D141="","",IF(ISNA(SUMIF('10'!$B:$B,$D141,'10'!$L:$L)),0,SUMIF('10'!$B:$B,$D141,'10'!$L:$L)))))</f>
        <v/>
      </c>
      <c r="P141" s="34" t="str">
        <f>IF($D141="","",(IF($C141="","",IF(ISNA(SUMIF('11'!$CA:$CA,$C141,'11'!$CB:$CB)),0,SUMIF('11'!$CA:$CA,$C141,'11'!$CB:$CB)))-IF($D141="","",IF(ISNA(SUMIF('11'!$B:$B,$D141,'11'!$L:$L)),0,SUMIF('11'!$B:$B,$D141,'11'!$L:$L)))))</f>
        <v/>
      </c>
      <c r="Q141" s="34" t="str">
        <f>IF($D141="","",(IF($C141="","",IF(ISNA(SUMIF('12'!$CA:$CA,$C141,'12'!$CB:$CB)),0,SUMIF('12'!$CA:$CA,$C141,'12'!$CB:$CB)))-IF($D141="","",IF(ISNA(SUMIF('12'!$B:$B,$D141,'12'!$L:$L)),0,SUMIF('12'!$B:$B,$D141,'12'!$L:$L)))))</f>
        <v/>
      </c>
      <c r="R141" s="34" t="str">
        <f>IF($D141="","",(IF($C141="","",IF(ISNA(SUMIF('13'!$CA:$CA,$C141,'13'!$CB:$CB)),0,SUMIF('13'!$CA:$CA,$C141,'13'!$CB:$CB)))-IF($D141="","",IF(ISNA(SUMIF('13'!$B:$B,$D141,'13'!$L:$L)),0,SUMIF('13'!$B:$B,$D141,'13'!$L:$L)))))</f>
        <v/>
      </c>
      <c r="S141" s="34" t="str">
        <f>IF($D141="","",(IF($C141="","",IF(ISNA(SUMIF('14'!$CA:$CA,$C141,'14'!$CB:$CB)),0,SUMIF('14'!$CA:$CA,$C141,'14'!$CB:$CB)))-IF($D141="","",IF(ISNA(SUMIF('14'!$B:$B,$D141,'14'!$L:$L)),0,SUMIF('14'!$B:$B,$D141,'14'!$L:$L)))))</f>
        <v/>
      </c>
      <c r="T141" s="34" t="str">
        <f>IF($D141="","",(IF($C141="","",IF(ISNA(SUMIF('15'!$CA:$CA,$C141,'15'!$CB:$CB)),0,SUMIF('15'!$CA:$CA,$C141,'15'!$CB:$CB)))-IF($D141="","",IF(ISNA(SUMIF('15'!$B:$B,$D141,'15'!$L:$L)),0,SUMIF('15'!$B:$B,$D141,'15'!$L:$L)))))</f>
        <v/>
      </c>
      <c r="U141" s="34" t="str">
        <f>IF($D141="","",(IF($C141="","",IF(ISNA(SUMIF('16'!$CA:$CA,$C141,'16'!$CB:$CB)),0,SUMIF('16'!$CA:$CA,$C141,'16'!$CB:$CB)))-IF($D141="","",IF(ISNA(SUMIF('16'!$B:$B,$D141,'16'!$L:$L)),0,SUMIF('16'!$B:$B,$D141,'16'!$L:$L)))))</f>
        <v/>
      </c>
      <c r="V141" s="34" t="str">
        <f>IF($D141="","",(IF($C141="","",IF(ISNA(SUMIF('17'!$CA:$CA,$C141,'17'!$CB:$CB)),0,SUMIF('17'!$CA:$CA,$C141,'17'!$CB:$CB)))-IF($D141="","",IF(ISNA(SUMIF('17'!$B:$B,$D141,'17'!$L:$L)),0,SUMIF('17'!$B:$B,$D141,'17'!$L:$L)))))</f>
        <v/>
      </c>
      <c r="W141" s="34" t="str">
        <f>IF($D141="","",(IF($C141="","",IF(ISNA(SUMIF('18'!$CA:$CA,$C141,'18'!$CB:$CB)),0,SUMIF('18'!$CA:$CA,$C141,'18'!$CB:$CB)))-IF($D141="","",IF(ISNA(SUMIF('18'!$B:$B,$D141,'18'!$L:$L)),0,SUMIF('18'!$B:$B,$D141,'18'!$L:$L)))))</f>
        <v/>
      </c>
      <c r="X141" s="34" t="str">
        <f>IF($D141="","",(IF($C141="","",IF(ISNA(SUMIF('19'!$CA:$CA,$C141,'19'!$CB:$CB)),0,SUMIF('19'!$CA:$CA,$C141,'19'!$CB:$CB)))-IF($D141="","",IF(ISNA(SUMIF('19'!$B:$B,$D141,'19'!$L:$L)),0,SUMIF('19'!$B:$B,$D141,'19'!$L:$L)))))</f>
        <v/>
      </c>
      <c r="Y141" s="34" t="str">
        <f>IF($D141="","",(IF($C141="","",IF(ISNA(SUMIF('20'!$CA:$CA,$C141,'20'!$CB:$CB)),0,SUMIF('20'!$CA:$CA,$C141,'20'!$CB:$CB)))-IF($D141="","",IF(ISNA(SUMIF('20'!$B:$B,$D141,'20'!$L:$L)),0,SUMIF('20'!$B:$B,$D141,'20'!$L:$L)))))</f>
        <v/>
      </c>
      <c r="Z141" s="34" t="str">
        <f>IF($D141="","",(IF($C141="","",IF(ISNA(SUMIF('21'!$CA:$CA,$C141,'21'!$CB:$CB)),0,SUMIF('21'!$CA:$CA,$C141,'21'!$CB:$CB)))-IF($D141="","",IF(ISNA(SUMIF('21'!$B:$B,$D141,'21'!$L:$L)),0,SUMIF('21'!$B:$B,$D141,'21'!$L:$L)))))</f>
        <v/>
      </c>
      <c r="AA141" s="34" t="str">
        <f>IF($D141="","",(IF($C141="","",IF(ISNA(SUMIF('22'!$CA:$CA,$C141,'22'!$CB:$CB)),0,SUMIF('22'!$CA:$CA,$C141,'22'!$CB:$CB)))-IF($D141="","",IF(ISNA(SUMIF('22'!$B:$B,$D141,'22'!$L:$L)),0,SUMIF('22'!$B:$B,$D141,'22'!$L:$L)))))</f>
        <v/>
      </c>
      <c r="AB141" s="34" t="str">
        <f>IF($D141="","",(IF($C141="","",IF(ISNA(SUMIF('23'!$CA:$CA,$C141,'23'!$CB:$CB)),0,SUMIF('23'!$CA:$CA,$C141,'23'!$CB:$CB)))-IF($D141="","",IF(ISNA(SUMIF('23'!$B:$B,$D141,'23'!$L:$L)),0,SUMIF('23'!$B:$B,$D141,'23'!$L:$L)))))</f>
        <v/>
      </c>
      <c r="AC141" s="34" t="str">
        <f>IF($D141="","",(IF($C141="","",IF(ISNA(SUMIF('24'!$CA:$CA,$C141,'24'!$CB:$CB)),0,SUMIF('24'!$CA:$CA,$C141,'24'!$CB:$CB)))-IF($D141="","",IF(ISNA(SUMIF('24'!$B:$B,$D141,'24'!$L:$L)),0,SUMIF('24'!$B:$B,$D141,'24'!$L:$L)))))</f>
        <v/>
      </c>
      <c r="AD141" s="34" t="str">
        <f>IF($D141="","",(IF($C141="","",IF(ISNA(SUMIF('25'!$CA:$CA,$C141,'25'!$CB:$CB)),0,SUMIF('25'!$CA:$CA,$C141,'25'!$CB:$CB)))-IF($D141="","",IF(ISNA(SUMIF('25'!$B:$B,$D141,'25'!$L:$L)),0,SUMIF('25'!$B:$B,$D141,'25'!$L:$L)))))</f>
        <v/>
      </c>
      <c r="AE141" s="34" t="str">
        <f>IF($D141="","",(IF($C141="","",IF(ISNA(SUMIF('26'!$CA:$CA,$C141,'26'!$CB:$CB)),0,SUMIF('26'!$CA:$CA,$C141,'26'!$CB:$CB)))-IF($D141="","",IF(ISNA(SUMIF('26'!$B:$B,$D141,'26'!$L:$L)),0,SUMIF('26'!$B:$B,$D141,'26'!$L:$L)))))</f>
        <v/>
      </c>
      <c r="AF141" s="34" t="str">
        <f>IF($D141="","",(IF($C141="","",IF(ISNA(SUMIF('27'!$CA:$CA,$C141,'27'!$CB:$CB)),0,SUMIF('27'!$CA:$CA,$C141,'27'!$CB:$CB)))-IF($D141="","",IF(ISNA(SUMIF('27'!$B:$B,$D141,'27'!$L:$L)),0,SUMIF('27'!$B:$B,$D141,'27'!$L:$L)))))</f>
        <v/>
      </c>
      <c r="AG141" s="34" t="str">
        <f>IF($D141="","",(IF($C141="","",IF(ISNA(SUMIF('28'!$CA:$CA,$C141,'28'!$CB:$CB)),0,SUMIF('28'!$CA:$CA,$C141,'28'!$CB:$CB)))-IF($D141="","",IF(ISNA(SUMIF('28'!$B:$B,$D141,'28'!$L:$L)),0,SUMIF('28'!$B:$B,$D141,'28'!$L:$L)))))</f>
        <v/>
      </c>
      <c r="AH141" s="34" t="str">
        <f>IF($D141="","",(IF($C141="","",IF(ISNA(SUMIF('29'!$CA:$CA,$C141,'29'!$CB:$CB)),0,SUMIF('29'!$CA:$CA,$C141,'29'!$CB:$CB)))-IF($D141="","",IF(ISNA(SUMIF('29'!$B:$B,$D141,'29'!$L:$L)),0,SUMIF('29'!$B:$B,$D141,'29'!$L:$L)))))</f>
        <v/>
      </c>
      <c r="AI141" s="34" t="str">
        <f>IF($D141="","",(IF($C141="","",IF(ISNA(SUMIF('30'!$CA:$CA,$C141,'30'!$CB:$CB)),0,SUMIF('30'!$CA:$CA,$C141,'30'!$CB:$CB)))-IF($D141="","",IF(ISNA(SUMIF('30'!$B:$B,$D141,'30'!$L:$L)),0,SUMIF('30'!$B:$B,$D141,'30'!$L:$L)))))</f>
        <v/>
      </c>
      <c r="AJ141" s="34" t="str">
        <f>IF($D141="","",(IF($C141="","",IF(ISNA(SUMIF('31'!$CA:$CA,$C141,'31'!$CB:$CB)),0,SUMIF('31'!$CA:$CA,$C141,'31'!$CB:$CB)))-IF($D141="","",IF(ISNA(SUMIF('31'!$B:$B,$D141,'31'!$L:$L)),0,SUMIF('31'!$B:$B,$D141,'31'!$L:$L)))))</f>
        <v/>
      </c>
      <c r="AK141" s="35" t="str">
        <f t="shared" si="8"/>
        <v/>
      </c>
      <c r="AL141" s="31" t="str">
        <f t="shared" si="9"/>
        <v/>
      </c>
    </row>
    <row r="142" spans="1:38" ht="17.399999999999999" hidden="1">
      <c r="A142" s="19">
        <v>30</v>
      </c>
      <c r="C142" s="39" t="str">
        <f>IF(D142="","",VLOOKUP('CUADRO GENERADO'!D142,'BASE DATOS CONDUCTORES'!B:C,2,FALSE))</f>
        <v/>
      </c>
      <c r="D142" s="28" t="str">
        <f>IFERROR(VLOOKUP(A142,'BASE DATOS CONDUCTORES'!$Y$4:$AB$403,4,FALSE),"")</f>
        <v/>
      </c>
      <c r="E142" s="34" t="str">
        <f>IF(ISNA(VLOOKUP(D142,SALDOS!C:D,2,FALSE)),"",VLOOKUP(D142,SALDOS!C:D,2,FALSE))</f>
        <v/>
      </c>
      <c r="F142" s="34" t="str">
        <f>IF($D142="","",(IF($C142="","",IF(ISNA(SUMIF('1'!$CA:$CA,$C142,'1'!$CB:$CB)),0,SUMIF('1'!$CA:$CA,$C142,'1'!$CB:$CB)))-IF($D142="","",IF(ISNA(SUMIF('1'!$B:$B,$D142,'1'!$L:$L)),0,SUMIF('1'!$B:$B,$D142,'1'!$L:$L)))))</f>
        <v/>
      </c>
      <c r="G142" s="34" t="str">
        <f>IF($D142="","",(IF($C142="","",IF(ISNA(SUMIF('2'!$CA:$CA,$C142,'2'!$CB:$CB)),0,SUMIF('2'!$CA:$CA,$C142,'2'!$CB:$CB)))-IF($D142="","",IF(ISNA(SUMIF('2'!$B:$B,$D142,'2'!$L:$L)),0,SUMIF('2'!$B:$B,$D142,'2'!$L:$L)))))</f>
        <v/>
      </c>
      <c r="H142" s="34" t="str">
        <f>IF($D142="","",(IF($C142="","",IF(ISNA(SUMIF('3'!$CA:$CA,$C142,'3'!$CB:$CB)),0,SUMIF('3'!$CA:$CA,$C142,'3'!$CB:$CB)))-IF($D142="","",IF(ISNA(SUMIF('3'!$B:$B,$D142,'3'!$L:$L)),0,SUMIF('3'!$B:$B,$D142,'3'!$L:$L)))))</f>
        <v/>
      </c>
      <c r="I142" s="34" t="str">
        <f>IF($D142="","",(IF($C142="","",IF(ISNA(SUMIF('4'!$CA:$CA,$C142,'4'!$CB:$CB)),0,SUMIF('4'!$CA:$CA,$C142,'4'!$CB:$CB)))-IF($D142="","",IF(ISNA(SUMIF('4'!$B:$B,$D142,'4'!$L:$L)),0,SUMIF('4'!$B:$B,$D142,'4'!$L:$L)))))</f>
        <v/>
      </c>
      <c r="J142" s="34" t="str">
        <f>IF($D142="","",(IF($C142="","",IF(ISNA(SUMIF('5'!$CA:$CA,$C142,'5'!$CB:$CB)),0,SUMIF('5'!$CA:$CA,$C142,'5'!$CB:$CB)))-IF($D142="","",IF(ISNA(SUMIF('5'!$B:$B,$D142,'5'!$L:$L)),0,SUMIF('5'!$B:$B,$D142,'5'!$L:$L)))))</f>
        <v/>
      </c>
      <c r="K142" s="34" t="str">
        <f>IF($D142="","",(IF($C142="","",IF(ISNA(SUMIF('6'!$CA:$CA,$C142,'6'!$CB:$CB)),0,SUMIF('6'!$CA:$CA,$C142,'6'!$CB:$CB)))-IF($D142="","",IF(ISNA(SUMIF('6'!$B:$B,$D142,'6'!$L:$L)),0,SUMIF('6'!$B:$B,$D142,'6'!$L:$L)))))</f>
        <v/>
      </c>
      <c r="L142" s="34" t="str">
        <f>IF($D142="","",(IF($C142="","",IF(ISNA(SUMIF('7'!$CA:$CA,$C142,'7'!$CB:$CB)),0,SUMIF('7'!$CA:$CA,$C142,'7'!$CB:$CB)))-IF($D142="","",IF(ISNA(SUMIF('7'!$B:$B,$D142,'7'!$L:$L)),0,SUMIF('7'!$B:$B,$D142,'7'!$L:$L)))))</f>
        <v/>
      </c>
      <c r="M142" s="34" t="str">
        <f>IF($D142="","",(IF($C142="","",IF(ISNA(SUMIF('8'!$CA:$CA,$C142,'8'!$CB:$CB)),0,SUMIF('8'!$CA:$CA,$C142,'8'!$CB:$CB)))-IF($D142="","",IF(ISNA(SUMIF('8'!$B:$B,$D142,'8'!$L:$L)),0,SUMIF('8'!$B:$B,$D142,'8'!$L:$L)))))</f>
        <v/>
      </c>
      <c r="N142" s="34" t="str">
        <f>IF($D142="","",(IF($C142="","",IF(ISNA(SUMIF('9'!$CA:$CA,$C142,'9'!$CB:$CB)),0,SUMIF('9'!$CA:$CA,$C142,'9'!$CB:$CB)))-IF($D142="","",IF(ISNA(SUMIF('9'!$B:$B,$D142,'9'!$L:$L)),0,SUMIF('9'!$B:$B,$D142,'9'!$L:$L)))))</f>
        <v/>
      </c>
      <c r="O142" s="34" t="str">
        <f>IF($D142="","",(IF($C142="","",IF(ISNA(SUMIF('10'!$CA:$CA,$C142,'10'!$CB:$CB)),0,SUMIF('10'!$CA:$CA,$C142,'10'!$CB:$CB)))-IF($D142="","",IF(ISNA(SUMIF('10'!$B:$B,$D142,'10'!$L:$L)),0,SUMIF('10'!$B:$B,$D142,'10'!$L:$L)))))</f>
        <v/>
      </c>
      <c r="P142" s="34" t="str">
        <f>IF($D142="","",(IF($C142="","",IF(ISNA(SUMIF('11'!$CA:$CA,$C142,'11'!$CB:$CB)),0,SUMIF('11'!$CA:$CA,$C142,'11'!$CB:$CB)))-IF($D142="","",IF(ISNA(SUMIF('11'!$B:$B,$D142,'11'!$L:$L)),0,SUMIF('11'!$B:$B,$D142,'11'!$L:$L)))))</f>
        <v/>
      </c>
      <c r="Q142" s="34" t="str">
        <f>IF($D142="","",(IF($C142="","",IF(ISNA(SUMIF('12'!$CA:$CA,$C142,'12'!$CB:$CB)),0,SUMIF('12'!$CA:$CA,$C142,'12'!$CB:$CB)))-IF($D142="","",IF(ISNA(SUMIF('12'!$B:$B,$D142,'12'!$L:$L)),0,SUMIF('12'!$B:$B,$D142,'12'!$L:$L)))))</f>
        <v/>
      </c>
      <c r="R142" s="34" t="str">
        <f>IF($D142="","",(IF($C142="","",IF(ISNA(SUMIF('13'!$CA:$CA,$C142,'13'!$CB:$CB)),0,SUMIF('13'!$CA:$CA,$C142,'13'!$CB:$CB)))-IF($D142="","",IF(ISNA(SUMIF('13'!$B:$B,$D142,'13'!$L:$L)),0,SUMIF('13'!$B:$B,$D142,'13'!$L:$L)))))</f>
        <v/>
      </c>
      <c r="S142" s="34" t="str">
        <f>IF($D142="","",(IF($C142="","",IF(ISNA(SUMIF('14'!$CA:$CA,$C142,'14'!$CB:$CB)),0,SUMIF('14'!$CA:$CA,$C142,'14'!$CB:$CB)))-IF($D142="","",IF(ISNA(SUMIF('14'!$B:$B,$D142,'14'!$L:$L)),0,SUMIF('14'!$B:$B,$D142,'14'!$L:$L)))))</f>
        <v/>
      </c>
      <c r="T142" s="34" t="str">
        <f>IF($D142="","",(IF($C142="","",IF(ISNA(SUMIF('15'!$CA:$CA,$C142,'15'!$CB:$CB)),0,SUMIF('15'!$CA:$CA,$C142,'15'!$CB:$CB)))-IF($D142="","",IF(ISNA(SUMIF('15'!$B:$B,$D142,'15'!$L:$L)),0,SUMIF('15'!$B:$B,$D142,'15'!$L:$L)))))</f>
        <v/>
      </c>
      <c r="U142" s="34" t="str">
        <f>IF($D142="","",(IF($C142="","",IF(ISNA(SUMIF('16'!$CA:$CA,$C142,'16'!$CB:$CB)),0,SUMIF('16'!$CA:$CA,$C142,'16'!$CB:$CB)))-IF($D142="","",IF(ISNA(SUMIF('16'!$B:$B,$D142,'16'!$L:$L)),0,SUMIF('16'!$B:$B,$D142,'16'!$L:$L)))))</f>
        <v/>
      </c>
      <c r="V142" s="34" t="str">
        <f>IF($D142="","",(IF($C142="","",IF(ISNA(SUMIF('17'!$CA:$CA,$C142,'17'!$CB:$CB)),0,SUMIF('17'!$CA:$CA,$C142,'17'!$CB:$CB)))-IF($D142="","",IF(ISNA(SUMIF('17'!$B:$B,$D142,'17'!$L:$L)),0,SUMIF('17'!$B:$B,$D142,'17'!$L:$L)))))</f>
        <v/>
      </c>
      <c r="W142" s="34" t="str">
        <f>IF($D142="","",(IF($C142="","",IF(ISNA(SUMIF('18'!$CA:$CA,$C142,'18'!$CB:$CB)),0,SUMIF('18'!$CA:$CA,$C142,'18'!$CB:$CB)))-IF($D142="","",IF(ISNA(SUMIF('18'!$B:$B,$D142,'18'!$L:$L)),0,SUMIF('18'!$B:$B,$D142,'18'!$L:$L)))))</f>
        <v/>
      </c>
      <c r="X142" s="34" t="str">
        <f>IF($D142="","",(IF($C142="","",IF(ISNA(SUMIF('19'!$CA:$CA,$C142,'19'!$CB:$CB)),0,SUMIF('19'!$CA:$CA,$C142,'19'!$CB:$CB)))-IF($D142="","",IF(ISNA(SUMIF('19'!$B:$B,$D142,'19'!$L:$L)),0,SUMIF('19'!$B:$B,$D142,'19'!$L:$L)))))</f>
        <v/>
      </c>
      <c r="Y142" s="34" t="str">
        <f>IF($D142="","",(IF($C142="","",IF(ISNA(SUMIF('20'!$CA:$CA,$C142,'20'!$CB:$CB)),0,SUMIF('20'!$CA:$CA,$C142,'20'!$CB:$CB)))-IF($D142="","",IF(ISNA(SUMIF('20'!$B:$B,$D142,'20'!$L:$L)),0,SUMIF('20'!$B:$B,$D142,'20'!$L:$L)))))</f>
        <v/>
      </c>
      <c r="Z142" s="34" t="str">
        <f>IF($D142="","",(IF($C142="","",IF(ISNA(SUMIF('21'!$CA:$CA,$C142,'21'!$CB:$CB)),0,SUMIF('21'!$CA:$CA,$C142,'21'!$CB:$CB)))-IF($D142="","",IF(ISNA(SUMIF('21'!$B:$B,$D142,'21'!$L:$L)),0,SUMIF('21'!$B:$B,$D142,'21'!$L:$L)))))</f>
        <v/>
      </c>
      <c r="AA142" s="34" t="str">
        <f>IF($D142="","",(IF($C142="","",IF(ISNA(SUMIF('22'!$CA:$CA,$C142,'22'!$CB:$CB)),0,SUMIF('22'!$CA:$CA,$C142,'22'!$CB:$CB)))-IF($D142="","",IF(ISNA(SUMIF('22'!$B:$B,$D142,'22'!$L:$L)),0,SUMIF('22'!$B:$B,$D142,'22'!$L:$L)))))</f>
        <v/>
      </c>
      <c r="AB142" s="34" t="str">
        <f>IF($D142="","",(IF($C142="","",IF(ISNA(SUMIF('23'!$CA:$CA,$C142,'23'!$CB:$CB)),0,SUMIF('23'!$CA:$CA,$C142,'23'!$CB:$CB)))-IF($D142="","",IF(ISNA(SUMIF('23'!$B:$B,$D142,'23'!$L:$L)),0,SUMIF('23'!$B:$B,$D142,'23'!$L:$L)))))</f>
        <v/>
      </c>
      <c r="AC142" s="34" t="str">
        <f>IF($D142="","",(IF($C142="","",IF(ISNA(SUMIF('24'!$CA:$CA,$C142,'24'!$CB:$CB)),0,SUMIF('24'!$CA:$CA,$C142,'24'!$CB:$CB)))-IF($D142="","",IF(ISNA(SUMIF('24'!$B:$B,$D142,'24'!$L:$L)),0,SUMIF('24'!$B:$B,$D142,'24'!$L:$L)))))</f>
        <v/>
      </c>
      <c r="AD142" s="34" t="str">
        <f>IF($D142="","",(IF($C142="","",IF(ISNA(SUMIF('25'!$CA:$CA,$C142,'25'!$CB:$CB)),0,SUMIF('25'!$CA:$CA,$C142,'25'!$CB:$CB)))-IF($D142="","",IF(ISNA(SUMIF('25'!$B:$B,$D142,'25'!$L:$L)),0,SUMIF('25'!$B:$B,$D142,'25'!$L:$L)))))</f>
        <v/>
      </c>
      <c r="AE142" s="34" t="str">
        <f>IF($D142="","",(IF($C142="","",IF(ISNA(SUMIF('26'!$CA:$CA,$C142,'26'!$CB:$CB)),0,SUMIF('26'!$CA:$CA,$C142,'26'!$CB:$CB)))-IF($D142="","",IF(ISNA(SUMIF('26'!$B:$B,$D142,'26'!$L:$L)),0,SUMIF('26'!$B:$B,$D142,'26'!$L:$L)))))</f>
        <v/>
      </c>
      <c r="AF142" s="34" t="str">
        <f>IF($D142="","",(IF($C142="","",IF(ISNA(SUMIF('27'!$CA:$CA,$C142,'27'!$CB:$CB)),0,SUMIF('27'!$CA:$CA,$C142,'27'!$CB:$CB)))-IF($D142="","",IF(ISNA(SUMIF('27'!$B:$B,$D142,'27'!$L:$L)),0,SUMIF('27'!$B:$B,$D142,'27'!$L:$L)))))</f>
        <v/>
      </c>
      <c r="AG142" s="34" t="str">
        <f>IF($D142="","",(IF($C142="","",IF(ISNA(SUMIF('28'!$CA:$CA,$C142,'28'!$CB:$CB)),0,SUMIF('28'!$CA:$CA,$C142,'28'!$CB:$CB)))-IF($D142="","",IF(ISNA(SUMIF('28'!$B:$B,$D142,'28'!$L:$L)),0,SUMIF('28'!$B:$B,$D142,'28'!$L:$L)))))</f>
        <v/>
      </c>
      <c r="AH142" s="34" t="str">
        <f>IF($D142="","",(IF($C142="","",IF(ISNA(SUMIF('29'!$CA:$CA,$C142,'29'!$CB:$CB)),0,SUMIF('29'!$CA:$CA,$C142,'29'!$CB:$CB)))-IF($D142="","",IF(ISNA(SUMIF('29'!$B:$B,$D142,'29'!$L:$L)),0,SUMIF('29'!$B:$B,$D142,'29'!$L:$L)))))</f>
        <v/>
      </c>
      <c r="AI142" s="34" t="str">
        <f>IF($D142="","",(IF($C142="","",IF(ISNA(SUMIF('30'!$CA:$CA,$C142,'30'!$CB:$CB)),0,SUMIF('30'!$CA:$CA,$C142,'30'!$CB:$CB)))-IF($D142="","",IF(ISNA(SUMIF('30'!$B:$B,$D142,'30'!$L:$L)),0,SUMIF('30'!$B:$B,$D142,'30'!$L:$L)))))</f>
        <v/>
      </c>
      <c r="AJ142" s="34" t="str">
        <f>IF($D142="","",(IF($C142="","",IF(ISNA(SUMIF('31'!$CA:$CA,$C142,'31'!$CB:$CB)),0,SUMIF('31'!$CA:$CA,$C142,'31'!$CB:$CB)))-IF($D142="","",IF(ISNA(SUMIF('31'!$B:$B,$D142,'31'!$L:$L)),0,SUMIF('31'!$B:$B,$D142,'31'!$L:$L)))))</f>
        <v/>
      </c>
      <c r="AK142" s="35" t="str">
        <f t="shared" si="8"/>
        <v/>
      </c>
      <c r="AL142" s="31" t="str">
        <f t="shared" si="9"/>
        <v/>
      </c>
    </row>
    <row r="143" spans="1:38" ht="17.399999999999999" hidden="1">
      <c r="A143" s="19">
        <v>31</v>
      </c>
      <c r="C143" s="39" t="str">
        <f>IF(D143="","",VLOOKUP('CUADRO GENERADO'!D143,'BASE DATOS CONDUCTORES'!B:C,2,FALSE))</f>
        <v/>
      </c>
      <c r="D143" s="28" t="str">
        <f>IFERROR(VLOOKUP(A143,'BASE DATOS CONDUCTORES'!$Y$4:$AB$403,4,FALSE),"")</f>
        <v/>
      </c>
      <c r="E143" s="34" t="str">
        <f>IF(ISNA(VLOOKUP(D143,SALDOS!C:D,2,FALSE)),"",VLOOKUP(D143,SALDOS!C:D,2,FALSE))</f>
        <v/>
      </c>
      <c r="F143" s="34" t="str">
        <f>IF($D143="","",(IF($C143="","",IF(ISNA(SUMIF('1'!$CA:$CA,$C143,'1'!$CB:$CB)),0,SUMIF('1'!$CA:$CA,$C143,'1'!$CB:$CB)))-IF($D143="","",IF(ISNA(SUMIF('1'!$B:$B,$D143,'1'!$L:$L)),0,SUMIF('1'!$B:$B,$D143,'1'!$L:$L)))))</f>
        <v/>
      </c>
      <c r="G143" s="34" t="str">
        <f>IF($D143="","",(IF($C143="","",IF(ISNA(SUMIF('2'!$CA:$CA,$C143,'2'!$CB:$CB)),0,SUMIF('2'!$CA:$CA,$C143,'2'!$CB:$CB)))-IF($D143="","",IF(ISNA(SUMIF('2'!$B:$B,$D143,'2'!$L:$L)),0,SUMIF('2'!$B:$B,$D143,'2'!$L:$L)))))</f>
        <v/>
      </c>
      <c r="H143" s="34" t="str">
        <f>IF($D143="","",(IF($C143="","",IF(ISNA(SUMIF('3'!$CA:$CA,$C143,'3'!$CB:$CB)),0,SUMIF('3'!$CA:$CA,$C143,'3'!$CB:$CB)))-IF($D143="","",IF(ISNA(SUMIF('3'!$B:$B,$D143,'3'!$L:$L)),0,SUMIF('3'!$B:$B,$D143,'3'!$L:$L)))))</f>
        <v/>
      </c>
      <c r="I143" s="34" t="str">
        <f>IF($D143="","",(IF($C143="","",IF(ISNA(SUMIF('4'!$CA:$CA,$C143,'4'!$CB:$CB)),0,SUMIF('4'!$CA:$CA,$C143,'4'!$CB:$CB)))-IF($D143="","",IF(ISNA(SUMIF('4'!$B:$B,$D143,'4'!$L:$L)),0,SUMIF('4'!$B:$B,$D143,'4'!$L:$L)))))</f>
        <v/>
      </c>
      <c r="J143" s="34" t="str">
        <f>IF($D143="","",(IF($C143="","",IF(ISNA(SUMIF('5'!$CA:$CA,$C143,'5'!$CB:$CB)),0,SUMIF('5'!$CA:$CA,$C143,'5'!$CB:$CB)))-IF($D143="","",IF(ISNA(SUMIF('5'!$B:$B,$D143,'5'!$L:$L)),0,SUMIF('5'!$B:$B,$D143,'5'!$L:$L)))))</f>
        <v/>
      </c>
      <c r="K143" s="34" t="str">
        <f>IF($D143="","",(IF($C143="","",IF(ISNA(SUMIF('6'!$CA:$CA,$C143,'6'!$CB:$CB)),0,SUMIF('6'!$CA:$CA,$C143,'6'!$CB:$CB)))-IF($D143="","",IF(ISNA(SUMIF('6'!$B:$B,$D143,'6'!$L:$L)),0,SUMIF('6'!$B:$B,$D143,'6'!$L:$L)))))</f>
        <v/>
      </c>
      <c r="L143" s="34" t="str">
        <f>IF($D143="","",(IF($C143="","",IF(ISNA(SUMIF('7'!$CA:$CA,$C143,'7'!$CB:$CB)),0,SUMIF('7'!$CA:$CA,$C143,'7'!$CB:$CB)))-IF($D143="","",IF(ISNA(SUMIF('7'!$B:$B,$D143,'7'!$L:$L)),0,SUMIF('7'!$B:$B,$D143,'7'!$L:$L)))))</f>
        <v/>
      </c>
      <c r="M143" s="34" t="str">
        <f>IF($D143="","",(IF($C143="","",IF(ISNA(SUMIF('8'!$CA:$CA,$C143,'8'!$CB:$CB)),0,SUMIF('8'!$CA:$CA,$C143,'8'!$CB:$CB)))-IF($D143="","",IF(ISNA(SUMIF('8'!$B:$B,$D143,'8'!$L:$L)),0,SUMIF('8'!$B:$B,$D143,'8'!$L:$L)))))</f>
        <v/>
      </c>
      <c r="N143" s="34" t="str">
        <f>IF($D143="","",(IF($C143="","",IF(ISNA(SUMIF('9'!$CA:$CA,$C143,'9'!$CB:$CB)),0,SUMIF('9'!$CA:$CA,$C143,'9'!$CB:$CB)))-IF($D143="","",IF(ISNA(SUMIF('9'!$B:$B,$D143,'9'!$L:$L)),0,SUMIF('9'!$B:$B,$D143,'9'!$L:$L)))))</f>
        <v/>
      </c>
      <c r="O143" s="34" t="str">
        <f>IF($D143="","",(IF($C143="","",IF(ISNA(SUMIF('10'!$CA:$CA,$C143,'10'!$CB:$CB)),0,SUMIF('10'!$CA:$CA,$C143,'10'!$CB:$CB)))-IF($D143="","",IF(ISNA(SUMIF('10'!$B:$B,$D143,'10'!$L:$L)),0,SUMIF('10'!$B:$B,$D143,'10'!$L:$L)))))</f>
        <v/>
      </c>
      <c r="P143" s="34" t="str">
        <f>IF($D143="","",(IF($C143="","",IF(ISNA(SUMIF('11'!$CA:$CA,$C143,'11'!$CB:$CB)),0,SUMIF('11'!$CA:$CA,$C143,'11'!$CB:$CB)))-IF($D143="","",IF(ISNA(SUMIF('11'!$B:$B,$D143,'11'!$L:$L)),0,SUMIF('11'!$B:$B,$D143,'11'!$L:$L)))))</f>
        <v/>
      </c>
      <c r="Q143" s="34" t="str">
        <f>IF($D143="","",(IF($C143="","",IF(ISNA(SUMIF('12'!$CA:$CA,$C143,'12'!$CB:$CB)),0,SUMIF('12'!$CA:$CA,$C143,'12'!$CB:$CB)))-IF($D143="","",IF(ISNA(SUMIF('12'!$B:$B,$D143,'12'!$L:$L)),0,SUMIF('12'!$B:$B,$D143,'12'!$L:$L)))))</f>
        <v/>
      </c>
      <c r="R143" s="34" t="str">
        <f>IF($D143="","",(IF($C143="","",IF(ISNA(SUMIF('13'!$CA:$CA,$C143,'13'!$CB:$CB)),0,SUMIF('13'!$CA:$CA,$C143,'13'!$CB:$CB)))-IF($D143="","",IF(ISNA(SUMIF('13'!$B:$B,$D143,'13'!$L:$L)),0,SUMIF('13'!$B:$B,$D143,'13'!$L:$L)))))</f>
        <v/>
      </c>
      <c r="S143" s="34" t="str">
        <f>IF($D143="","",(IF($C143="","",IF(ISNA(SUMIF('14'!$CA:$CA,$C143,'14'!$CB:$CB)),0,SUMIF('14'!$CA:$CA,$C143,'14'!$CB:$CB)))-IF($D143="","",IF(ISNA(SUMIF('14'!$B:$B,$D143,'14'!$L:$L)),0,SUMIF('14'!$B:$B,$D143,'14'!$L:$L)))))</f>
        <v/>
      </c>
      <c r="T143" s="34" t="str">
        <f>IF($D143="","",(IF($C143="","",IF(ISNA(SUMIF('15'!$CA:$CA,$C143,'15'!$CB:$CB)),0,SUMIF('15'!$CA:$CA,$C143,'15'!$CB:$CB)))-IF($D143="","",IF(ISNA(SUMIF('15'!$B:$B,$D143,'15'!$L:$L)),0,SUMIF('15'!$B:$B,$D143,'15'!$L:$L)))))</f>
        <v/>
      </c>
      <c r="U143" s="34" t="str">
        <f>IF($D143="","",(IF($C143="","",IF(ISNA(SUMIF('16'!$CA:$CA,$C143,'16'!$CB:$CB)),0,SUMIF('16'!$CA:$CA,$C143,'16'!$CB:$CB)))-IF($D143="","",IF(ISNA(SUMIF('16'!$B:$B,$D143,'16'!$L:$L)),0,SUMIF('16'!$B:$B,$D143,'16'!$L:$L)))))</f>
        <v/>
      </c>
      <c r="V143" s="34" t="str">
        <f>IF($D143="","",(IF($C143="","",IF(ISNA(SUMIF('17'!$CA:$CA,$C143,'17'!$CB:$CB)),0,SUMIF('17'!$CA:$CA,$C143,'17'!$CB:$CB)))-IF($D143="","",IF(ISNA(SUMIF('17'!$B:$B,$D143,'17'!$L:$L)),0,SUMIF('17'!$B:$B,$D143,'17'!$L:$L)))))</f>
        <v/>
      </c>
      <c r="W143" s="34" t="str">
        <f>IF($D143="","",(IF($C143="","",IF(ISNA(SUMIF('18'!$CA:$CA,$C143,'18'!$CB:$CB)),0,SUMIF('18'!$CA:$CA,$C143,'18'!$CB:$CB)))-IF($D143="","",IF(ISNA(SUMIF('18'!$B:$B,$D143,'18'!$L:$L)),0,SUMIF('18'!$B:$B,$D143,'18'!$L:$L)))))</f>
        <v/>
      </c>
      <c r="X143" s="34" t="str">
        <f>IF($D143="","",(IF($C143="","",IF(ISNA(SUMIF('19'!$CA:$CA,$C143,'19'!$CB:$CB)),0,SUMIF('19'!$CA:$CA,$C143,'19'!$CB:$CB)))-IF($D143="","",IF(ISNA(SUMIF('19'!$B:$B,$D143,'19'!$L:$L)),0,SUMIF('19'!$B:$B,$D143,'19'!$L:$L)))))</f>
        <v/>
      </c>
      <c r="Y143" s="34" t="str">
        <f>IF($D143="","",(IF($C143="","",IF(ISNA(SUMIF('20'!$CA:$CA,$C143,'20'!$CB:$CB)),0,SUMIF('20'!$CA:$CA,$C143,'20'!$CB:$CB)))-IF($D143="","",IF(ISNA(SUMIF('20'!$B:$B,$D143,'20'!$L:$L)),0,SUMIF('20'!$B:$B,$D143,'20'!$L:$L)))))</f>
        <v/>
      </c>
      <c r="Z143" s="34" t="str">
        <f>IF($D143="","",(IF($C143="","",IF(ISNA(SUMIF('21'!$CA:$CA,$C143,'21'!$CB:$CB)),0,SUMIF('21'!$CA:$CA,$C143,'21'!$CB:$CB)))-IF($D143="","",IF(ISNA(SUMIF('21'!$B:$B,$D143,'21'!$L:$L)),0,SUMIF('21'!$B:$B,$D143,'21'!$L:$L)))))</f>
        <v/>
      </c>
      <c r="AA143" s="34" t="str">
        <f>IF($D143="","",(IF($C143="","",IF(ISNA(SUMIF('22'!$CA:$CA,$C143,'22'!$CB:$CB)),0,SUMIF('22'!$CA:$CA,$C143,'22'!$CB:$CB)))-IF($D143="","",IF(ISNA(SUMIF('22'!$B:$B,$D143,'22'!$L:$L)),0,SUMIF('22'!$B:$B,$D143,'22'!$L:$L)))))</f>
        <v/>
      </c>
      <c r="AB143" s="34" t="str">
        <f>IF($D143="","",(IF($C143="","",IF(ISNA(SUMIF('23'!$CA:$CA,$C143,'23'!$CB:$CB)),0,SUMIF('23'!$CA:$CA,$C143,'23'!$CB:$CB)))-IF($D143="","",IF(ISNA(SUMIF('23'!$B:$B,$D143,'23'!$L:$L)),0,SUMIF('23'!$B:$B,$D143,'23'!$L:$L)))))</f>
        <v/>
      </c>
      <c r="AC143" s="34" t="str">
        <f>IF($D143="","",(IF($C143="","",IF(ISNA(SUMIF('24'!$CA:$CA,$C143,'24'!$CB:$CB)),0,SUMIF('24'!$CA:$CA,$C143,'24'!$CB:$CB)))-IF($D143="","",IF(ISNA(SUMIF('24'!$B:$B,$D143,'24'!$L:$L)),0,SUMIF('24'!$B:$B,$D143,'24'!$L:$L)))))</f>
        <v/>
      </c>
      <c r="AD143" s="34" t="str">
        <f>IF($D143="","",(IF($C143="","",IF(ISNA(SUMIF('25'!$CA:$CA,$C143,'25'!$CB:$CB)),0,SUMIF('25'!$CA:$CA,$C143,'25'!$CB:$CB)))-IF($D143="","",IF(ISNA(SUMIF('25'!$B:$B,$D143,'25'!$L:$L)),0,SUMIF('25'!$B:$B,$D143,'25'!$L:$L)))))</f>
        <v/>
      </c>
      <c r="AE143" s="34" t="str">
        <f>IF($D143="","",(IF($C143="","",IF(ISNA(SUMIF('26'!$CA:$CA,$C143,'26'!$CB:$CB)),0,SUMIF('26'!$CA:$CA,$C143,'26'!$CB:$CB)))-IF($D143="","",IF(ISNA(SUMIF('26'!$B:$B,$D143,'26'!$L:$L)),0,SUMIF('26'!$B:$B,$D143,'26'!$L:$L)))))</f>
        <v/>
      </c>
      <c r="AF143" s="34" t="str">
        <f>IF($D143="","",(IF($C143="","",IF(ISNA(SUMIF('27'!$CA:$CA,$C143,'27'!$CB:$CB)),0,SUMIF('27'!$CA:$CA,$C143,'27'!$CB:$CB)))-IF($D143="","",IF(ISNA(SUMIF('27'!$B:$B,$D143,'27'!$L:$L)),0,SUMIF('27'!$B:$B,$D143,'27'!$L:$L)))))</f>
        <v/>
      </c>
      <c r="AG143" s="34" t="str">
        <f>IF($D143="","",(IF($C143="","",IF(ISNA(SUMIF('28'!$CA:$CA,$C143,'28'!$CB:$CB)),0,SUMIF('28'!$CA:$CA,$C143,'28'!$CB:$CB)))-IF($D143="","",IF(ISNA(SUMIF('28'!$B:$B,$D143,'28'!$L:$L)),0,SUMIF('28'!$B:$B,$D143,'28'!$L:$L)))))</f>
        <v/>
      </c>
      <c r="AH143" s="34" t="str">
        <f>IF($D143="","",(IF($C143="","",IF(ISNA(SUMIF('29'!$CA:$CA,$C143,'29'!$CB:$CB)),0,SUMIF('29'!$CA:$CA,$C143,'29'!$CB:$CB)))-IF($D143="","",IF(ISNA(SUMIF('29'!$B:$B,$D143,'29'!$L:$L)),0,SUMIF('29'!$B:$B,$D143,'29'!$L:$L)))))</f>
        <v/>
      </c>
      <c r="AI143" s="34" t="str">
        <f>IF($D143="","",(IF($C143="","",IF(ISNA(SUMIF('30'!$CA:$CA,$C143,'30'!$CB:$CB)),0,SUMIF('30'!$CA:$CA,$C143,'30'!$CB:$CB)))-IF($D143="","",IF(ISNA(SUMIF('30'!$B:$B,$D143,'30'!$L:$L)),0,SUMIF('30'!$B:$B,$D143,'30'!$L:$L)))))</f>
        <v/>
      </c>
      <c r="AJ143" s="34" t="str">
        <f>IF($D143="","",(IF($C143="","",IF(ISNA(SUMIF('31'!$CA:$CA,$C143,'31'!$CB:$CB)),0,SUMIF('31'!$CA:$CA,$C143,'31'!$CB:$CB)))-IF($D143="","",IF(ISNA(SUMIF('31'!$B:$B,$D143,'31'!$L:$L)),0,SUMIF('31'!$B:$B,$D143,'31'!$L:$L)))))</f>
        <v/>
      </c>
      <c r="AK143" s="35" t="str">
        <f t="shared" si="8"/>
        <v/>
      </c>
      <c r="AL143" s="31" t="str">
        <f t="shared" si="9"/>
        <v/>
      </c>
    </row>
    <row r="144" spans="1:38" ht="17.399999999999999" hidden="1">
      <c r="A144" s="19">
        <v>32</v>
      </c>
      <c r="C144" s="39" t="str">
        <f>IF(D144="","",VLOOKUP('CUADRO GENERADO'!D144,'BASE DATOS CONDUCTORES'!B:C,2,FALSE))</f>
        <v/>
      </c>
      <c r="D144" s="28" t="str">
        <f>IFERROR(VLOOKUP(A144,'BASE DATOS CONDUCTORES'!$Y$4:$AB$403,4,FALSE),"")</f>
        <v/>
      </c>
      <c r="E144" s="34" t="str">
        <f>IF(ISNA(VLOOKUP(D144,SALDOS!C:D,2,FALSE)),"",VLOOKUP(D144,SALDOS!C:D,2,FALSE))</f>
        <v/>
      </c>
      <c r="F144" s="34" t="str">
        <f>IF($D144="","",(IF($C144="","",IF(ISNA(SUMIF('1'!$CA:$CA,$C144,'1'!$CB:$CB)),0,SUMIF('1'!$CA:$CA,$C144,'1'!$CB:$CB)))-IF($D144="","",IF(ISNA(SUMIF('1'!$B:$B,$D144,'1'!$L:$L)),0,SUMIF('1'!$B:$B,$D144,'1'!$L:$L)))))</f>
        <v/>
      </c>
      <c r="G144" s="34" t="str">
        <f>IF($D144="","",(IF($C144="","",IF(ISNA(SUMIF('2'!$CA:$CA,$C144,'2'!$CB:$CB)),0,SUMIF('2'!$CA:$CA,$C144,'2'!$CB:$CB)))-IF($D144="","",IF(ISNA(SUMIF('2'!$B:$B,$D144,'2'!$L:$L)),0,SUMIF('2'!$B:$B,$D144,'2'!$L:$L)))))</f>
        <v/>
      </c>
      <c r="H144" s="34" t="str">
        <f>IF($D144="","",(IF($C144="","",IF(ISNA(SUMIF('3'!$CA:$CA,$C144,'3'!$CB:$CB)),0,SUMIF('3'!$CA:$CA,$C144,'3'!$CB:$CB)))-IF($D144="","",IF(ISNA(SUMIF('3'!$B:$B,$D144,'3'!$L:$L)),0,SUMIF('3'!$B:$B,$D144,'3'!$L:$L)))))</f>
        <v/>
      </c>
      <c r="I144" s="34" t="str">
        <f>IF($D144="","",(IF($C144="","",IF(ISNA(SUMIF('4'!$CA:$CA,$C144,'4'!$CB:$CB)),0,SUMIF('4'!$CA:$CA,$C144,'4'!$CB:$CB)))-IF($D144="","",IF(ISNA(SUMIF('4'!$B:$B,$D144,'4'!$L:$L)),0,SUMIF('4'!$B:$B,$D144,'4'!$L:$L)))))</f>
        <v/>
      </c>
      <c r="J144" s="34" t="str">
        <f>IF($D144="","",(IF($C144="","",IF(ISNA(SUMIF('5'!$CA:$CA,$C144,'5'!$CB:$CB)),0,SUMIF('5'!$CA:$CA,$C144,'5'!$CB:$CB)))-IF($D144="","",IF(ISNA(SUMIF('5'!$B:$B,$D144,'5'!$L:$L)),0,SUMIF('5'!$B:$B,$D144,'5'!$L:$L)))))</f>
        <v/>
      </c>
      <c r="K144" s="34" t="str">
        <f>IF($D144="","",(IF($C144="","",IF(ISNA(SUMIF('6'!$CA:$CA,$C144,'6'!$CB:$CB)),0,SUMIF('6'!$CA:$CA,$C144,'6'!$CB:$CB)))-IF($D144="","",IF(ISNA(SUMIF('6'!$B:$B,$D144,'6'!$L:$L)),0,SUMIF('6'!$B:$B,$D144,'6'!$L:$L)))))</f>
        <v/>
      </c>
      <c r="L144" s="34" t="str">
        <f>IF($D144="","",(IF($C144="","",IF(ISNA(SUMIF('7'!$CA:$CA,$C144,'7'!$CB:$CB)),0,SUMIF('7'!$CA:$CA,$C144,'7'!$CB:$CB)))-IF($D144="","",IF(ISNA(SUMIF('7'!$B:$B,$D144,'7'!$L:$L)),0,SUMIF('7'!$B:$B,$D144,'7'!$L:$L)))))</f>
        <v/>
      </c>
      <c r="M144" s="34" t="str">
        <f>IF($D144="","",(IF($C144="","",IF(ISNA(SUMIF('8'!$CA:$CA,$C144,'8'!$CB:$CB)),0,SUMIF('8'!$CA:$CA,$C144,'8'!$CB:$CB)))-IF($D144="","",IF(ISNA(SUMIF('8'!$B:$B,$D144,'8'!$L:$L)),0,SUMIF('8'!$B:$B,$D144,'8'!$L:$L)))))</f>
        <v/>
      </c>
      <c r="N144" s="34" t="str">
        <f>IF($D144="","",(IF($C144="","",IF(ISNA(SUMIF('9'!$CA:$CA,$C144,'9'!$CB:$CB)),0,SUMIF('9'!$CA:$CA,$C144,'9'!$CB:$CB)))-IF($D144="","",IF(ISNA(SUMIF('9'!$B:$B,$D144,'9'!$L:$L)),0,SUMIF('9'!$B:$B,$D144,'9'!$L:$L)))))</f>
        <v/>
      </c>
      <c r="O144" s="34" t="str">
        <f>IF($D144="","",(IF($C144="","",IF(ISNA(SUMIF('10'!$CA:$CA,$C144,'10'!$CB:$CB)),0,SUMIF('10'!$CA:$CA,$C144,'10'!$CB:$CB)))-IF($D144="","",IF(ISNA(SUMIF('10'!$B:$B,$D144,'10'!$L:$L)),0,SUMIF('10'!$B:$B,$D144,'10'!$L:$L)))))</f>
        <v/>
      </c>
      <c r="P144" s="34" t="str">
        <f>IF($D144="","",(IF($C144="","",IF(ISNA(SUMIF('11'!$CA:$CA,$C144,'11'!$CB:$CB)),0,SUMIF('11'!$CA:$CA,$C144,'11'!$CB:$CB)))-IF($D144="","",IF(ISNA(SUMIF('11'!$B:$B,$D144,'11'!$L:$L)),0,SUMIF('11'!$B:$B,$D144,'11'!$L:$L)))))</f>
        <v/>
      </c>
      <c r="Q144" s="34" t="str">
        <f>IF($D144="","",(IF($C144="","",IF(ISNA(SUMIF('12'!$CA:$CA,$C144,'12'!$CB:$CB)),0,SUMIF('12'!$CA:$CA,$C144,'12'!$CB:$CB)))-IF($D144="","",IF(ISNA(SUMIF('12'!$B:$B,$D144,'12'!$L:$L)),0,SUMIF('12'!$B:$B,$D144,'12'!$L:$L)))))</f>
        <v/>
      </c>
      <c r="R144" s="34" t="str">
        <f>IF($D144="","",(IF($C144="","",IF(ISNA(SUMIF('13'!$CA:$CA,$C144,'13'!$CB:$CB)),0,SUMIF('13'!$CA:$CA,$C144,'13'!$CB:$CB)))-IF($D144="","",IF(ISNA(SUMIF('13'!$B:$B,$D144,'13'!$L:$L)),0,SUMIF('13'!$B:$B,$D144,'13'!$L:$L)))))</f>
        <v/>
      </c>
      <c r="S144" s="34" t="str">
        <f>IF($D144="","",(IF($C144="","",IF(ISNA(SUMIF('14'!$CA:$CA,$C144,'14'!$CB:$CB)),0,SUMIF('14'!$CA:$CA,$C144,'14'!$CB:$CB)))-IF($D144="","",IF(ISNA(SUMIF('14'!$B:$B,$D144,'14'!$L:$L)),0,SUMIF('14'!$B:$B,$D144,'14'!$L:$L)))))</f>
        <v/>
      </c>
      <c r="T144" s="34" t="str">
        <f>IF($D144="","",(IF($C144="","",IF(ISNA(SUMIF('15'!$CA:$CA,$C144,'15'!$CB:$CB)),0,SUMIF('15'!$CA:$CA,$C144,'15'!$CB:$CB)))-IF($D144="","",IF(ISNA(SUMIF('15'!$B:$B,$D144,'15'!$L:$L)),0,SUMIF('15'!$B:$B,$D144,'15'!$L:$L)))))</f>
        <v/>
      </c>
      <c r="U144" s="34" t="str">
        <f>IF($D144="","",(IF($C144="","",IF(ISNA(SUMIF('16'!$CA:$CA,$C144,'16'!$CB:$CB)),0,SUMIF('16'!$CA:$CA,$C144,'16'!$CB:$CB)))-IF($D144="","",IF(ISNA(SUMIF('16'!$B:$B,$D144,'16'!$L:$L)),0,SUMIF('16'!$B:$B,$D144,'16'!$L:$L)))))</f>
        <v/>
      </c>
      <c r="V144" s="34" t="str">
        <f>IF($D144="","",(IF($C144="","",IF(ISNA(SUMIF('17'!$CA:$CA,$C144,'17'!$CB:$CB)),0,SUMIF('17'!$CA:$CA,$C144,'17'!$CB:$CB)))-IF($D144="","",IF(ISNA(SUMIF('17'!$B:$B,$D144,'17'!$L:$L)),0,SUMIF('17'!$B:$B,$D144,'17'!$L:$L)))))</f>
        <v/>
      </c>
      <c r="W144" s="34" t="str">
        <f>IF($D144="","",(IF($C144="","",IF(ISNA(SUMIF('18'!$CA:$CA,$C144,'18'!$CB:$CB)),0,SUMIF('18'!$CA:$CA,$C144,'18'!$CB:$CB)))-IF($D144="","",IF(ISNA(SUMIF('18'!$B:$B,$D144,'18'!$L:$L)),0,SUMIF('18'!$B:$B,$D144,'18'!$L:$L)))))</f>
        <v/>
      </c>
      <c r="X144" s="34" t="str">
        <f>IF($D144="","",(IF($C144="","",IF(ISNA(SUMIF('19'!$CA:$CA,$C144,'19'!$CB:$CB)),0,SUMIF('19'!$CA:$CA,$C144,'19'!$CB:$CB)))-IF($D144="","",IF(ISNA(SUMIF('19'!$B:$B,$D144,'19'!$L:$L)),0,SUMIF('19'!$B:$B,$D144,'19'!$L:$L)))))</f>
        <v/>
      </c>
      <c r="Y144" s="34" t="str">
        <f>IF($D144="","",(IF($C144="","",IF(ISNA(SUMIF('20'!$CA:$CA,$C144,'20'!$CB:$CB)),0,SUMIF('20'!$CA:$CA,$C144,'20'!$CB:$CB)))-IF($D144="","",IF(ISNA(SUMIF('20'!$B:$B,$D144,'20'!$L:$L)),0,SUMIF('20'!$B:$B,$D144,'20'!$L:$L)))))</f>
        <v/>
      </c>
      <c r="Z144" s="34" t="str">
        <f>IF($D144="","",(IF($C144="","",IF(ISNA(SUMIF('21'!$CA:$CA,$C144,'21'!$CB:$CB)),0,SUMIF('21'!$CA:$CA,$C144,'21'!$CB:$CB)))-IF($D144="","",IF(ISNA(SUMIF('21'!$B:$B,$D144,'21'!$L:$L)),0,SUMIF('21'!$B:$B,$D144,'21'!$L:$L)))))</f>
        <v/>
      </c>
      <c r="AA144" s="34" t="str">
        <f>IF($D144="","",(IF($C144="","",IF(ISNA(SUMIF('22'!$CA:$CA,$C144,'22'!$CB:$CB)),0,SUMIF('22'!$CA:$CA,$C144,'22'!$CB:$CB)))-IF($D144="","",IF(ISNA(SUMIF('22'!$B:$B,$D144,'22'!$L:$L)),0,SUMIF('22'!$B:$B,$D144,'22'!$L:$L)))))</f>
        <v/>
      </c>
      <c r="AB144" s="34" t="str">
        <f>IF($D144="","",(IF($C144="","",IF(ISNA(SUMIF('23'!$CA:$CA,$C144,'23'!$CB:$CB)),0,SUMIF('23'!$CA:$CA,$C144,'23'!$CB:$CB)))-IF($D144="","",IF(ISNA(SUMIF('23'!$B:$B,$D144,'23'!$L:$L)),0,SUMIF('23'!$B:$B,$D144,'23'!$L:$L)))))</f>
        <v/>
      </c>
      <c r="AC144" s="34" t="str">
        <f>IF($D144="","",(IF($C144="","",IF(ISNA(SUMIF('24'!$CA:$CA,$C144,'24'!$CB:$CB)),0,SUMIF('24'!$CA:$CA,$C144,'24'!$CB:$CB)))-IF($D144="","",IF(ISNA(SUMIF('24'!$B:$B,$D144,'24'!$L:$L)),0,SUMIF('24'!$B:$B,$D144,'24'!$L:$L)))))</f>
        <v/>
      </c>
      <c r="AD144" s="34" t="str">
        <f>IF($D144="","",(IF($C144="","",IF(ISNA(SUMIF('25'!$CA:$CA,$C144,'25'!$CB:$CB)),0,SUMIF('25'!$CA:$CA,$C144,'25'!$CB:$CB)))-IF($D144="","",IF(ISNA(SUMIF('25'!$B:$B,$D144,'25'!$L:$L)),0,SUMIF('25'!$B:$B,$D144,'25'!$L:$L)))))</f>
        <v/>
      </c>
      <c r="AE144" s="34" t="str">
        <f>IF($D144="","",(IF($C144="","",IF(ISNA(SUMIF('26'!$CA:$CA,$C144,'26'!$CB:$CB)),0,SUMIF('26'!$CA:$CA,$C144,'26'!$CB:$CB)))-IF($D144="","",IF(ISNA(SUMIF('26'!$B:$B,$D144,'26'!$L:$L)),0,SUMIF('26'!$B:$B,$D144,'26'!$L:$L)))))</f>
        <v/>
      </c>
      <c r="AF144" s="34" t="str">
        <f>IF($D144="","",(IF($C144="","",IF(ISNA(SUMIF('27'!$CA:$CA,$C144,'27'!$CB:$CB)),0,SUMIF('27'!$CA:$CA,$C144,'27'!$CB:$CB)))-IF($D144="","",IF(ISNA(SUMIF('27'!$B:$B,$D144,'27'!$L:$L)),0,SUMIF('27'!$B:$B,$D144,'27'!$L:$L)))))</f>
        <v/>
      </c>
      <c r="AG144" s="34" t="str">
        <f>IF($D144="","",(IF($C144="","",IF(ISNA(SUMIF('28'!$CA:$CA,$C144,'28'!$CB:$CB)),0,SUMIF('28'!$CA:$CA,$C144,'28'!$CB:$CB)))-IF($D144="","",IF(ISNA(SUMIF('28'!$B:$B,$D144,'28'!$L:$L)),0,SUMIF('28'!$B:$B,$D144,'28'!$L:$L)))))</f>
        <v/>
      </c>
      <c r="AH144" s="34" t="str">
        <f>IF($D144="","",(IF($C144="","",IF(ISNA(SUMIF('29'!$CA:$CA,$C144,'29'!$CB:$CB)),0,SUMIF('29'!$CA:$CA,$C144,'29'!$CB:$CB)))-IF($D144="","",IF(ISNA(SUMIF('29'!$B:$B,$D144,'29'!$L:$L)),0,SUMIF('29'!$B:$B,$D144,'29'!$L:$L)))))</f>
        <v/>
      </c>
      <c r="AI144" s="34" t="str">
        <f>IF($D144="","",(IF($C144="","",IF(ISNA(SUMIF('30'!$CA:$CA,$C144,'30'!$CB:$CB)),0,SUMIF('30'!$CA:$CA,$C144,'30'!$CB:$CB)))-IF($D144="","",IF(ISNA(SUMIF('30'!$B:$B,$D144,'30'!$L:$L)),0,SUMIF('30'!$B:$B,$D144,'30'!$L:$L)))))</f>
        <v/>
      </c>
      <c r="AJ144" s="34" t="str">
        <f>IF($D144="","",(IF($C144="","",IF(ISNA(SUMIF('31'!$CA:$CA,$C144,'31'!$CB:$CB)),0,SUMIF('31'!$CA:$CA,$C144,'31'!$CB:$CB)))-IF($D144="","",IF(ISNA(SUMIF('31'!$B:$B,$D144,'31'!$L:$L)),0,SUMIF('31'!$B:$B,$D144,'31'!$L:$L)))))</f>
        <v/>
      </c>
      <c r="AK144" s="35" t="str">
        <f t="shared" si="8"/>
        <v/>
      </c>
      <c r="AL144" s="31" t="str">
        <f t="shared" si="9"/>
        <v/>
      </c>
    </row>
    <row r="145" spans="1:38" ht="17.399999999999999" hidden="1">
      <c r="A145" s="19">
        <v>33</v>
      </c>
      <c r="C145" s="39" t="str">
        <f>IF(D145="","",VLOOKUP('CUADRO GENERADO'!D145,'BASE DATOS CONDUCTORES'!B:C,2,FALSE))</f>
        <v/>
      </c>
      <c r="D145" s="28" t="str">
        <f>IFERROR(VLOOKUP(A145,'BASE DATOS CONDUCTORES'!$Y$4:$AB$403,4,FALSE),"")</f>
        <v/>
      </c>
      <c r="E145" s="34" t="str">
        <f>IF(ISNA(VLOOKUP(D145,SALDOS!C:D,2,FALSE)),"",VLOOKUP(D145,SALDOS!C:D,2,FALSE))</f>
        <v/>
      </c>
      <c r="F145" s="34" t="str">
        <f>IF($D145="","",(IF($C145="","",IF(ISNA(SUMIF('1'!$CA:$CA,$C145,'1'!$CB:$CB)),0,SUMIF('1'!$CA:$CA,$C145,'1'!$CB:$CB)))-IF($D145="","",IF(ISNA(SUMIF('1'!$B:$B,$D145,'1'!$L:$L)),0,SUMIF('1'!$B:$B,$D145,'1'!$L:$L)))))</f>
        <v/>
      </c>
      <c r="G145" s="34" t="str">
        <f>IF($D145="","",(IF($C145="","",IF(ISNA(SUMIF('2'!$CA:$CA,$C145,'2'!$CB:$CB)),0,SUMIF('2'!$CA:$CA,$C145,'2'!$CB:$CB)))-IF($D145="","",IF(ISNA(SUMIF('2'!$B:$B,$D145,'2'!$L:$L)),0,SUMIF('2'!$B:$B,$D145,'2'!$L:$L)))))</f>
        <v/>
      </c>
      <c r="H145" s="34" t="str">
        <f>IF($D145="","",(IF($C145="","",IF(ISNA(SUMIF('3'!$CA:$CA,$C145,'3'!$CB:$CB)),0,SUMIF('3'!$CA:$CA,$C145,'3'!$CB:$CB)))-IF($D145="","",IF(ISNA(SUMIF('3'!$B:$B,$D145,'3'!$L:$L)),0,SUMIF('3'!$B:$B,$D145,'3'!$L:$L)))))</f>
        <v/>
      </c>
      <c r="I145" s="34" t="str">
        <f>IF($D145="","",(IF($C145="","",IF(ISNA(SUMIF('4'!$CA:$CA,$C145,'4'!$CB:$CB)),0,SUMIF('4'!$CA:$CA,$C145,'4'!$CB:$CB)))-IF($D145="","",IF(ISNA(SUMIF('4'!$B:$B,$D145,'4'!$L:$L)),0,SUMIF('4'!$B:$B,$D145,'4'!$L:$L)))))</f>
        <v/>
      </c>
      <c r="J145" s="34" t="str">
        <f>IF($D145="","",(IF($C145="","",IF(ISNA(SUMIF('5'!$CA:$CA,$C145,'5'!$CB:$CB)),0,SUMIF('5'!$CA:$CA,$C145,'5'!$CB:$CB)))-IF($D145="","",IF(ISNA(SUMIF('5'!$B:$B,$D145,'5'!$L:$L)),0,SUMIF('5'!$B:$B,$D145,'5'!$L:$L)))))</f>
        <v/>
      </c>
      <c r="K145" s="34" t="str">
        <f>IF($D145="","",(IF($C145="","",IF(ISNA(SUMIF('6'!$CA:$CA,$C145,'6'!$CB:$CB)),0,SUMIF('6'!$CA:$CA,$C145,'6'!$CB:$CB)))-IF($D145="","",IF(ISNA(SUMIF('6'!$B:$B,$D145,'6'!$L:$L)),0,SUMIF('6'!$B:$B,$D145,'6'!$L:$L)))))</f>
        <v/>
      </c>
      <c r="L145" s="34" t="str">
        <f>IF($D145="","",(IF($C145="","",IF(ISNA(SUMIF('7'!$CA:$CA,$C145,'7'!$CB:$CB)),0,SUMIF('7'!$CA:$CA,$C145,'7'!$CB:$CB)))-IF($D145="","",IF(ISNA(SUMIF('7'!$B:$B,$D145,'7'!$L:$L)),0,SUMIF('7'!$B:$B,$D145,'7'!$L:$L)))))</f>
        <v/>
      </c>
      <c r="M145" s="34" t="str">
        <f>IF($D145="","",(IF($C145="","",IF(ISNA(SUMIF('8'!$CA:$CA,$C145,'8'!$CB:$CB)),0,SUMIF('8'!$CA:$CA,$C145,'8'!$CB:$CB)))-IF($D145="","",IF(ISNA(SUMIF('8'!$B:$B,$D145,'8'!$L:$L)),0,SUMIF('8'!$B:$B,$D145,'8'!$L:$L)))))</f>
        <v/>
      </c>
      <c r="N145" s="34" t="str">
        <f>IF($D145="","",(IF($C145="","",IF(ISNA(SUMIF('9'!$CA:$CA,$C145,'9'!$CB:$CB)),0,SUMIF('9'!$CA:$CA,$C145,'9'!$CB:$CB)))-IF($D145="","",IF(ISNA(SUMIF('9'!$B:$B,$D145,'9'!$L:$L)),0,SUMIF('9'!$B:$B,$D145,'9'!$L:$L)))))</f>
        <v/>
      </c>
      <c r="O145" s="34" t="str">
        <f>IF($D145="","",(IF($C145="","",IF(ISNA(SUMIF('10'!$CA:$CA,$C145,'10'!$CB:$CB)),0,SUMIF('10'!$CA:$CA,$C145,'10'!$CB:$CB)))-IF($D145="","",IF(ISNA(SUMIF('10'!$B:$B,$D145,'10'!$L:$L)),0,SUMIF('10'!$B:$B,$D145,'10'!$L:$L)))))</f>
        <v/>
      </c>
      <c r="P145" s="34" t="str">
        <f>IF($D145="","",(IF($C145="","",IF(ISNA(SUMIF('11'!$CA:$CA,$C145,'11'!$CB:$CB)),0,SUMIF('11'!$CA:$CA,$C145,'11'!$CB:$CB)))-IF($D145="","",IF(ISNA(SUMIF('11'!$B:$B,$D145,'11'!$L:$L)),0,SUMIF('11'!$B:$B,$D145,'11'!$L:$L)))))</f>
        <v/>
      </c>
      <c r="Q145" s="34" t="str">
        <f>IF($D145="","",(IF($C145="","",IF(ISNA(SUMIF('12'!$CA:$CA,$C145,'12'!$CB:$CB)),0,SUMIF('12'!$CA:$CA,$C145,'12'!$CB:$CB)))-IF($D145="","",IF(ISNA(SUMIF('12'!$B:$B,$D145,'12'!$L:$L)),0,SUMIF('12'!$B:$B,$D145,'12'!$L:$L)))))</f>
        <v/>
      </c>
      <c r="R145" s="34" t="str">
        <f>IF($D145="","",(IF($C145="","",IF(ISNA(SUMIF('13'!$CA:$CA,$C145,'13'!$CB:$CB)),0,SUMIF('13'!$CA:$CA,$C145,'13'!$CB:$CB)))-IF($D145="","",IF(ISNA(SUMIF('13'!$B:$B,$D145,'13'!$L:$L)),0,SUMIF('13'!$B:$B,$D145,'13'!$L:$L)))))</f>
        <v/>
      </c>
      <c r="S145" s="34" t="str">
        <f>IF($D145="","",(IF($C145="","",IF(ISNA(SUMIF('14'!$CA:$CA,$C145,'14'!$CB:$CB)),0,SUMIF('14'!$CA:$CA,$C145,'14'!$CB:$CB)))-IF($D145="","",IF(ISNA(SUMIF('14'!$B:$B,$D145,'14'!$L:$L)),0,SUMIF('14'!$B:$B,$D145,'14'!$L:$L)))))</f>
        <v/>
      </c>
      <c r="T145" s="34" t="str">
        <f>IF($D145="","",(IF($C145="","",IF(ISNA(SUMIF('15'!$CA:$CA,$C145,'15'!$CB:$CB)),0,SUMIF('15'!$CA:$CA,$C145,'15'!$CB:$CB)))-IF($D145="","",IF(ISNA(SUMIF('15'!$B:$B,$D145,'15'!$L:$L)),0,SUMIF('15'!$B:$B,$D145,'15'!$L:$L)))))</f>
        <v/>
      </c>
      <c r="U145" s="34" t="str">
        <f>IF($D145="","",(IF($C145="","",IF(ISNA(SUMIF('16'!$CA:$CA,$C145,'16'!$CB:$CB)),0,SUMIF('16'!$CA:$CA,$C145,'16'!$CB:$CB)))-IF($D145="","",IF(ISNA(SUMIF('16'!$B:$B,$D145,'16'!$L:$L)),0,SUMIF('16'!$B:$B,$D145,'16'!$L:$L)))))</f>
        <v/>
      </c>
      <c r="V145" s="34" t="str">
        <f>IF($D145="","",(IF($C145="","",IF(ISNA(SUMIF('17'!$CA:$CA,$C145,'17'!$CB:$CB)),0,SUMIF('17'!$CA:$CA,$C145,'17'!$CB:$CB)))-IF($D145="","",IF(ISNA(SUMIF('17'!$B:$B,$D145,'17'!$L:$L)),0,SUMIF('17'!$B:$B,$D145,'17'!$L:$L)))))</f>
        <v/>
      </c>
      <c r="W145" s="34" t="str">
        <f>IF($D145="","",(IF($C145="","",IF(ISNA(SUMIF('18'!$CA:$CA,$C145,'18'!$CB:$CB)),0,SUMIF('18'!$CA:$CA,$C145,'18'!$CB:$CB)))-IF($D145="","",IF(ISNA(SUMIF('18'!$B:$B,$D145,'18'!$L:$L)),0,SUMIF('18'!$B:$B,$D145,'18'!$L:$L)))))</f>
        <v/>
      </c>
      <c r="X145" s="34" t="str">
        <f>IF($D145="","",(IF($C145="","",IF(ISNA(SUMIF('19'!$CA:$CA,$C145,'19'!$CB:$CB)),0,SUMIF('19'!$CA:$CA,$C145,'19'!$CB:$CB)))-IF($D145="","",IF(ISNA(SUMIF('19'!$B:$B,$D145,'19'!$L:$L)),0,SUMIF('19'!$B:$B,$D145,'19'!$L:$L)))))</f>
        <v/>
      </c>
      <c r="Y145" s="34" t="str">
        <f>IF($D145="","",(IF($C145="","",IF(ISNA(SUMIF('20'!$CA:$CA,$C145,'20'!$CB:$CB)),0,SUMIF('20'!$CA:$CA,$C145,'20'!$CB:$CB)))-IF($D145="","",IF(ISNA(SUMIF('20'!$B:$B,$D145,'20'!$L:$L)),0,SUMIF('20'!$B:$B,$D145,'20'!$L:$L)))))</f>
        <v/>
      </c>
      <c r="Z145" s="34" t="str">
        <f>IF($D145="","",(IF($C145="","",IF(ISNA(SUMIF('21'!$CA:$CA,$C145,'21'!$CB:$CB)),0,SUMIF('21'!$CA:$CA,$C145,'21'!$CB:$CB)))-IF($D145="","",IF(ISNA(SUMIF('21'!$B:$B,$D145,'21'!$L:$L)),0,SUMIF('21'!$B:$B,$D145,'21'!$L:$L)))))</f>
        <v/>
      </c>
      <c r="AA145" s="34" t="str">
        <f>IF($D145="","",(IF($C145="","",IF(ISNA(SUMIF('22'!$CA:$CA,$C145,'22'!$CB:$CB)),0,SUMIF('22'!$CA:$CA,$C145,'22'!$CB:$CB)))-IF($D145="","",IF(ISNA(SUMIF('22'!$B:$B,$D145,'22'!$L:$L)),0,SUMIF('22'!$B:$B,$D145,'22'!$L:$L)))))</f>
        <v/>
      </c>
      <c r="AB145" s="34" t="str">
        <f>IF($D145="","",(IF($C145="","",IF(ISNA(SUMIF('23'!$CA:$CA,$C145,'23'!$CB:$CB)),0,SUMIF('23'!$CA:$CA,$C145,'23'!$CB:$CB)))-IF($D145="","",IF(ISNA(SUMIF('23'!$B:$B,$D145,'23'!$L:$L)),0,SUMIF('23'!$B:$B,$D145,'23'!$L:$L)))))</f>
        <v/>
      </c>
      <c r="AC145" s="34" t="str">
        <f>IF($D145="","",(IF($C145="","",IF(ISNA(SUMIF('24'!$CA:$CA,$C145,'24'!$CB:$CB)),0,SUMIF('24'!$CA:$CA,$C145,'24'!$CB:$CB)))-IF($D145="","",IF(ISNA(SUMIF('24'!$B:$B,$D145,'24'!$L:$L)),0,SUMIF('24'!$B:$B,$D145,'24'!$L:$L)))))</f>
        <v/>
      </c>
      <c r="AD145" s="34" t="str">
        <f>IF($D145="","",(IF($C145="","",IF(ISNA(SUMIF('25'!$CA:$CA,$C145,'25'!$CB:$CB)),0,SUMIF('25'!$CA:$CA,$C145,'25'!$CB:$CB)))-IF($D145="","",IF(ISNA(SUMIF('25'!$B:$B,$D145,'25'!$L:$L)),0,SUMIF('25'!$B:$B,$D145,'25'!$L:$L)))))</f>
        <v/>
      </c>
      <c r="AE145" s="34" t="str">
        <f>IF($D145="","",(IF($C145="","",IF(ISNA(SUMIF('26'!$CA:$CA,$C145,'26'!$CB:$CB)),0,SUMIF('26'!$CA:$CA,$C145,'26'!$CB:$CB)))-IF($D145="","",IF(ISNA(SUMIF('26'!$B:$B,$D145,'26'!$L:$L)),0,SUMIF('26'!$B:$B,$D145,'26'!$L:$L)))))</f>
        <v/>
      </c>
      <c r="AF145" s="34" t="str">
        <f>IF($D145="","",(IF($C145="","",IF(ISNA(SUMIF('27'!$CA:$CA,$C145,'27'!$CB:$CB)),0,SUMIF('27'!$CA:$CA,$C145,'27'!$CB:$CB)))-IF($D145="","",IF(ISNA(SUMIF('27'!$B:$B,$D145,'27'!$L:$L)),0,SUMIF('27'!$B:$B,$D145,'27'!$L:$L)))))</f>
        <v/>
      </c>
      <c r="AG145" s="34" t="str">
        <f>IF($D145="","",(IF($C145="","",IF(ISNA(SUMIF('28'!$CA:$CA,$C145,'28'!$CB:$CB)),0,SUMIF('28'!$CA:$CA,$C145,'28'!$CB:$CB)))-IF($D145="","",IF(ISNA(SUMIF('28'!$B:$B,$D145,'28'!$L:$L)),0,SUMIF('28'!$B:$B,$D145,'28'!$L:$L)))))</f>
        <v/>
      </c>
      <c r="AH145" s="34" t="str">
        <f>IF($D145="","",(IF($C145="","",IF(ISNA(SUMIF('29'!$CA:$CA,$C145,'29'!$CB:$CB)),0,SUMIF('29'!$CA:$CA,$C145,'29'!$CB:$CB)))-IF($D145="","",IF(ISNA(SUMIF('29'!$B:$B,$D145,'29'!$L:$L)),0,SUMIF('29'!$B:$B,$D145,'29'!$L:$L)))))</f>
        <v/>
      </c>
      <c r="AI145" s="34" t="str">
        <f>IF($D145="","",(IF($C145="","",IF(ISNA(SUMIF('30'!$CA:$CA,$C145,'30'!$CB:$CB)),0,SUMIF('30'!$CA:$CA,$C145,'30'!$CB:$CB)))-IF($D145="","",IF(ISNA(SUMIF('30'!$B:$B,$D145,'30'!$L:$L)),0,SUMIF('30'!$B:$B,$D145,'30'!$L:$L)))))</f>
        <v/>
      </c>
      <c r="AJ145" s="34" t="str">
        <f>IF($D145="","",(IF($C145="","",IF(ISNA(SUMIF('31'!$CA:$CA,$C145,'31'!$CB:$CB)),0,SUMIF('31'!$CA:$CA,$C145,'31'!$CB:$CB)))-IF($D145="","",IF(ISNA(SUMIF('31'!$B:$B,$D145,'31'!$L:$L)),0,SUMIF('31'!$B:$B,$D145,'31'!$L:$L)))))</f>
        <v/>
      </c>
      <c r="AK145" s="35" t="str">
        <f t="shared" si="8"/>
        <v/>
      </c>
      <c r="AL145" s="31" t="str">
        <f t="shared" si="9"/>
        <v/>
      </c>
    </row>
    <row r="146" spans="1:38" ht="17.399999999999999" hidden="1">
      <c r="A146" s="19">
        <v>34</v>
      </c>
      <c r="C146" s="39" t="str">
        <f>IF(D146="","",VLOOKUP('CUADRO GENERADO'!D146,'BASE DATOS CONDUCTORES'!B:C,2,FALSE))</f>
        <v/>
      </c>
      <c r="D146" s="28" t="str">
        <f>IFERROR(VLOOKUP(A146,'BASE DATOS CONDUCTORES'!$Y$4:$AB$403,4,FALSE),"")</f>
        <v/>
      </c>
      <c r="E146" s="34" t="str">
        <f>IF(ISNA(VLOOKUP(D146,SALDOS!C:D,2,FALSE)),"",VLOOKUP(D146,SALDOS!C:D,2,FALSE))</f>
        <v/>
      </c>
      <c r="F146" s="34" t="str">
        <f>IF($D146="","",(IF($C146="","",IF(ISNA(SUMIF('1'!$CA:$CA,$C146,'1'!$CB:$CB)),0,SUMIF('1'!$CA:$CA,$C146,'1'!$CB:$CB)))-IF($D146="","",IF(ISNA(SUMIF('1'!$B:$B,$D146,'1'!$L:$L)),0,SUMIF('1'!$B:$B,$D146,'1'!$L:$L)))))</f>
        <v/>
      </c>
      <c r="G146" s="34" t="str">
        <f>IF($D146="","",(IF($C146="","",IF(ISNA(SUMIF('2'!$CA:$CA,$C146,'2'!$CB:$CB)),0,SUMIF('2'!$CA:$CA,$C146,'2'!$CB:$CB)))-IF($D146="","",IF(ISNA(SUMIF('2'!$B:$B,$D146,'2'!$L:$L)),0,SUMIF('2'!$B:$B,$D146,'2'!$L:$L)))))</f>
        <v/>
      </c>
      <c r="H146" s="34" t="str">
        <f>IF($D146="","",(IF($C146="","",IF(ISNA(SUMIF('3'!$CA:$CA,$C146,'3'!$CB:$CB)),0,SUMIF('3'!$CA:$CA,$C146,'3'!$CB:$CB)))-IF($D146="","",IF(ISNA(SUMIF('3'!$B:$B,$D146,'3'!$L:$L)),0,SUMIF('3'!$B:$B,$D146,'3'!$L:$L)))))</f>
        <v/>
      </c>
      <c r="I146" s="34" t="str">
        <f>IF($D146="","",(IF($C146="","",IF(ISNA(SUMIF('4'!$CA:$CA,$C146,'4'!$CB:$CB)),0,SUMIF('4'!$CA:$CA,$C146,'4'!$CB:$CB)))-IF($D146="","",IF(ISNA(SUMIF('4'!$B:$B,$D146,'4'!$L:$L)),0,SUMIF('4'!$B:$B,$D146,'4'!$L:$L)))))</f>
        <v/>
      </c>
      <c r="J146" s="34" t="str">
        <f>IF($D146="","",(IF($C146="","",IF(ISNA(SUMIF('5'!$CA:$CA,$C146,'5'!$CB:$CB)),0,SUMIF('5'!$CA:$CA,$C146,'5'!$CB:$CB)))-IF($D146="","",IF(ISNA(SUMIF('5'!$B:$B,$D146,'5'!$L:$L)),0,SUMIF('5'!$B:$B,$D146,'5'!$L:$L)))))</f>
        <v/>
      </c>
      <c r="K146" s="34" t="str">
        <f>IF($D146="","",(IF($C146="","",IF(ISNA(SUMIF('6'!$CA:$CA,$C146,'6'!$CB:$CB)),0,SUMIF('6'!$CA:$CA,$C146,'6'!$CB:$CB)))-IF($D146="","",IF(ISNA(SUMIF('6'!$B:$B,$D146,'6'!$L:$L)),0,SUMIF('6'!$B:$B,$D146,'6'!$L:$L)))))</f>
        <v/>
      </c>
      <c r="L146" s="34" t="str">
        <f>IF($D146="","",(IF($C146="","",IF(ISNA(SUMIF('7'!$CA:$CA,$C146,'7'!$CB:$CB)),0,SUMIF('7'!$CA:$CA,$C146,'7'!$CB:$CB)))-IF($D146="","",IF(ISNA(SUMIF('7'!$B:$B,$D146,'7'!$L:$L)),0,SUMIF('7'!$B:$B,$D146,'7'!$L:$L)))))</f>
        <v/>
      </c>
      <c r="M146" s="34" t="str">
        <f>IF($D146="","",(IF($C146="","",IF(ISNA(SUMIF('8'!$CA:$CA,$C146,'8'!$CB:$CB)),0,SUMIF('8'!$CA:$CA,$C146,'8'!$CB:$CB)))-IF($D146="","",IF(ISNA(SUMIF('8'!$B:$B,$D146,'8'!$L:$L)),0,SUMIF('8'!$B:$B,$D146,'8'!$L:$L)))))</f>
        <v/>
      </c>
      <c r="N146" s="34" t="str">
        <f>IF($D146="","",(IF($C146="","",IF(ISNA(SUMIF('9'!$CA:$CA,$C146,'9'!$CB:$CB)),0,SUMIF('9'!$CA:$CA,$C146,'9'!$CB:$CB)))-IF($D146="","",IF(ISNA(SUMIF('9'!$B:$B,$D146,'9'!$L:$L)),0,SUMIF('9'!$B:$B,$D146,'9'!$L:$L)))))</f>
        <v/>
      </c>
      <c r="O146" s="34" t="str">
        <f>IF($D146="","",(IF($C146="","",IF(ISNA(SUMIF('10'!$CA:$CA,$C146,'10'!$CB:$CB)),0,SUMIF('10'!$CA:$CA,$C146,'10'!$CB:$CB)))-IF($D146="","",IF(ISNA(SUMIF('10'!$B:$B,$D146,'10'!$L:$L)),0,SUMIF('10'!$B:$B,$D146,'10'!$L:$L)))))</f>
        <v/>
      </c>
      <c r="P146" s="34" t="str">
        <f>IF($D146="","",(IF($C146="","",IF(ISNA(SUMIF('11'!$CA:$CA,$C146,'11'!$CB:$CB)),0,SUMIF('11'!$CA:$CA,$C146,'11'!$CB:$CB)))-IF($D146="","",IF(ISNA(SUMIF('11'!$B:$B,$D146,'11'!$L:$L)),0,SUMIF('11'!$B:$B,$D146,'11'!$L:$L)))))</f>
        <v/>
      </c>
      <c r="Q146" s="34" t="str">
        <f>IF($D146="","",(IF($C146="","",IF(ISNA(SUMIF('12'!$CA:$CA,$C146,'12'!$CB:$CB)),0,SUMIF('12'!$CA:$CA,$C146,'12'!$CB:$CB)))-IF($D146="","",IF(ISNA(SUMIF('12'!$B:$B,$D146,'12'!$L:$L)),0,SUMIF('12'!$B:$B,$D146,'12'!$L:$L)))))</f>
        <v/>
      </c>
      <c r="R146" s="34" t="str">
        <f>IF($D146="","",(IF($C146="","",IF(ISNA(SUMIF('13'!$CA:$CA,$C146,'13'!$CB:$CB)),0,SUMIF('13'!$CA:$CA,$C146,'13'!$CB:$CB)))-IF($D146="","",IF(ISNA(SUMIF('13'!$B:$B,$D146,'13'!$L:$L)),0,SUMIF('13'!$B:$B,$D146,'13'!$L:$L)))))</f>
        <v/>
      </c>
      <c r="S146" s="34" t="str">
        <f>IF($D146="","",(IF($C146="","",IF(ISNA(SUMIF('14'!$CA:$CA,$C146,'14'!$CB:$CB)),0,SUMIF('14'!$CA:$CA,$C146,'14'!$CB:$CB)))-IF($D146="","",IF(ISNA(SUMIF('14'!$B:$B,$D146,'14'!$L:$L)),0,SUMIF('14'!$B:$B,$D146,'14'!$L:$L)))))</f>
        <v/>
      </c>
      <c r="T146" s="34" t="str">
        <f>IF($D146="","",(IF($C146="","",IF(ISNA(SUMIF('15'!$CA:$CA,$C146,'15'!$CB:$CB)),0,SUMIF('15'!$CA:$CA,$C146,'15'!$CB:$CB)))-IF($D146="","",IF(ISNA(SUMIF('15'!$B:$B,$D146,'15'!$L:$L)),0,SUMIF('15'!$B:$B,$D146,'15'!$L:$L)))))</f>
        <v/>
      </c>
      <c r="U146" s="34" t="str">
        <f>IF($D146="","",(IF($C146="","",IF(ISNA(SUMIF('16'!$CA:$CA,$C146,'16'!$CB:$CB)),0,SUMIF('16'!$CA:$CA,$C146,'16'!$CB:$CB)))-IF($D146="","",IF(ISNA(SUMIF('16'!$B:$B,$D146,'16'!$L:$L)),0,SUMIF('16'!$B:$B,$D146,'16'!$L:$L)))))</f>
        <v/>
      </c>
      <c r="V146" s="34" t="str">
        <f>IF($D146="","",(IF($C146="","",IF(ISNA(SUMIF('17'!$CA:$CA,$C146,'17'!$CB:$CB)),0,SUMIF('17'!$CA:$CA,$C146,'17'!$CB:$CB)))-IF($D146="","",IF(ISNA(SUMIF('17'!$B:$B,$D146,'17'!$L:$L)),0,SUMIF('17'!$B:$B,$D146,'17'!$L:$L)))))</f>
        <v/>
      </c>
      <c r="W146" s="34" t="str">
        <f>IF($D146="","",(IF($C146="","",IF(ISNA(SUMIF('18'!$CA:$CA,$C146,'18'!$CB:$CB)),0,SUMIF('18'!$CA:$CA,$C146,'18'!$CB:$CB)))-IF($D146="","",IF(ISNA(SUMIF('18'!$B:$B,$D146,'18'!$L:$L)),0,SUMIF('18'!$B:$B,$D146,'18'!$L:$L)))))</f>
        <v/>
      </c>
      <c r="X146" s="34" t="str">
        <f>IF($D146="","",(IF($C146="","",IF(ISNA(SUMIF('19'!$CA:$CA,$C146,'19'!$CB:$CB)),0,SUMIF('19'!$CA:$CA,$C146,'19'!$CB:$CB)))-IF($D146="","",IF(ISNA(SUMIF('19'!$B:$B,$D146,'19'!$L:$L)),0,SUMIF('19'!$B:$B,$D146,'19'!$L:$L)))))</f>
        <v/>
      </c>
      <c r="Y146" s="34" t="str">
        <f>IF($D146="","",(IF($C146="","",IF(ISNA(SUMIF('20'!$CA:$CA,$C146,'20'!$CB:$CB)),0,SUMIF('20'!$CA:$CA,$C146,'20'!$CB:$CB)))-IF($D146="","",IF(ISNA(SUMIF('20'!$B:$B,$D146,'20'!$L:$L)),0,SUMIF('20'!$B:$B,$D146,'20'!$L:$L)))))</f>
        <v/>
      </c>
      <c r="Z146" s="34" t="str">
        <f>IF($D146="","",(IF($C146="","",IF(ISNA(SUMIF('21'!$CA:$CA,$C146,'21'!$CB:$CB)),0,SUMIF('21'!$CA:$CA,$C146,'21'!$CB:$CB)))-IF($D146="","",IF(ISNA(SUMIF('21'!$B:$B,$D146,'21'!$L:$L)),0,SUMIF('21'!$B:$B,$D146,'21'!$L:$L)))))</f>
        <v/>
      </c>
      <c r="AA146" s="34" t="str">
        <f>IF($D146="","",(IF($C146="","",IF(ISNA(SUMIF('22'!$CA:$CA,$C146,'22'!$CB:$CB)),0,SUMIF('22'!$CA:$CA,$C146,'22'!$CB:$CB)))-IF($D146="","",IF(ISNA(SUMIF('22'!$B:$B,$D146,'22'!$L:$L)),0,SUMIF('22'!$B:$B,$D146,'22'!$L:$L)))))</f>
        <v/>
      </c>
      <c r="AB146" s="34" t="str">
        <f>IF($D146="","",(IF($C146="","",IF(ISNA(SUMIF('23'!$CA:$CA,$C146,'23'!$CB:$CB)),0,SUMIF('23'!$CA:$CA,$C146,'23'!$CB:$CB)))-IF($D146="","",IF(ISNA(SUMIF('23'!$B:$B,$D146,'23'!$L:$L)),0,SUMIF('23'!$B:$B,$D146,'23'!$L:$L)))))</f>
        <v/>
      </c>
      <c r="AC146" s="34" t="str">
        <f>IF($D146="","",(IF($C146="","",IF(ISNA(SUMIF('24'!$CA:$CA,$C146,'24'!$CB:$CB)),0,SUMIF('24'!$CA:$CA,$C146,'24'!$CB:$CB)))-IF($D146="","",IF(ISNA(SUMIF('24'!$B:$B,$D146,'24'!$L:$L)),0,SUMIF('24'!$B:$B,$D146,'24'!$L:$L)))))</f>
        <v/>
      </c>
      <c r="AD146" s="34" t="str">
        <f>IF($D146="","",(IF($C146="","",IF(ISNA(SUMIF('25'!$CA:$CA,$C146,'25'!$CB:$CB)),0,SUMIF('25'!$CA:$CA,$C146,'25'!$CB:$CB)))-IF($D146="","",IF(ISNA(SUMIF('25'!$B:$B,$D146,'25'!$L:$L)),0,SUMIF('25'!$B:$B,$D146,'25'!$L:$L)))))</f>
        <v/>
      </c>
      <c r="AE146" s="34" t="str">
        <f>IF($D146="","",(IF($C146="","",IF(ISNA(SUMIF('26'!$CA:$CA,$C146,'26'!$CB:$CB)),0,SUMIF('26'!$CA:$CA,$C146,'26'!$CB:$CB)))-IF($D146="","",IF(ISNA(SUMIF('26'!$B:$B,$D146,'26'!$L:$L)),0,SUMIF('26'!$B:$B,$D146,'26'!$L:$L)))))</f>
        <v/>
      </c>
      <c r="AF146" s="34" t="str">
        <f>IF($D146="","",(IF($C146="","",IF(ISNA(SUMIF('27'!$CA:$CA,$C146,'27'!$CB:$CB)),0,SUMIF('27'!$CA:$CA,$C146,'27'!$CB:$CB)))-IF($D146="","",IF(ISNA(SUMIF('27'!$B:$B,$D146,'27'!$L:$L)),0,SUMIF('27'!$B:$B,$D146,'27'!$L:$L)))))</f>
        <v/>
      </c>
      <c r="AG146" s="34" t="str">
        <f>IF($D146="","",(IF($C146="","",IF(ISNA(SUMIF('28'!$CA:$CA,$C146,'28'!$CB:$CB)),0,SUMIF('28'!$CA:$CA,$C146,'28'!$CB:$CB)))-IF($D146="","",IF(ISNA(SUMIF('28'!$B:$B,$D146,'28'!$L:$L)),0,SUMIF('28'!$B:$B,$D146,'28'!$L:$L)))))</f>
        <v/>
      </c>
      <c r="AH146" s="34" t="str">
        <f>IF($D146="","",(IF($C146="","",IF(ISNA(SUMIF('29'!$CA:$CA,$C146,'29'!$CB:$CB)),0,SUMIF('29'!$CA:$CA,$C146,'29'!$CB:$CB)))-IF($D146="","",IF(ISNA(SUMIF('29'!$B:$B,$D146,'29'!$L:$L)),0,SUMIF('29'!$B:$B,$D146,'29'!$L:$L)))))</f>
        <v/>
      </c>
      <c r="AI146" s="34" t="str">
        <f>IF($D146="","",(IF($C146="","",IF(ISNA(SUMIF('30'!$CA:$CA,$C146,'30'!$CB:$CB)),0,SUMIF('30'!$CA:$CA,$C146,'30'!$CB:$CB)))-IF($D146="","",IF(ISNA(SUMIF('30'!$B:$B,$D146,'30'!$L:$L)),0,SUMIF('30'!$B:$B,$D146,'30'!$L:$L)))))</f>
        <v/>
      </c>
      <c r="AJ146" s="34" t="str">
        <f>IF($D146="","",(IF($C146="","",IF(ISNA(SUMIF('31'!$CA:$CA,$C146,'31'!$CB:$CB)),0,SUMIF('31'!$CA:$CA,$C146,'31'!$CB:$CB)))-IF($D146="","",IF(ISNA(SUMIF('31'!$B:$B,$D146,'31'!$L:$L)),0,SUMIF('31'!$B:$B,$D146,'31'!$L:$L)))))</f>
        <v/>
      </c>
      <c r="AK146" s="35" t="str">
        <f t="shared" si="8"/>
        <v/>
      </c>
      <c r="AL146" s="31" t="str">
        <f t="shared" si="9"/>
        <v/>
      </c>
    </row>
    <row r="147" spans="1:38" ht="17.399999999999999" hidden="1">
      <c r="A147" s="19">
        <v>35</v>
      </c>
      <c r="C147" s="39" t="str">
        <f>IF(D147="","",VLOOKUP('CUADRO GENERADO'!D147,'BASE DATOS CONDUCTORES'!B:C,2,FALSE))</f>
        <v/>
      </c>
      <c r="D147" s="28" t="str">
        <f>IFERROR(VLOOKUP(A147,'BASE DATOS CONDUCTORES'!$Y$4:$AB$403,4,FALSE),"")</f>
        <v/>
      </c>
      <c r="E147" s="34" t="str">
        <f>IF(ISNA(VLOOKUP(D147,SALDOS!C:D,2,FALSE)),"",VLOOKUP(D147,SALDOS!C:D,2,FALSE))</f>
        <v/>
      </c>
      <c r="F147" s="34" t="str">
        <f>IF($D147="","",(IF($C147="","",IF(ISNA(SUMIF('1'!$CA:$CA,$C147,'1'!$CB:$CB)),0,SUMIF('1'!$CA:$CA,$C147,'1'!$CB:$CB)))-IF($D147="","",IF(ISNA(SUMIF('1'!$B:$B,$D147,'1'!$L:$L)),0,SUMIF('1'!$B:$B,$D147,'1'!$L:$L)))))</f>
        <v/>
      </c>
      <c r="G147" s="34" t="str">
        <f>IF($D147="","",(IF($C147="","",IF(ISNA(SUMIF('2'!$CA:$CA,$C147,'2'!$CB:$CB)),0,SUMIF('2'!$CA:$CA,$C147,'2'!$CB:$CB)))-IF($D147="","",IF(ISNA(SUMIF('2'!$B:$B,$D147,'2'!$L:$L)),0,SUMIF('2'!$B:$B,$D147,'2'!$L:$L)))))</f>
        <v/>
      </c>
      <c r="H147" s="34" t="str">
        <f>IF($D147="","",(IF($C147="","",IF(ISNA(SUMIF('3'!$CA:$CA,$C147,'3'!$CB:$CB)),0,SUMIF('3'!$CA:$CA,$C147,'3'!$CB:$CB)))-IF($D147="","",IF(ISNA(SUMIF('3'!$B:$B,$D147,'3'!$L:$L)),0,SUMIF('3'!$B:$B,$D147,'3'!$L:$L)))))</f>
        <v/>
      </c>
      <c r="I147" s="34" t="str">
        <f>IF($D147="","",(IF($C147="","",IF(ISNA(SUMIF('4'!$CA:$CA,$C147,'4'!$CB:$CB)),0,SUMIF('4'!$CA:$CA,$C147,'4'!$CB:$CB)))-IF($D147="","",IF(ISNA(SUMIF('4'!$B:$B,$D147,'4'!$L:$L)),0,SUMIF('4'!$B:$B,$D147,'4'!$L:$L)))))</f>
        <v/>
      </c>
      <c r="J147" s="34" t="str">
        <f>IF($D147="","",(IF($C147="","",IF(ISNA(SUMIF('5'!$CA:$CA,$C147,'5'!$CB:$CB)),0,SUMIF('5'!$CA:$CA,$C147,'5'!$CB:$CB)))-IF($D147="","",IF(ISNA(SUMIF('5'!$B:$B,$D147,'5'!$L:$L)),0,SUMIF('5'!$B:$B,$D147,'5'!$L:$L)))))</f>
        <v/>
      </c>
      <c r="K147" s="34" t="str">
        <f>IF($D147="","",(IF($C147="","",IF(ISNA(SUMIF('6'!$CA:$CA,$C147,'6'!$CB:$CB)),0,SUMIF('6'!$CA:$CA,$C147,'6'!$CB:$CB)))-IF($D147="","",IF(ISNA(SUMIF('6'!$B:$B,$D147,'6'!$L:$L)),0,SUMIF('6'!$B:$B,$D147,'6'!$L:$L)))))</f>
        <v/>
      </c>
      <c r="L147" s="34" t="str">
        <f>IF($D147="","",(IF($C147="","",IF(ISNA(SUMIF('7'!$CA:$CA,$C147,'7'!$CB:$CB)),0,SUMIF('7'!$CA:$CA,$C147,'7'!$CB:$CB)))-IF($D147="","",IF(ISNA(SUMIF('7'!$B:$B,$D147,'7'!$L:$L)),0,SUMIF('7'!$B:$B,$D147,'7'!$L:$L)))))</f>
        <v/>
      </c>
      <c r="M147" s="34" t="str">
        <f>IF($D147="","",(IF($C147="","",IF(ISNA(SUMIF('8'!$CA:$CA,$C147,'8'!$CB:$CB)),0,SUMIF('8'!$CA:$CA,$C147,'8'!$CB:$CB)))-IF($D147="","",IF(ISNA(SUMIF('8'!$B:$B,$D147,'8'!$L:$L)),0,SUMIF('8'!$B:$B,$D147,'8'!$L:$L)))))</f>
        <v/>
      </c>
      <c r="N147" s="34" t="str">
        <f>IF($D147="","",(IF($C147="","",IF(ISNA(SUMIF('9'!$CA:$CA,$C147,'9'!$CB:$CB)),0,SUMIF('9'!$CA:$CA,$C147,'9'!$CB:$CB)))-IF($D147="","",IF(ISNA(SUMIF('9'!$B:$B,$D147,'9'!$L:$L)),0,SUMIF('9'!$B:$B,$D147,'9'!$L:$L)))))</f>
        <v/>
      </c>
      <c r="O147" s="34" t="str">
        <f>IF($D147="","",(IF($C147="","",IF(ISNA(SUMIF('10'!$CA:$CA,$C147,'10'!$CB:$CB)),0,SUMIF('10'!$CA:$CA,$C147,'10'!$CB:$CB)))-IF($D147="","",IF(ISNA(SUMIF('10'!$B:$B,$D147,'10'!$L:$L)),0,SUMIF('10'!$B:$B,$D147,'10'!$L:$L)))))</f>
        <v/>
      </c>
      <c r="P147" s="34" t="str">
        <f>IF($D147="","",(IF($C147="","",IF(ISNA(SUMIF('11'!$CA:$CA,$C147,'11'!$CB:$CB)),0,SUMIF('11'!$CA:$CA,$C147,'11'!$CB:$CB)))-IF($D147="","",IF(ISNA(SUMIF('11'!$B:$B,$D147,'11'!$L:$L)),0,SUMIF('11'!$B:$B,$D147,'11'!$L:$L)))))</f>
        <v/>
      </c>
      <c r="Q147" s="34" t="str">
        <f>IF($D147="","",(IF($C147="","",IF(ISNA(SUMIF('12'!$CA:$CA,$C147,'12'!$CB:$CB)),0,SUMIF('12'!$CA:$CA,$C147,'12'!$CB:$CB)))-IF($D147="","",IF(ISNA(SUMIF('12'!$B:$B,$D147,'12'!$L:$L)),0,SUMIF('12'!$B:$B,$D147,'12'!$L:$L)))))</f>
        <v/>
      </c>
      <c r="R147" s="34" t="str">
        <f>IF($D147="","",(IF($C147="","",IF(ISNA(SUMIF('13'!$CA:$CA,$C147,'13'!$CB:$CB)),0,SUMIF('13'!$CA:$CA,$C147,'13'!$CB:$CB)))-IF($D147="","",IF(ISNA(SUMIF('13'!$B:$B,$D147,'13'!$L:$L)),0,SUMIF('13'!$B:$B,$D147,'13'!$L:$L)))))</f>
        <v/>
      </c>
      <c r="S147" s="34" t="str">
        <f>IF($D147="","",(IF($C147="","",IF(ISNA(SUMIF('14'!$CA:$CA,$C147,'14'!$CB:$CB)),0,SUMIF('14'!$CA:$CA,$C147,'14'!$CB:$CB)))-IF($D147="","",IF(ISNA(SUMIF('14'!$B:$B,$D147,'14'!$L:$L)),0,SUMIF('14'!$B:$B,$D147,'14'!$L:$L)))))</f>
        <v/>
      </c>
      <c r="T147" s="34" t="str">
        <f>IF($D147="","",(IF($C147="","",IF(ISNA(SUMIF('15'!$CA:$CA,$C147,'15'!$CB:$CB)),0,SUMIF('15'!$CA:$CA,$C147,'15'!$CB:$CB)))-IF($D147="","",IF(ISNA(SUMIF('15'!$B:$B,$D147,'15'!$L:$L)),0,SUMIF('15'!$B:$B,$D147,'15'!$L:$L)))))</f>
        <v/>
      </c>
      <c r="U147" s="34" t="str">
        <f>IF($D147="","",(IF($C147="","",IF(ISNA(SUMIF('16'!$CA:$CA,$C147,'16'!$CB:$CB)),0,SUMIF('16'!$CA:$CA,$C147,'16'!$CB:$CB)))-IF($D147="","",IF(ISNA(SUMIF('16'!$B:$B,$D147,'16'!$L:$L)),0,SUMIF('16'!$B:$B,$D147,'16'!$L:$L)))))</f>
        <v/>
      </c>
      <c r="V147" s="34" t="str">
        <f>IF($D147="","",(IF($C147="","",IF(ISNA(SUMIF('17'!$CA:$CA,$C147,'17'!$CB:$CB)),0,SUMIF('17'!$CA:$CA,$C147,'17'!$CB:$CB)))-IF($D147="","",IF(ISNA(SUMIF('17'!$B:$B,$D147,'17'!$L:$L)),0,SUMIF('17'!$B:$B,$D147,'17'!$L:$L)))))</f>
        <v/>
      </c>
      <c r="W147" s="34" t="str">
        <f>IF($D147="","",(IF($C147="","",IF(ISNA(SUMIF('18'!$CA:$CA,$C147,'18'!$CB:$CB)),0,SUMIF('18'!$CA:$CA,$C147,'18'!$CB:$CB)))-IF($D147="","",IF(ISNA(SUMIF('18'!$B:$B,$D147,'18'!$L:$L)),0,SUMIF('18'!$B:$B,$D147,'18'!$L:$L)))))</f>
        <v/>
      </c>
      <c r="X147" s="34" t="str">
        <f>IF($D147="","",(IF($C147="","",IF(ISNA(SUMIF('19'!$CA:$CA,$C147,'19'!$CB:$CB)),0,SUMIF('19'!$CA:$CA,$C147,'19'!$CB:$CB)))-IF($D147="","",IF(ISNA(SUMIF('19'!$B:$B,$D147,'19'!$L:$L)),0,SUMIF('19'!$B:$B,$D147,'19'!$L:$L)))))</f>
        <v/>
      </c>
      <c r="Y147" s="34" t="str">
        <f>IF($D147="","",(IF($C147="","",IF(ISNA(SUMIF('20'!$CA:$CA,$C147,'20'!$CB:$CB)),0,SUMIF('20'!$CA:$CA,$C147,'20'!$CB:$CB)))-IF($D147="","",IF(ISNA(SUMIF('20'!$B:$B,$D147,'20'!$L:$L)),0,SUMIF('20'!$B:$B,$D147,'20'!$L:$L)))))</f>
        <v/>
      </c>
      <c r="Z147" s="34" t="str">
        <f>IF($D147="","",(IF($C147="","",IF(ISNA(SUMIF('21'!$CA:$CA,$C147,'21'!$CB:$CB)),0,SUMIF('21'!$CA:$CA,$C147,'21'!$CB:$CB)))-IF($D147="","",IF(ISNA(SUMIF('21'!$B:$B,$D147,'21'!$L:$L)),0,SUMIF('21'!$B:$B,$D147,'21'!$L:$L)))))</f>
        <v/>
      </c>
      <c r="AA147" s="34" t="str">
        <f>IF($D147="","",(IF($C147="","",IF(ISNA(SUMIF('22'!$CA:$CA,$C147,'22'!$CB:$CB)),0,SUMIF('22'!$CA:$CA,$C147,'22'!$CB:$CB)))-IF($D147="","",IF(ISNA(SUMIF('22'!$B:$B,$D147,'22'!$L:$L)),0,SUMIF('22'!$B:$B,$D147,'22'!$L:$L)))))</f>
        <v/>
      </c>
      <c r="AB147" s="34" t="str">
        <f>IF($D147="","",(IF($C147="","",IF(ISNA(SUMIF('23'!$CA:$CA,$C147,'23'!$CB:$CB)),0,SUMIF('23'!$CA:$CA,$C147,'23'!$CB:$CB)))-IF($D147="","",IF(ISNA(SUMIF('23'!$B:$B,$D147,'23'!$L:$L)),0,SUMIF('23'!$B:$B,$D147,'23'!$L:$L)))))</f>
        <v/>
      </c>
      <c r="AC147" s="34" t="str">
        <f>IF($D147="","",(IF($C147="","",IF(ISNA(SUMIF('24'!$CA:$CA,$C147,'24'!$CB:$CB)),0,SUMIF('24'!$CA:$CA,$C147,'24'!$CB:$CB)))-IF($D147="","",IF(ISNA(SUMIF('24'!$B:$B,$D147,'24'!$L:$L)),0,SUMIF('24'!$B:$B,$D147,'24'!$L:$L)))))</f>
        <v/>
      </c>
      <c r="AD147" s="34" t="str">
        <f>IF($D147="","",(IF($C147="","",IF(ISNA(SUMIF('25'!$CA:$CA,$C147,'25'!$CB:$CB)),0,SUMIF('25'!$CA:$CA,$C147,'25'!$CB:$CB)))-IF($D147="","",IF(ISNA(SUMIF('25'!$B:$B,$D147,'25'!$L:$L)),0,SUMIF('25'!$B:$B,$D147,'25'!$L:$L)))))</f>
        <v/>
      </c>
      <c r="AE147" s="34" t="str">
        <f>IF($D147="","",(IF($C147="","",IF(ISNA(SUMIF('26'!$CA:$CA,$C147,'26'!$CB:$CB)),0,SUMIF('26'!$CA:$CA,$C147,'26'!$CB:$CB)))-IF($D147="","",IF(ISNA(SUMIF('26'!$B:$B,$D147,'26'!$L:$L)),0,SUMIF('26'!$B:$B,$D147,'26'!$L:$L)))))</f>
        <v/>
      </c>
      <c r="AF147" s="34" t="str">
        <f>IF($D147="","",(IF($C147="","",IF(ISNA(SUMIF('27'!$CA:$CA,$C147,'27'!$CB:$CB)),0,SUMIF('27'!$CA:$CA,$C147,'27'!$CB:$CB)))-IF($D147="","",IF(ISNA(SUMIF('27'!$B:$B,$D147,'27'!$L:$L)),0,SUMIF('27'!$B:$B,$D147,'27'!$L:$L)))))</f>
        <v/>
      </c>
      <c r="AG147" s="34" t="str">
        <f>IF($D147="","",(IF($C147="","",IF(ISNA(SUMIF('28'!$CA:$CA,$C147,'28'!$CB:$CB)),0,SUMIF('28'!$CA:$CA,$C147,'28'!$CB:$CB)))-IF($D147="","",IF(ISNA(SUMIF('28'!$B:$B,$D147,'28'!$L:$L)),0,SUMIF('28'!$B:$B,$D147,'28'!$L:$L)))))</f>
        <v/>
      </c>
      <c r="AH147" s="34" t="str">
        <f>IF($D147="","",(IF($C147="","",IF(ISNA(SUMIF('29'!$CA:$CA,$C147,'29'!$CB:$CB)),0,SUMIF('29'!$CA:$CA,$C147,'29'!$CB:$CB)))-IF($D147="","",IF(ISNA(SUMIF('29'!$B:$B,$D147,'29'!$L:$L)),0,SUMIF('29'!$B:$B,$D147,'29'!$L:$L)))))</f>
        <v/>
      </c>
      <c r="AI147" s="34" t="str">
        <f>IF($D147="","",(IF($C147="","",IF(ISNA(SUMIF('30'!$CA:$CA,$C147,'30'!$CB:$CB)),0,SUMIF('30'!$CA:$CA,$C147,'30'!$CB:$CB)))-IF($D147="","",IF(ISNA(SUMIF('30'!$B:$B,$D147,'30'!$L:$L)),0,SUMIF('30'!$B:$B,$D147,'30'!$L:$L)))))</f>
        <v/>
      </c>
      <c r="AJ147" s="34" t="str">
        <f>IF($D147="","",(IF($C147="","",IF(ISNA(SUMIF('31'!$CA:$CA,$C147,'31'!$CB:$CB)),0,SUMIF('31'!$CA:$CA,$C147,'31'!$CB:$CB)))-IF($D147="","",IF(ISNA(SUMIF('31'!$B:$B,$D147,'31'!$L:$L)),0,SUMIF('31'!$B:$B,$D147,'31'!$L:$L)))))</f>
        <v/>
      </c>
      <c r="AK147" s="35" t="str">
        <f t="shared" si="8"/>
        <v/>
      </c>
      <c r="AL147" s="31" t="str">
        <f t="shared" si="9"/>
        <v/>
      </c>
    </row>
    <row r="148" spans="1:38" ht="17.399999999999999" hidden="1">
      <c r="A148" s="19">
        <v>36</v>
      </c>
      <c r="C148" s="39" t="str">
        <f>IF(D148="","",VLOOKUP('CUADRO GENERADO'!D148,'BASE DATOS CONDUCTORES'!B:C,2,FALSE))</f>
        <v/>
      </c>
      <c r="D148" s="28" t="str">
        <f>IFERROR(VLOOKUP(A148,'BASE DATOS CONDUCTORES'!$Y$4:$AB$403,4,FALSE),"")</f>
        <v/>
      </c>
      <c r="E148" s="34" t="str">
        <f>IF(ISNA(VLOOKUP(D148,SALDOS!C:D,2,FALSE)),"",VLOOKUP(D148,SALDOS!C:D,2,FALSE))</f>
        <v/>
      </c>
      <c r="F148" s="34" t="str">
        <f>IF($D148="","",(IF($C148="","",IF(ISNA(SUMIF('1'!$CA:$CA,$C148,'1'!$CB:$CB)),0,SUMIF('1'!$CA:$CA,$C148,'1'!$CB:$CB)))-IF($D148="","",IF(ISNA(SUMIF('1'!$B:$B,$D148,'1'!$L:$L)),0,SUMIF('1'!$B:$B,$D148,'1'!$L:$L)))))</f>
        <v/>
      </c>
      <c r="G148" s="34" t="str">
        <f>IF($D148="","",(IF($C148="","",IF(ISNA(SUMIF('2'!$CA:$CA,$C148,'2'!$CB:$CB)),0,SUMIF('2'!$CA:$CA,$C148,'2'!$CB:$CB)))-IF($D148="","",IF(ISNA(SUMIF('2'!$B:$B,$D148,'2'!$L:$L)),0,SUMIF('2'!$B:$B,$D148,'2'!$L:$L)))))</f>
        <v/>
      </c>
      <c r="H148" s="34" t="str">
        <f>IF($D148="","",(IF($C148="","",IF(ISNA(SUMIF('3'!$CA:$CA,$C148,'3'!$CB:$CB)),0,SUMIF('3'!$CA:$CA,$C148,'3'!$CB:$CB)))-IF($D148="","",IF(ISNA(SUMIF('3'!$B:$B,$D148,'3'!$L:$L)),0,SUMIF('3'!$B:$B,$D148,'3'!$L:$L)))))</f>
        <v/>
      </c>
      <c r="I148" s="34" t="str">
        <f>IF($D148="","",(IF($C148="","",IF(ISNA(SUMIF('4'!$CA:$CA,$C148,'4'!$CB:$CB)),0,SUMIF('4'!$CA:$CA,$C148,'4'!$CB:$CB)))-IF($D148="","",IF(ISNA(SUMIF('4'!$B:$B,$D148,'4'!$L:$L)),0,SUMIF('4'!$B:$B,$D148,'4'!$L:$L)))))</f>
        <v/>
      </c>
      <c r="J148" s="34" t="str">
        <f>IF($D148="","",(IF($C148="","",IF(ISNA(SUMIF('5'!$CA:$CA,$C148,'5'!$CB:$CB)),0,SUMIF('5'!$CA:$CA,$C148,'5'!$CB:$CB)))-IF($D148="","",IF(ISNA(SUMIF('5'!$B:$B,$D148,'5'!$L:$L)),0,SUMIF('5'!$B:$B,$D148,'5'!$L:$L)))))</f>
        <v/>
      </c>
      <c r="K148" s="34" t="str">
        <f>IF($D148="","",(IF($C148="","",IF(ISNA(SUMIF('6'!$CA:$CA,$C148,'6'!$CB:$CB)),0,SUMIF('6'!$CA:$CA,$C148,'6'!$CB:$CB)))-IF($D148="","",IF(ISNA(SUMIF('6'!$B:$B,$D148,'6'!$L:$L)),0,SUMIF('6'!$B:$B,$D148,'6'!$L:$L)))))</f>
        <v/>
      </c>
      <c r="L148" s="34" t="str">
        <f>IF($D148="","",(IF($C148="","",IF(ISNA(SUMIF('7'!$CA:$CA,$C148,'7'!$CB:$CB)),0,SUMIF('7'!$CA:$CA,$C148,'7'!$CB:$CB)))-IF($D148="","",IF(ISNA(SUMIF('7'!$B:$B,$D148,'7'!$L:$L)),0,SUMIF('7'!$B:$B,$D148,'7'!$L:$L)))))</f>
        <v/>
      </c>
      <c r="M148" s="34" t="str">
        <f>IF($D148="","",(IF($C148="","",IF(ISNA(SUMIF('8'!$CA:$CA,$C148,'8'!$CB:$CB)),0,SUMIF('8'!$CA:$CA,$C148,'8'!$CB:$CB)))-IF($D148="","",IF(ISNA(SUMIF('8'!$B:$B,$D148,'8'!$L:$L)),0,SUMIF('8'!$B:$B,$D148,'8'!$L:$L)))))</f>
        <v/>
      </c>
      <c r="N148" s="34" t="str">
        <f>IF($D148="","",(IF($C148="","",IF(ISNA(SUMIF('9'!$CA:$CA,$C148,'9'!$CB:$CB)),0,SUMIF('9'!$CA:$CA,$C148,'9'!$CB:$CB)))-IF($D148="","",IF(ISNA(SUMIF('9'!$B:$B,$D148,'9'!$L:$L)),0,SUMIF('9'!$B:$B,$D148,'9'!$L:$L)))))</f>
        <v/>
      </c>
      <c r="O148" s="34" t="str">
        <f>IF($D148="","",(IF($C148="","",IF(ISNA(SUMIF('10'!$CA:$CA,$C148,'10'!$CB:$CB)),0,SUMIF('10'!$CA:$CA,$C148,'10'!$CB:$CB)))-IF($D148="","",IF(ISNA(SUMIF('10'!$B:$B,$D148,'10'!$L:$L)),0,SUMIF('10'!$B:$B,$D148,'10'!$L:$L)))))</f>
        <v/>
      </c>
      <c r="P148" s="34" t="str">
        <f>IF($D148="","",(IF($C148="","",IF(ISNA(SUMIF('11'!$CA:$CA,$C148,'11'!$CB:$CB)),0,SUMIF('11'!$CA:$CA,$C148,'11'!$CB:$CB)))-IF($D148="","",IF(ISNA(SUMIF('11'!$B:$B,$D148,'11'!$L:$L)),0,SUMIF('11'!$B:$B,$D148,'11'!$L:$L)))))</f>
        <v/>
      </c>
      <c r="Q148" s="34" t="str">
        <f>IF($D148="","",(IF($C148="","",IF(ISNA(SUMIF('12'!$CA:$CA,$C148,'12'!$CB:$CB)),0,SUMIF('12'!$CA:$CA,$C148,'12'!$CB:$CB)))-IF($D148="","",IF(ISNA(SUMIF('12'!$B:$B,$D148,'12'!$L:$L)),0,SUMIF('12'!$B:$B,$D148,'12'!$L:$L)))))</f>
        <v/>
      </c>
      <c r="R148" s="34" t="str">
        <f>IF($D148="","",(IF($C148="","",IF(ISNA(SUMIF('13'!$CA:$CA,$C148,'13'!$CB:$CB)),0,SUMIF('13'!$CA:$CA,$C148,'13'!$CB:$CB)))-IF($D148="","",IF(ISNA(SUMIF('13'!$B:$B,$D148,'13'!$L:$L)),0,SUMIF('13'!$B:$B,$D148,'13'!$L:$L)))))</f>
        <v/>
      </c>
      <c r="S148" s="34" t="str">
        <f>IF($D148="","",(IF($C148="","",IF(ISNA(SUMIF('14'!$CA:$CA,$C148,'14'!$CB:$CB)),0,SUMIF('14'!$CA:$CA,$C148,'14'!$CB:$CB)))-IF($D148="","",IF(ISNA(SUMIF('14'!$B:$B,$D148,'14'!$L:$L)),0,SUMIF('14'!$B:$B,$D148,'14'!$L:$L)))))</f>
        <v/>
      </c>
      <c r="T148" s="34" t="str">
        <f>IF($D148="","",(IF($C148="","",IF(ISNA(SUMIF('15'!$CA:$CA,$C148,'15'!$CB:$CB)),0,SUMIF('15'!$CA:$CA,$C148,'15'!$CB:$CB)))-IF($D148="","",IF(ISNA(SUMIF('15'!$B:$B,$D148,'15'!$L:$L)),0,SUMIF('15'!$B:$B,$D148,'15'!$L:$L)))))</f>
        <v/>
      </c>
      <c r="U148" s="34" t="str">
        <f>IF($D148="","",(IF($C148="","",IF(ISNA(SUMIF('16'!$CA:$CA,$C148,'16'!$CB:$CB)),0,SUMIF('16'!$CA:$CA,$C148,'16'!$CB:$CB)))-IF($D148="","",IF(ISNA(SUMIF('16'!$B:$B,$D148,'16'!$L:$L)),0,SUMIF('16'!$B:$B,$D148,'16'!$L:$L)))))</f>
        <v/>
      </c>
      <c r="V148" s="34" t="str">
        <f>IF($D148="","",(IF($C148="","",IF(ISNA(SUMIF('17'!$CA:$CA,$C148,'17'!$CB:$CB)),0,SUMIF('17'!$CA:$CA,$C148,'17'!$CB:$CB)))-IF($D148="","",IF(ISNA(SUMIF('17'!$B:$B,$D148,'17'!$L:$L)),0,SUMIF('17'!$B:$B,$D148,'17'!$L:$L)))))</f>
        <v/>
      </c>
      <c r="W148" s="34" t="str">
        <f>IF($D148="","",(IF($C148="","",IF(ISNA(SUMIF('18'!$CA:$CA,$C148,'18'!$CB:$CB)),0,SUMIF('18'!$CA:$CA,$C148,'18'!$CB:$CB)))-IF($D148="","",IF(ISNA(SUMIF('18'!$B:$B,$D148,'18'!$L:$L)),0,SUMIF('18'!$B:$B,$D148,'18'!$L:$L)))))</f>
        <v/>
      </c>
      <c r="X148" s="34" t="str">
        <f>IF($D148="","",(IF($C148="","",IF(ISNA(SUMIF('19'!$CA:$CA,$C148,'19'!$CB:$CB)),0,SUMIF('19'!$CA:$CA,$C148,'19'!$CB:$CB)))-IF($D148="","",IF(ISNA(SUMIF('19'!$B:$B,$D148,'19'!$L:$L)),0,SUMIF('19'!$B:$B,$D148,'19'!$L:$L)))))</f>
        <v/>
      </c>
      <c r="Y148" s="34" t="str">
        <f>IF($D148="","",(IF($C148="","",IF(ISNA(SUMIF('20'!$CA:$CA,$C148,'20'!$CB:$CB)),0,SUMIF('20'!$CA:$CA,$C148,'20'!$CB:$CB)))-IF($D148="","",IF(ISNA(SUMIF('20'!$B:$B,$D148,'20'!$L:$L)),0,SUMIF('20'!$B:$B,$D148,'20'!$L:$L)))))</f>
        <v/>
      </c>
      <c r="Z148" s="34" t="str">
        <f>IF($D148="","",(IF($C148="","",IF(ISNA(SUMIF('21'!$CA:$CA,$C148,'21'!$CB:$CB)),0,SUMIF('21'!$CA:$CA,$C148,'21'!$CB:$CB)))-IF($D148="","",IF(ISNA(SUMIF('21'!$B:$B,$D148,'21'!$L:$L)),0,SUMIF('21'!$B:$B,$D148,'21'!$L:$L)))))</f>
        <v/>
      </c>
      <c r="AA148" s="34" t="str">
        <f>IF($D148="","",(IF($C148="","",IF(ISNA(SUMIF('22'!$CA:$CA,$C148,'22'!$CB:$CB)),0,SUMIF('22'!$CA:$CA,$C148,'22'!$CB:$CB)))-IF($D148="","",IF(ISNA(SUMIF('22'!$B:$B,$D148,'22'!$L:$L)),0,SUMIF('22'!$B:$B,$D148,'22'!$L:$L)))))</f>
        <v/>
      </c>
      <c r="AB148" s="34" t="str">
        <f>IF($D148="","",(IF($C148="","",IF(ISNA(SUMIF('23'!$CA:$CA,$C148,'23'!$CB:$CB)),0,SUMIF('23'!$CA:$CA,$C148,'23'!$CB:$CB)))-IF($D148="","",IF(ISNA(SUMIF('23'!$B:$B,$D148,'23'!$L:$L)),0,SUMIF('23'!$B:$B,$D148,'23'!$L:$L)))))</f>
        <v/>
      </c>
      <c r="AC148" s="34" t="str">
        <f>IF($D148="","",(IF($C148="","",IF(ISNA(SUMIF('24'!$CA:$CA,$C148,'24'!$CB:$CB)),0,SUMIF('24'!$CA:$CA,$C148,'24'!$CB:$CB)))-IF($D148="","",IF(ISNA(SUMIF('24'!$B:$B,$D148,'24'!$L:$L)),0,SUMIF('24'!$B:$B,$D148,'24'!$L:$L)))))</f>
        <v/>
      </c>
      <c r="AD148" s="34" t="str">
        <f>IF($D148="","",(IF($C148="","",IF(ISNA(SUMIF('25'!$CA:$CA,$C148,'25'!$CB:$CB)),0,SUMIF('25'!$CA:$CA,$C148,'25'!$CB:$CB)))-IF($D148="","",IF(ISNA(SUMIF('25'!$B:$B,$D148,'25'!$L:$L)),0,SUMIF('25'!$B:$B,$D148,'25'!$L:$L)))))</f>
        <v/>
      </c>
      <c r="AE148" s="34" t="str">
        <f>IF($D148="","",(IF($C148="","",IF(ISNA(SUMIF('26'!$CA:$CA,$C148,'26'!$CB:$CB)),0,SUMIF('26'!$CA:$CA,$C148,'26'!$CB:$CB)))-IF($D148="","",IF(ISNA(SUMIF('26'!$B:$B,$D148,'26'!$L:$L)),0,SUMIF('26'!$B:$B,$D148,'26'!$L:$L)))))</f>
        <v/>
      </c>
      <c r="AF148" s="34" t="str">
        <f>IF($D148="","",(IF($C148="","",IF(ISNA(SUMIF('27'!$CA:$CA,$C148,'27'!$CB:$CB)),0,SUMIF('27'!$CA:$CA,$C148,'27'!$CB:$CB)))-IF($D148="","",IF(ISNA(SUMIF('27'!$B:$B,$D148,'27'!$L:$L)),0,SUMIF('27'!$B:$B,$D148,'27'!$L:$L)))))</f>
        <v/>
      </c>
      <c r="AG148" s="34" t="str">
        <f>IF($D148="","",(IF($C148="","",IF(ISNA(SUMIF('28'!$CA:$CA,$C148,'28'!$CB:$CB)),0,SUMIF('28'!$CA:$CA,$C148,'28'!$CB:$CB)))-IF($D148="","",IF(ISNA(SUMIF('28'!$B:$B,$D148,'28'!$L:$L)),0,SUMIF('28'!$B:$B,$D148,'28'!$L:$L)))))</f>
        <v/>
      </c>
      <c r="AH148" s="34" t="str">
        <f>IF($D148="","",(IF($C148="","",IF(ISNA(SUMIF('29'!$CA:$CA,$C148,'29'!$CB:$CB)),0,SUMIF('29'!$CA:$CA,$C148,'29'!$CB:$CB)))-IF($D148="","",IF(ISNA(SUMIF('29'!$B:$B,$D148,'29'!$L:$L)),0,SUMIF('29'!$B:$B,$D148,'29'!$L:$L)))))</f>
        <v/>
      </c>
      <c r="AI148" s="34" t="str">
        <f>IF($D148="","",(IF($C148="","",IF(ISNA(SUMIF('30'!$CA:$CA,$C148,'30'!$CB:$CB)),0,SUMIF('30'!$CA:$CA,$C148,'30'!$CB:$CB)))-IF($D148="","",IF(ISNA(SUMIF('30'!$B:$B,$D148,'30'!$L:$L)),0,SUMIF('30'!$B:$B,$D148,'30'!$L:$L)))))</f>
        <v/>
      </c>
      <c r="AJ148" s="34" t="str">
        <f>IF($D148="","",(IF($C148="","",IF(ISNA(SUMIF('31'!$CA:$CA,$C148,'31'!$CB:$CB)),0,SUMIF('31'!$CA:$CA,$C148,'31'!$CB:$CB)))-IF($D148="","",IF(ISNA(SUMIF('31'!$B:$B,$D148,'31'!$L:$L)),0,SUMIF('31'!$B:$B,$D148,'31'!$L:$L)))))</f>
        <v/>
      </c>
      <c r="AK148" s="35" t="str">
        <f t="shared" si="8"/>
        <v/>
      </c>
      <c r="AL148" s="31" t="str">
        <f t="shared" si="9"/>
        <v/>
      </c>
    </row>
    <row r="149" spans="1:38" ht="17.399999999999999" hidden="1">
      <c r="A149" s="19">
        <v>37</v>
      </c>
      <c r="C149" s="39" t="str">
        <f>IF(D149="","",VLOOKUP('CUADRO GENERADO'!D149,'BASE DATOS CONDUCTORES'!B:C,2,FALSE))</f>
        <v/>
      </c>
      <c r="D149" s="28" t="str">
        <f>IFERROR(VLOOKUP(A149,'BASE DATOS CONDUCTORES'!$Y$4:$AB$403,4,FALSE),"")</f>
        <v/>
      </c>
      <c r="E149" s="34" t="str">
        <f>IF(ISNA(VLOOKUP(D149,SALDOS!C:D,2,FALSE)),"",VLOOKUP(D149,SALDOS!C:D,2,FALSE))</f>
        <v/>
      </c>
      <c r="F149" s="34" t="str">
        <f>IF($D149="","",(IF($C149="","",IF(ISNA(SUMIF('1'!$CA:$CA,$C149,'1'!$CB:$CB)),0,SUMIF('1'!$CA:$CA,$C149,'1'!$CB:$CB)))-IF($D149="","",IF(ISNA(SUMIF('1'!$B:$B,$D149,'1'!$L:$L)),0,SUMIF('1'!$B:$B,$D149,'1'!$L:$L)))))</f>
        <v/>
      </c>
      <c r="G149" s="34" t="str">
        <f>IF($D149="","",(IF($C149="","",IF(ISNA(SUMIF('2'!$CA:$CA,$C149,'2'!$CB:$CB)),0,SUMIF('2'!$CA:$CA,$C149,'2'!$CB:$CB)))-IF($D149="","",IF(ISNA(SUMIF('2'!$B:$B,$D149,'2'!$L:$L)),0,SUMIF('2'!$B:$B,$D149,'2'!$L:$L)))))</f>
        <v/>
      </c>
      <c r="H149" s="34" t="str">
        <f>IF($D149="","",(IF($C149="","",IF(ISNA(SUMIF('3'!$CA:$CA,$C149,'3'!$CB:$CB)),0,SUMIF('3'!$CA:$CA,$C149,'3'!$CB:$CB)))-IF($D149="","",IF(ISNA(SUMIF('3'!$B:$B,$D149,'3'!$L:$L)),0,SUMIF('3'!$B:$B,$D149,'3'!$L:$L)))))</f>
        <v/>
      </c>
      <c r="I149" s="34" t="str">
        <f>IF($D149="","",(IF($C149="","",IF(ISNA(SUMIF('4'!$CA:$CA,$C149,'4'!$CB:$CB)),0,SUMIF('4'!$CA:$CA,$C149,'4'!$CB:$CB)))-IF($D149="","",IF(ISNA(SUMIF('4'!$B:$B,$D149,'4'!$L:$L)),0,SUMIF('4'!$B:$B,$D149,'4'!$L:$L)))))</f>
        <v/>
      </c>
      <c r="J149" s="34" t="str">
        <f>IF($D149="","",(IF($C149="","",IF(ISNA(SUMIF('5'!$CA:$CA,$C149,'5'!$CB:$CB)),0,SUMIF('5'!$CA:$CA,$C149,'5'!$CB:$CB)))-IF($D149="","",IF(ISNA(SUMIF('5'!$B:$B,$D149,'5'!$L:$L)),0,SUMIF('5'!$B:$B,$D149,'5'!$L:$L)))))</f>
        <v/>
      </c>
      <c r="K149" s="34" t="str">
        <f>IF($D149="","",(IF($C149="","",IF(ISNA(SUMIF('6'!$CA:$CA,$C149,'6'!$CB:$CB)),0,SUMIF('6'!$CA:$CA,$C149,'6'!$CB:$CB)))-IF($D149="","",IF(ISNA(SUMIF('6'!$B:$B,$D149,'6'!$L:$L)),0,SUMIF('6'!$B:$B,$D149,'6'!$L:$L)))))</f>
        <v/>
      </c>
      <c r="L149" s="34" t="str">
        <f>IF($D149="","",(IF($C149="","",IF(ISNA(SUMIF('7'!$CA:$CA,$C149,'7'!$CB:$CB)),0,SUMIF('7'!$CA:$CA,$C149,'7'!$CB:$CB)))-IF($D149="","",IF(ISNA(SUMIF('7'!$B:$B,$D149,'7'!$L:$L)),0,SUMIF('7'!$B:$B,$D149,'7'!$L:$L)))))</f>
        <v/>
      </c>
      <c r="M149" s="34" t="str">
        <f>IF($D149="","",(IF($C149="","",IF(ISNA(SUMIF('8'!$CA:$CA,$C149,'8'!$CB:$CB)),0,SUMIF('8'!$CA:$CA,$C149,'8'!$CB:$CB)))-IF($D149="","",IF(ISNA(SUMIF('8'!$B:$B,$D149,'8'!$L:$L)),0,SUMIF('8'!$B:$B,$D149,'8'!$L:$L)))))</f>
        <v/>
      </c>
      <c r="N149" s="34" t="str">
        <f>IF($D149="","",(IF($C149="","",IF(ISNA(SUMIF('9'!$CA:$CA,$C149,'9'!$CB:$CB)),0,SUMIF('9'!$CA:$CA,$C149,'9'!$CB:$CB)))-IF($D149="","",IF(ISNA(SUMIF('9'!$B:$B,$D149,'9'!$L:$L)),0,SUMIF('9'!$B:$B,$D149,'9'!$L:$L)))))</f>
        <v/>
      </c>
      <c r="O149" s="34" t="str">
        <f>IF($D149="","",(IF($C149="","",IF(ISNA(SUMIF('10'!$CA:$CA,$C149,'10'!$CB:$CB)),0,SUMIF('10'!$CA:$CA,$C149,'10'!$CB:$CB)))-IF($D149="","",IF(ISNA(SUMIF('10'!$B:$B,$D149,'10'!$L:$L)),0,SUMIF('10'!$B:$B,$D149,'10'!$L:$L)))))</f>
        <v/>
      </c>
      <c r="P149" s="34" t="str">
        <f>IF($D149="","",(IF($C149="","",IF(ISNA(SUMIF('11'!$CA:$CA,$C149,'11'!$CB:$CB)),0,SUMIF('11'!$CA:$CA,$C149,'11'!$CB:$CB)))-IF($D149="","",IF(ISNA(SUMIF('11'!$B:$B,$D149,'11'!$L:$L)),0,SUMIF('11'!$B:$B,$D149,'11'!$L:$L)))))</f>
        <v/>
      </c>
      <c r="Q149" s="34" t="str">
        <f>IF($D149="","",(IF($C149="","",IF(ISNA(SUMIF('12'!$CA:$CA,$C149,'12'!$CB:$CB)),0,SUMIF('12'!$CA:$CA,$C149,'12'!$CB:$CB)))-IF($D149="","",IF(ISNA(SUMIF('12'!$B:$B,$D149,'12'!$L:$L)),0,SUMIF('12'!$B:$B,$D149,'12'!$L:$L)))))</f>
        <v/>
      </c>
      <c r="R149" s="34" t="str">
        <f>IF($D149="","",(IF($C149="","",IF(ISNA(SUMIF('13'!$CA:$CA,$C149,'13'!$CB:$CB)),0,SUMIF('13'!$CA:$CA,$C149,'13'!$CB:$CB)))-IF($D149="","",IF(ISNA(SUMIF('13'!$B:$B,$D149,'13'!$L:$L)),0,SUMIF('13'!$B:$B,$D149,'13'!$L:$L)))))</f>
        <v/>
      </c>
      <c r="S149" s="34" t="str">
        <f>IF($D149="","",(IF($C149="","",IF(ISNA(SUMIF('14'!$CA:$CA,$C149,'14'!$CB:$CB)),0,SUMIF('14'!$CA:$CA,$C149,'14'!$CB:$CB)))-IF($D149="","",IF(ISNA(SUMIF('14'!$B:$B,$D149,'14'!$L:$L)),0,SUMIF('14'!$B:$B,$D149,'14'!$L:$L)))))</f>
        <v/>
      </c>
      <c r="T149" s="34" t="str">
        <f>IF($D149="","",(IF($C149="","",IF(ISNA(SUMIF('15'!$CA:$CA,$C149,'15'!$CB:$CB)),0,SUMIF('15'!$CA:$CA,$C149,'15'!$CB:$CB)))-IF($D149="","",IF(ISNA(SUMIF('15'!$B:$B,$D149,'15'!$L:$L)),0,SUMIF('15'!$B:$B,$D149,'15'!$L:$L)))))</f>
        <v/>
      </c>
      <c r="U149" s="34" t="str">
        <f>IF($D149="","",(IF($C149="","",IF(ISNA(SUMIF('16'!$CA:$CA,$C149,'16'!$CB:$CB)),0,SUMIF('16'!$CA:$CA,$C149,'16'!$CB:$CB)))-IF($D149="","",IF(ISNA(SUMIF('16'!$B:$B,$D149,'16'!$L:$L)),0,SUMIF('16'!$B:$B,$D149,'16'!$L:$L)))))</f>
        <v/>
      </c>
      <c r="V149" s="34" t="str">
        <f>IF($D149="","",(IF($C149="","",IF(ISNA(SUMIF('17'!$CA:$CA,$C149,'17'!$CB:$CB)),0,SUMIF('17'!$CA:$CA,$C149,'17'!$CB:$CB)))-IF($D149="","",IF(ISNA(SUMIF('17'!$B:$B,$D149,'17'!$L:$L)),0,SUMIF('17'!$B:$B,$D149,'17'!$L:$L)))))</f>
        <v/>
      </c>
      <c r="W149" s="34" t="str">
        <f>IF($D149="","",(IF($C149="","",IF(ISNA(SUMIF('18'!$CA:$CA,$C149,'18'!$CB:$CB)),0,SUMIF('18'!$CA:$CA,$C149,'18'!$CB:$CB)))-IF($D149="","",IF(ISNA(SUMIF('18'!$B:$B,$D149,'18'!$L:$L)),0,SUMIF('18'!$B:$B,$D149,'18'!$L:$L)))))</f>
        <v/>
      </c>
      <c r="X149" s="34" t="str">
        <f>IF($D149="","",(IF($C149="","",IF(ISNA(SUMIF('19'!$CA:$CA,$C149,'19'!$CB:$CB)),0,SUMIF('19'!$CA:$CA,$C149,'19'!$CB:$CB)))-IF($D149="","",IF(ISNA(SUMIF('19'!$B:$B,$D149,'19'!$L:$L)),0,SUMIF('19'!$B:$B,$D149,'19'!$L:$L)))))</f>
        <v/>
      </c>
      <c r="Y149" s="34" t="str">
        <f>IF($D149="","",(IF($C149="","",IF(ISNA(SUMIF('20'!$CA:$CA,$C149,'20'!$CB:$CB)),0,SUMIF('20'!$CA:$CA,$C149,'20'!$CB:$CB)))-IF($D149="","",IF(ISNA(SUMIF('20'!$B:$B,$D149,'20'!$L:$L)),0,SUMIF('20'!$B:$B,$D149,'20'!$L:$L)))))</f>
        <v/>
      </c>
      <c r="Z149" s="34" t="str">
        <f>IF($D149="","",(IF($C149="","",IF(ISNA(SUMIF('21'!$CA:$CA,$C149,'21'!$CB:$CB)),0,SUMIF('21'!$CA:$CA,$C149,'21'!$CB:$CB)))-IF($D149="","",IF(ISNA(SUMIF('21'!$B:$B,$D149,'21'!$L:$L)),0,SUMIF('21'!$B:$B,$D149,'21'!$L:$L)))))</f>
        <v/>
      </c>
      <c r="AA149" s="34" t="str">
        <f>IF($D149="","",(IF($C149="","",IF(ISNA(SUMIF('22'!$CA:$CA,$C149,'22'!$CB:$CB)),0,SUMIF('22'!$CA:$CA,$C149,'22'!$CB:$CB)))-IF($D149="","",IF(ISNA(SUMIF('22'!$B:$B,$D149,'22'!$L:$L)),0,SUMIF('22'!$B:$B,$D149,'22'!$L:$L)))))</f>
        <v/>
      </c>
      <c r="AB149" s="34" t="str">
        <f>IF($D149="","",(IF($C149="","",IF(ISNA(SUMIF('23'!$CA:$CA,$C149,'23'!$CB:$CB)),0,SUMIF('23'!$CA:$CA,$C149,'23'!$CB:$CB)))-IF($D149="","",IF(ISNA(SUMIF('23'!$B:$B,$D149,'23'!$L:$L)),0,SUMIF('23'!$B:$B,$D149,'23'!$L:$L)))))</f>
        <v/>
      </c>
      <c r="AC149" s="34" t="str">
        <f>IF($D149="","",(IF($C149="","",IF(ISNA(SUMIF('24'!$CA:$CA,$C149,'24'!$CB:$CB)),0,SUMIF('24'!$CA:$CA,$C149,'24'!$CB:$CB)))-IF($D149="","",IF(ISNA(SUMIF('24'!$B:$B,$D149,'24'!$L:$L)),0,SUMIF('24'!$B:$B,$D149,'24'!$L:$L)))))</f>
        <v/>
      </c>
      <c r="AD149" s="34" t="str">
        <f>IF($D149="","",(IF($C149="","",IF(ISNA(SUMIF('25'!$CA:$CA,$C149,'25'!$CB:$CB)),0,SUMIF('25'!$CA:$CA,$C149,'25'!$CB:$CB)))-IF($D149="","",IF(ISNA(SUMIF('25'!$B:$B,$D149,'25'!$L:$L)),0,SUMIF('25'!$B:$B,$D149,'25'!$L:$L)))))</f>
        <v/>
      </c>
      <c r="AE149" s="34" t="str">
        <f>IF($D149="","",(IF($C149="","",IF(ISNA(SUMIF('26'!$CA:$CA,$C149,'26'!$CB:$CB)),0,SUMIF('26'!$CA:$CA,$C149,'26'!$CB:$CB)))-IF($D149="","",IF(ISNA(SUMIF('26'!$B:$B,$D149,'26'!$L:$L)),0,SUMIF('26'!$B:$B,$D149,'26'!$L:$L)))))</f>
        <v/>
      </c>
      <c r="AF149" s="34" t="str">
        <f>IF($D149="","",(IF($C149="","",IF(ISNA(SUMIF('27'!$CA:$CA,$C149,'27'!$CB:$CB)),0,SUMIF('27'!$CA:$CA,$C149,'27'!$CB:$CB)))-IF($D149="","",IF(ISNA(SUMIF('27'!$B:$B,$D149,'27'!$L:$L)),0,SUMIF('27'!$B:$B,$D149,'27'!$L:$L)))))</f>
        <v/>
      </c>
      <c r="AG149" s="34" t="str">
        <f>IF($D149="","",(IF($C149="","",IF(ISNA(SUMIF('28'!$CA:$CA,$C149,'28'!$CB:$CB)),0,SUMIF('28'!$CA:$CA,$C149,'28'!$CB:$CB)))-IF($D149="","",IF(ISNA(SUMIF('28'!$B:$B,$D149,'28'!$L:$L)),0,SUMIF('28'!$B:$B,$D149,'28'!$L:$L)))))</f>
        <v/>
      </c>
      <c r="AH149" s="34" t="str">
        <f>IF($D149="","",(IF($C149="","",IF(ISNA(SUMIF('29'!$CA:$CA,$C149,'29'!$CB:$CB)),0,SUMIF('29'!$CA:$CA,$C149,'29'!$CB:$CB)))-IF($D149="","",IF(ISNA(SUMIF('29'!$B:$B,$D149,'29'!$L:$L)),0,SUMIF('29'!$B:$B,$D149,'29'!$L:$L)))))</f>
        <v/>
      </c>
      <c r="AI149" s="34" t="str">
        <f>IF($D149="","",(IF($C149="","",IF(ISNA(SUMIF('30'!$CA:$CA,$C149,'30'!$CB:$CB)),0,SUMIF('30'!$CA:$CA,$C149,'30'!$CB:$CB)))-IF($D149="","",IF(ISNA(SUMIF('30'!$B:$B,$D149,'30'!$L:$L)),0,SUMIF('30'!$B:$B,$D149,'30'!$L:$L)))))</f>
        <v/>
      </c>
      <c r="AJ149" s="34" t="str">
        <f>IF($D149="","",(IF($C149="","",IF(ISNA(SUMIF('31'!$CA:$CA,$C149,'31'!$CB:$CB)),0,SUMIF('31'!$CA:$CA,$C149,'31'!$CB:$CB)))-IF($D149="","",IF(ISNA(SUMIF('31'!$B:$B,$D149,'31'!$L:$L)),0,SUMIF('31'!$B:$B,$D149,'31'!$L:$L)))))</f>
        <v/>
      </c>
      <c r="AK149" s="35" t="str">
        <f t="shared" si="8"/>
        <v/>
      </c>
      <c r="AL149" s="31" t="str">
        <f t="shared" si="9"/>
        <v/>
      </c>
    </row>
    <row r="150" spans="1:38" ht="17.399999999999999" hidden="1">
      <c r="A150" s="19">
        <v>38</v>
      </c>
      <c r="C150" s="39" t="str">
        <f>IF(D150="","",VLOOKUP('CUADRO GENERADO'!D150,'BASE DATOS CONDUCTORES'!B:C,2,FALSE))</f>
        <v/>
      </c>
      <c r="D150" s="28" t="str">
        <f>IFERROR(VLOOKUP(A150,'BASE DATOS CONDUCTORES'!$Y$4:$AB$403,4,FALSE),"")</f>
        <v/>
      </c>
      <c r="E150" s="34" t="str">
        <f>IF(ISNA(VLOOKUP(D150,SALDOS!C:D,2,FALSE)),"",VLOOKUP(D150,SALDOS!C:D,2,FALSE))</f>
        <v/>
      </c>
      <c r="F150" s="34" t="str">
        <f>IF($D150="","",(IF($C150="","",IF(ISNA(SUMIF('1'!$CA:$CA,$C150,'1'!$CB:$CB)),0,SUMIF('1'!$CA:$CA,$C150,'1'!$CB:$CB)))-IF($D150="","",IF(ISNA(SUMIF('1'!$B:$B,$D150,'1'!$L:$L)),0,SUMIF('1'!$B:$B,$D150,'1'!$L:$L)))))</f>
        <v/>
      </c>
      <c r="G150" s="34" t="str">
        <f>IF($D150="","",(IF($C150="","",IF(ISNA(SUMIF('2'!$CA:$CA,$C150,'2'!$CB:$CB)),0,SUMIF('2'!$CA:$CA,$C150,'2'!$CB:$CB)))-IF($D150="","",IF(ISNA(SUMIF('2'!$B:$B,$D150,'2'!$L:$L)),0,SUMIF('2'!$B:$B,$D150,'2'!$L:$L)))))</f>
        <v/>
      </c>
      <c r="H150" s="34" t="str">
        <f>IF($D150="","",(IF($C150="","",IF(ISNA(SUMIF('3'!$CA:$CA,$C150,'3'!$CB:$CB)),0,SUMIF('3'!$CA:$CA,$C150,'3'!$CB:$CB)))-IF($D150="","",IF(ISNA(SUMIF('3'!$B:$B,$D150,'3'!$L:$L)),0,SUMIF('3'!$B:$B,$D150,'3'!$L:$L)))))</f>
        <v/>
      </c>
      <c r="I150" s="34" t="str">
        <f>IF($D150="","",(IF($C150="","",IF(ISNA(SUMIF('4'!$CA:$CA,$C150,'4'!$CB:$CB)),0,SUMIF('4'!$CA:$CA,$C150,'4'!$CB:$CB)))-IF($D150="","",IF(ISNA(SUMIF('4'!$B:$B,$D150,'4'!$L:$L)),0,SUMIF('4'!$B:$B,$D150,'4'!$L:$L)))))</f>
        <v/>
      </c>
      <c r="J150" s="34" t="str">
        <f>IF($D150="","",(IF($C150="","",IF(ISNA(SUMIF('5'!$CA:$CA,$C150,'5'!$CB:$CB)),0,SUMIF('5'!$CA:$CA,$C150,'5'!$CB:$CB)))-IF($D150="","",IF(ISNA(SUMIF('5'!$B:$B,$D150,'5'!$L:$L)),0,SUMIF('5'!$B:$B,$D150,'5'!$L:$L)))))</f>
        <v/>
      </c>
      <c r="K150" s="34" t="str">
        <f>IF($D150="","",(IF($C150="","",IF(ISNA(SUMIF('6'!$CA:$CA,$C150,'6'!$CB:$CB)),0,SUMIF('6'!$CA:$CA,$C150,'6'!$CB:$CB)))-IF($D150="","",IF(ISNA(SUMIF('6'!$B:$B,$D150,'6'!$L:$L)),0,SUMIF('6'!$B:$B,$D150,'6'!$L:$L)))))</f>
        <v/>
      </c>
      <c r="L150" s="34" t="str">
        <f>IF($D150="","",(IF($C150="","",IF(ISNA(SUMIF('7'!$CA:$CA,$C150,'7'!$CB:$CB)),0,SUMIF('7'!$CA:$CA,$C150,'7'!$CB:$CB)))-IF($D150="","",IF(ISNA(SUMIF('7'!$B:$B,$D150,'7'!$L:$L)),0,SUMIF('7'!$B:$B,$D150,'7'!$L:$L)))))</f>
        <v/>
      </c>
      <c r="M150" s="34" t="str">
        <f>IF($D150="","",(IF($C150="","",IF(ISNA(SUMIF('8'!$CA:$CA,$C150,'8'!$CB:$CB)),0,SUMIF('8'!$CA:$CA,$C150,'8'!$CB:$CB)))-IF($D150="","",IF(ISNA(SUMIF('8'!$B:$B,$D150,'8'!$L:$L)),0,SUMIF('8'!$B:$B,$D150,'8'!$L:$L)))))</f>
        <v/>
      </c>
      <c r="N150" s="34" t="str">
        <f>IF($D150="","",(IF($C150="","",IF(ISNA(SUMIF('9'!$CA:$CA,$C150,'9'!$CB:$CB)),0,SUMIF('9'!$CA:$CA,$C150,'9'!$CB:$CB)))-IF($D150="","",IF(ISNA(SUMIF('9'!$B:$B,$D150,'9'!$L:$L)),0,SUMIF('9'!$B:$B,$D150,'9'!$L:$L)))))</f>
        <v/>
      </c>
      <c r="O150" s="34" t="str">
        <f>IF($D150="","",(IF($C150="","",IF(ISNA(SUMIF('10'!$CA:$CA,$C150,'10'!$CB:$CB)),0,SUMIF('10'!$CA:$CA,$C150,'10'!$CB:$CB)))-IF($D150="","",IF(ISNA(SUMIF('10'!$B:$B,$D150,'10'!$L:$L)),0,SUMIF('10'!$B:$B,$D150,'10'!$L:$L)))))</f>
        <v/>
      </c>
      <c r="P150" s="34" t="str">
        <f>IF($D150="","",(IF($C150="","",IF(ISNA(SUMIF('11'!$CA:$CA,$C150,'11'!$CB:$CB)),0,SUMIF('11'!$CA:$CA,$C150,'11'!$CB:$CB)))-IF($D150="","",IF(ISNA(SUMIF('11'!$B:$B,$D150,'11'!$L:$L)),0,SUMIF('11'!$B:$B,$D150,'11'!$L:$L)))))</f>
        <v/>
      </c>
      <c r="Q150" s="34" t="str">
        <f>IF($D150="","",(IF($C150="","",IF(ISNA(SUMIF('12'!$CA:$CA,$C150,'12'!$CB:$CB)),0,SUMIF('12'!$CA:$CA,$C150,'12'!$CB:$CB)))-IF($D150="","",IF(ISNA(SUMIF('12'!$B:$B,$D150,'12'!$L:$L)),0,SUMIF('12'!$B:$B,$D150,'12'!$L:$L)))))</f>
        <v/>
      </c>
      <c r="R150" s="34" t="str">
        <f>IF($D150="","",(IF($C150="","",IF(ISNA(SUMIF('13'!$CA:$CA,$C150,'13'!$CB:$CB)),0,SUMIF('13'!$CA:$CA,$C150,'13'!$CB:$CB)))-IF($D150="","",IF(ISNA(SUMIF('13'!$B:$B,$D150,'13'!$L:$L)),0,SUMIF('13'!$B:$B,$D150,'13'!$L:$L)))))</f>
        <v/>
      </c>
      <c r="S150" s="34" t="str">
        <f>IF($D150="","",(IF($C150="","",IF(ISNA(SUMIF('14'!$CA:$CA,$C150,'14'!$CB:$CB)),0,SUMIF('14'!$CA:$CA,$C150,'14'!$CB:$CB)))-IF($D150="","",IF(ISNA(SUMIF('14'!$B:$B,$D150,'14'!$L:$L)),0,SUMIF('14'!$B:$B,$D150,'14'!$L:$L)))))</f>
        <v/>
      </c>
      <c r="T150" s="34" t="str">
        <f>IF($D150="","",(IF($C150="","",IF(ISNA(SUMIF('15'!$CA:$CA,$C150,'15'!$CB:$CB)),0,SUMIF('15'!$CA:$CA,$C150,'15'!$CB:$CB)))-IF($D150="","",IF(ISNA(SUMIF('15'!$B:$B,$D150,'15'!$L:$L)),0,SUMIF('15'!$B:$B,$D150,'15'!$L:$L)))))</f>
        <v/>
      </c>
      <c r="U150" s="34" t="str">
        <f>IF($D150="","",(IF($C150="","",IF(ISNA(SUMIF('16'!$CA:$CA,$C150,'16'!$CB:$CB)),0,SUMIF('16'!$CA:$CA,$C150,'16'!$CB:$CB)))-IF($D150="","",IF(ISNA(SUMIF('16'!$B:$B,$D150,'16'!$L:$L)),0,SUMIF('16'!$B:$B,$D150,'16'!$L:$L)))))</f>
        <v/>
      </c>
      <c r="V150" s="34" t="str">
        <f>IF($D150="","",(IF($C150="","",IF(ISNA(SUMIF('17'!$CA:$CA,$C150,'17'!$CB:$CB)),0,SUMIF('17'!$CA:$CA,$C150,'17'!$CB:$CB)))-IF($D150="","",IF(ISNA(SUMIF('17'!$B:$B,$D150,'17'!$L:$L)),0,SUMIF('17'!$B:$B,$D150,'17'!$L:$L)))))</f>
        <v/>
      </c>
      <c r="W150" s="34" t="str">
        <f>IF($D150="","",(IF($C150="","",IF(ISNA(SUMIF('18'!$CA:$CA,$C150,'18'!$CB:$CB)),0,SUMIF('18'!$CA:$CA,$C150,'18'!$CB:$CB)))-IF($D150="","",IF(ISNA(SUMIF('18'!$B:$B,$D150,'18'!$L:$L)),0,SUMIF('18'!$B:$B,$D150,'18'!$L:$L)))))</f>
        <v/>
      </c>
      <c r="X150" s="34" t="str">
        <f>IF($D150="","",(IF($C150="","",IF(ISNA(SUMIF('19'!$CA:$CA,$C150,'19'!$CB:$CB)),0,SUMIF('19'!$CA:$CA,$C150,'19'!$CB:$CB)))-IF($D150="","",IF(ISNA(SUMIF('19'!$B:$B,$D150,'19'!$L:$L)),0,SUMIF('19'!$B:$B,$D150,'19'!$L:$L)))))</f>
        <v/>
      </c>
      <c r="Y150" s="34" t="str">
        <f>IF($D150="","",(IF($C150="","",IF(ISNA(SUMIF('20'!$CA:$CA,$C150,'20'!$CB:$CB)),0,SUMIF('20'!$CA:$CA,$C150,'20'!$CB:$CB)))-IF($D150="","",IF(ISNA(SUMIF('20'!$B:$B,$D150,'20'!$L:$L)),0,SUMIF('20'!$B:$B,$D150,'20'!$L:$L)))))</f>
        <v/>
      </c>
      <c r="Z150" s="34" t="str">
        <f>IF($D150="","",(IF($C150="","",IF(ISNA(SUMIF('21'!$CA:$CA,$C150,'21'!$CB:$CB)),0,SUMIF('21'!$CA:$CA,$C150,'21'!$CB:$CB)))-IF($D150="","",IF(ISNA(SUMIF('21'!$B:$B,$D150,'21'!$L:$L)),0,SUMIF('21'!$B:$B,$D150,'21'!$L:$L)))))</f>
        <v/>
      </c>
      <c r="AA150" s="34" t="str">
        <f>IF($D150="","",(IF($C150="","",IF(ISNA(SUMIF('22'!$CA:$CA,$C150,'22'!$CB:$CB)),0,SUMIF('22'!$CA:$CA,$C150,'22'!$CB:$CB)))-IF($D150="","",IF(ISNA(SUMIF('22'!$B:$B,$D150,'22'!$L:$L)),0,SUMIF('22'!$B:$B,$D150,'22'!$L:$L)))))</f>
        <v/>
      </c>
      <c r="AB150" s="34" t="str">
        <f>IF($D150="","",(IF($C150="","",IF(ISNA(SUMIF('23'!$CA:$CA,$C150,'23'!$CB:$CB)),0,SUMIF('23'!$CA:$CA,$C150,'23'!$CB:$CB)))-IF($D150="","",IF(ISNA(SUMIF('23'!$B:$B,$D150,'23'!$L:$L)),0,SUMIF('23'!$B:$B,$D150,'23'!$L:$L)))))</f>
        <v/>
      </c>
      <c r="AC150" s="34" t="str">
        <f>IF($D150="","",(IF($C150="","",IF(ISNA(SUMIF('24'!$CA:$CA,$C150,'24'!$CB:$CB)),0,SUMIF('24'!$CA:$CA,$C150,'24'!$CB:$CB)))-IF($D150="","",IF(ISNA(SUMIF('24'!$B:$B,$D150,'24'!$L:$L)),0,SUMIF('24'!$B:$B,$D150,'24'!$L:$L)))))</f>
        <v/>
      </c>
      <c r="AD150" s="34" t="str">
        <f>IF($D150="","",(IF($C150="","",IF(ISNA(SUMIF('25'!$CA:$CA,$C150,'25'!$CB:$CB)),0,SUMIF('25'!$CA:$CA,$C150,'25'!$CB:$CB)))-IF($D150="","",IF(ISNA(SUMIF('25'!$B:$B,$D150,'25'!$L:$L)),0,SUMIF('25'!$B:$B,$D150,'25'!$L:$L)))))</f>
        <v/>
      </c>
      <c r="AE150" s="34" t="str">
        <f>IF($D150="","",(IF($C150="","",IF(ISNA(SUMIF('26'!$CA:$CA,$C150,'26'!$CB:$CB)),0,SUMIF('26'!$CA:$CA,$C150,'26'!$CB:$CB)))-IF($D150="","",IF(ISNA(SUMIF('26'!$B:$B,$D150,'26'!$L:$L)),0,SUMIF('26'!$B:$B,$D150,'26'!$L:$L)))))</f>
        <v/>
      </c>
      <c r="AF150" s="34" t="str">
        <f>IF($D150="","",(IF($C150="","",IF(ISNA(SUMIF('27'!$CA:$CA,$C150,'27'!$CB:$CB)),0,SUMIF('27'!$CA:$CA,$C150,'27'!$CB:$CB)))-IF($D150="","",IF(ISNA(SUMIF('27'!$B:$B,$D150,'27'!$L:$L)),0,SUMIF('27'!$B:$B,$D150,'27'!$L:$L)))))</f>
        <v/>
      </c>
      <c r="AG150" s="34" t="str">
        <f>IF($D150="","",(IF($C150="","",IF(ISNA(SUMIF('28'!$CA:$CA,$C150,'28'!$CB:$CB)),0,SUMIF('28'!$CA:$CA,$C150,'28'!$CB:$CB)))-IF($D150="","",IF(ISNA(SUMIF('28'!$B:$B,$D150,'28'!$L:$L)),0,SUMIF('28'!$B:$B,$D150,'28'!$L:$L)))))</f>
        <v/>
      </c>
      <c r="AH150" s="34" t="str">
        <f>IF($D150="","",(IF($C150="","",IF(ISNA(SUMIF('29'!$CA:$CA,$C150,'29'!$CB:$CB)),0,SUMIF('29'!$CA:$CA,$C150,'29'!$CB:$CB)))-IF($D150="","",IF(ISNA(SUMIF('29'!$B:$B,$D150,'29'!$L:$L)),0,SUMIF('29'!$B:$B,$D150,'29'!$L:$L)))))</f>
        <v/>
      </c>
      <c r="AI150" s="34" t="str">
        <f>IF($D150="","",(IF($C150="","",IF(ISNA(SUMIF('30'!$CA:$CA,$C150,'30'!$CB:$CB)),0,SUMIF('30'!$CA:$CA,$C150,'30'!$CB:$CB)))-IF($D150="","",IF(ISNA(SUMIF('30'!$B:$B,$D150,'30'!$L:$L)),0,SUMIF('30'!$B:$B,$D150,'30'!$L:$L)))))</f>
        <v/>
      </c>
      <c r="AJ150" s="34" t="str">
        <f>IF($D150="","",(IF($C150="","",IF(ISNA(SUMIF('31'!$CA:$CA,$C150,'31'!$CB:$CB)),0,SUMIF('31'!$CA:$CA,$C150,'31'!$CB:$CB)))-IF($D150="","",IF(ISNA(SUMIF('31'!$B:$B,$D150,'31'!$L:$L)),0,SUMIF('31'!$B:$B,$D150,'31'!$L:$L)))))</f>
        <v/>
      </c>
      <c r="AK150" s="35" t="str">
        <f t="shared" si="8"/>
        <v/>
      </c>
      <c r="AL150" s="31" t="str">
        <f t="shared" si="9"/>
        <v/>
      </c>
    </row>
    <row r="151" spans="1:38" ht="17.399999999999999" hidden="1">
      <c r="A151" s="19">
        <v>39</v>
      </c>
      <c r="C151" s="39" t="str">
        <f>IF(D151="","",VLOOKUP('CUADRO GENERADO'!D151,'BASE DATOS CONDUCTORES'!B:C,2,FALSE))</f>
        <v/>
      </c>
      <c r="D151" s="28" t="str">
        <f>IFERROR(VLOOKUP(A151,'BASE DATOS CONDUCTORES'!$Y$4:$AB$403,4,FALSE),"")</f>
        <v/>
      </c>
      <c r="E151" s="34" t="str">
        <f>IF(ISNA(VLOOKUP(D151,SALDOS!C:D,2,FALSE)),"",VLOOKUP(D151,SALDOS!C:D,2,FALSE))</f>
        <v/>
      </c>
      <c r="F151" s="34" t="str">
        <f>IF($D151="","",(IF($C151="","",IF(ISNA(SUMIF('1'!$CA:$CA,$C151,'1'!$CB:$CB)),0,SUMIF('1'!$CA:$CA,$C151,'1'!$CB:$CB)))-IF($D151="","",IF(ISNA(SUMIF('1'!$B:$B,$D151,'1'!$L:$L)),0,SUMIF('1'!$B:$B,$D151,'1'!$L:$L)))))</f>
        <v/>
      </c>
      <c r="G151" s="34" t="str">
        <f>IF($D151="","",(IF($C151="","",IF(ISNA(SUMIF('2'!$CA:$CA,$C151,'2'!$CB:$CB)),0,SUMIF('2'!$CA:$CA,$C151,'2'!$CB:$CB)))-IF($D151="","",IF(ISNA(SUMIF('2'!$B:$B,$D151,'2'!$L:$L)),0,SUMIF('2'!$B:$B,$D151,'2'!$L:$L)))))</f>
        <v/>
      </c>
      <c r="H151" s="34" t="str">
        <f>IF($D151="","",(IF($C151="","",IF(ISNA(SUMIF('3'!$CA:$CA,$C151,'3'!$CB:$CB)),0,SUMIF('3'!$CA:$CA,$C151,'3'!$CB:$CB)))-IF($D151="","",IF(ISNA(SUMIF('3'!$B:$B,$D151,'3'!$L:$L)),0,SUMIF('3'!$B:$B,$D151,'3'!$L:$L)))))</f>
        <v/>
      </c>
      <c r="I151" s="34" t="str">
        <f>IF($D151="","",(IF($C151="","",IF(ISNA(SUMIF('4'!$CA:$CA,$C151,'4'!$CB:$CB)),0,SUMIF('4'!$CA:$CA,$C151,'4'!$CB:$CB)))-IF($D151="","",IF(ISNA(SUMIF('4'!$B:$B,$D151,'4'!$L:$L)),0,SUMIF('4'!$B:$B,$D151,'4'!$L:$L)))))</f>
        <v/>
      </c>
      <c r="J151" s="34" t="str">
        <f>IF($D151="","",(IF($C151="","",IF(ISNA(SUMIF('5'!$CA:$CA,$C151,'5'!$CB:$CB)),0,SUMIF('5'!$CA:$CA,$C151,'5'!$CB:$CB)))-IF($D151="","",IF(ISNA(SUMIF('5'!$B:$B,$D151,'5'!$L:$L)),0,SUMIF('5'!$B:$B,$D151,'5'!$L:$L)))))</f>
        <v/>
      </c>
      <c r="K151" s="34" t="str">
        <f>IF($D151="","",(IF($C151="","",IF(ISNA(SUMIF('6'!$CA:$CA,$C151,'6'!$CB:$CB)),0,SUMIF('6'!$CA:$CA,$C151,'6'!$CB:$CB)))-IF($D151="","",IF(ISNA(SUMIF('6'!$B:$B,$D151,'6'!$L:$L)),0,SUMIF('6'!$B:$B,$D151,'6'!$L:$L)))))</f>
        <v/>
      </c>
      <c r="L151" s="34" t="str">
        <f>IF($D151="","",(IF($C151="","",IF(ISNA(SUMIF('7'!$CA:$CA,$C151,'7'!$CB:$CB)),0,SUMIF('7'!$CA:$CA,$C151,'7'!$CB:$CB)))-IF($D151="","",IF(ISNA(SUMIF('7'!$B:$B,$D151,'7'!$L:$L)),0,SUMIF('7'!$B:$B,$D151,'7'!$L:$L)))))</f>
        <v/>
      </c>
      <c r="M151" s="34" t="str">
        <f>IF($D151="","",(IF($C151="","",IF(ISNA(SUMIF('8'!$CA:$CA,$C151,'8'!$CB:$CB)),0,SUMIF('8'!$CA:$CA,$C151,'8'!$CB:$CB)))-IF($D151="","",IF(ISNA(SUMIF('8'!$B:$B,$D151,'8'!$L:$L)),0,SUMIF('8'!$B:$B,$D151,'8'!$L:$L)))))</f>
        <v/>
      </c>
      <c r="N151" s="34" t="str">
        <f>IF($D151="","",(IF($C151="","",IF(ISNA(SUMIF('9'!$CA:$CA,$C151,'9'!$CB:$CB)),0,SUMIF('9'!$CA:$CA,$C151,'9'!$CB:$CB)))-IF($D151="","",IF(ISNA(SUMIF('9'!$B:$B,$D151,'9'!$L:$L)),0,SUMIF('9'!$B:$B,$D151,'9'!$L:$L)))))</f>
        <v/>
      </c>
      <c r="O151" s="34" t="str">
        <f>IF($D151="","",(IF($C151="","",IF(ISNA(SUMIF('10'!$CA:$CA,$C151,'10'!$CB:$CB)),0,SUMIF('10'!$CA:$CA,$C151,'10'!$CB:$CB)))-IF($D151="","",IF(ISNA(SUMIF('10'!$B:$B,$D151,'10'!$L:$L)),0,SUMIF('10'!$B:$B,$D151,'10'!$L:$L)))))</f>
        <v/>
      </c>
      <c r="P151" s="34" t="str">
        <f>IF($D151="","",(IF($C151="","",IF(ISNA(SUMIF('11'!$CA:$CA,$C151,'11'!$CB:$CB)),0,SUMIF('11'!$CA:$CA,$C151,'11'!$CB:$CB)))-IF($D151="","",IF(ISNA(SUMIF('11'!$B:$B,$D151,'11'!$L:$L)),0,SUMIF('11'!$B:$B,$D151,'11'!$L:$L)))))</f>
        <v/>
      </c>
      <c r="Q151" s="34" t="str">
        <f>IF($D151="","",(IF($C151="","",IF(ISNA(SUMIF('12'!$CA:$CA,$C151,'12'!$CB:$CB)),0,SUMIF('12'!$CA:$CA,$C151,'12'!$CB:$CB)))-IF($D151="","",IF(ISNA(SUMIF('12'!$B:$B,$D151,'12'!$L:$L)),0,SUMIF('12'!$B:$B,$D151,'12'!$L:$L)))))</f>
        <v/>
      </c>
      <c r="R151" s="34" t="str">
        <f>IF($D151="","",(IF($C151="","",IF(ISNA(SUMIF('13'!$CA:$CA,$C151,'13'!$CB:$CB)),0,SUMIF('13'!$CA:$CA,$C151,'13'!$CB:$CB)))-IF($D151="","",IF(ISNA(SUMIF('13'!$B:$B,$D151,'13'!$L:$L)),0,SUMIF('13'!$B:$B,$D151,'13'!$L:$L)))))</f>
        <v/>
      </c>
      <c r="S151" s="34" t="str">
        <f>IF($D151="","",(IF($C151="","",IF(ISNA(SUMIF('14'!$CA:$CA,$C151,'14'!$CB:$CB)),0,SUMIF('14'!$CA:$CA,$C151,'14'!$CB:$CB)))-IF($D151="","",IF(ISNA(SUMIF('14'!$B:$B,$D151,'14'!$L:$L)),0,SUMIF('14'!$B:$B,$D151,'14'!$L:$L)))))</f>
        <v/>
      </c>
      <c r="T151" s="34" t="str">
        <f>IF($D151="","",(IF($C151="","",IF(ISNA(SUMIF('15'!$CA:$CA,$C151,'15'!$CB:$CB)),0,SUMIF('15'!$CA:$CA,$C151,'15'!$CB:$CB)))-IF($D151="","",IF(ISNA(SUMIF('15'!$B:$B,$D151,'15'!$L:$L)),0,SUMIF('15'!$B:$B,$D151,'15'!$L:$L)))))</f>
        <v/>
      </c>
      <c r="U151" s="34" t="str">
        <f>IF($D151="","",(IF($C151="","",IF(ISNA(SUMIF('16'!$CA:$CA,$C151,'16'!$CB:$CB)),0,SUMIF('16'!$CA:$CA,$C151,'16'!$CB:$CB)))-IF($D151="","",IF(ISNA(SUMIF('16'!$B:$B,$D151,'16'!$L:$L)),0,SUMIF('16'!$B:$B,$D151,'16'!$L:$L)))))</f>
        <v/>
      </c>
      <c r="V151" s="34" t="str">
        <f>IF($D151="","",(IF($C151="","",IF(ISNA(SUMIF('17'!$CA:$CA,$C151,'17'!$CB:$CB)),0,SUMIF('17'!$CA:$CA,$C151,'17'!$CB:$CB)))-IF($D151="","",IF(ISNA(SUMIF('17'!$B:$B,$D151,'17'!$L:$L)),0,SUMIF('17'!$B:$B,$D151,'17'!$L:$L)))))</f>
        <v/>
      </c>
      <c r="W151" s="34" t="str">
        <f>IF($D151="","",(IF($C151="","",IF(ISNA(SUMIF('18'!$CA:$CA,$C151,'18'!$CB:$CB)),0,SUMIF('18'!$CA:$CA,$C151,'18'!$CB:$CB)))-IF($D151="","",IF(ISNA(SUMIF('18'!$B:$B,$D151,'18'!$L:$L)),0,SUMIF('18'!$B:$B,$D151,'18'!$L:$L)))))</f>
        <v/>
      </c>
      <c r="X151" s="34" t="str">
        <f>IF($D151="","",(IF($C151="","",IF(ISNA(SUMIF('19'!$CA:$CA,$C151,'19'!$CB:$CB)),0,SUMIF('19'!$CA:$CA,$C151,'19'!$CB:$CB)))-IF($D151="","",IF(ISNA(SUMIF('19'!$B:$B,$D151,'19'!$L:$L)),0,SUMIF('19'!$B:$B,$D151,'19'!$L:$L)))))</f>
        <v/>
      </c>
      <c r="Y151" s="34" t="str">
        <f>IF($D151="","",(IF($C151="","",IF(ISNA(SUMIF('20'!$CA:$CA,$C151,'20'!$CB:$CB)),0,SUMIF('20'!$CA:$CA,$C151,'20'!$CB:$CB)))-IF($D151="","",IF(ISNA(SUMIF('20'!$B:$B,$D151,'20'!$L:$L)),0,SUMIF('20'!$B:$B,$D151,'20'!$L:$L)))))</f>
        <v/>
      </c>
      <c r="Z151" s="34" t="str">
        <f>IF($D151="","",(IF($C151="","",IF(ISNA(SUMIF('21'!$CA:$CA,$C151,'21'!$CB:$CB)),0,SUMIF('21'!$CA:$CA,$C151,'21'!$CB:$CB)))-IF($D151="","",IF(ISNA(SUMIF('21'!$B:$B,$D151,'21'!$L:$L)),0,SUMIF('21'!$B:$B,$D151,'21'!$L:$L)))))</f>
        <v/>
      </c>
      <c r="AA151" s="34" t="str">
        <f>IF($D151="","",(IF($C151="","",IF(ISNA(SUMIF('22'!$CA:$CA,$C151,'22'!$CB:$CB)),0,SUMIF('22'!$CA:$CA,$C151,'22'!$CB:$CB)))-IF($D151="","",IF(ISNA(SUMIF('22'!$B:$B,$D151,'22'!$L:$L)),0,SUMIF('22'!$B:$B,$D151,'22'!$L:$L)))))</f>
        <v/>
      </c>
      <c r="AB151" s="34" t="str">
        <f>IF($D151="","",(IF($C151="","",IF(ISNA(SUMIF('23'!$CA:$CA,$C151,'23'!$CB:$CB)),0,SUMIF('23'!$CA:$CA,$C151,'23'!$CB:$CB)))-IF($D151="","",IF(ISNA(SUMIF('23'!$B:$B,$D151,'23'!$L:$L)),0,SUMIF('23'!$B:$B,$D151,'23'!$L:$L)))))</f>
        <v/>
      </c>
      <c r="AC151" s="34" t="str">
        <f>IF($D151="","",(IF($C151="","",IF(ISNA(SUMIF('24'!$CA:$CA,$C151,'24'!$CB:$CB)),0,SUMIF('24'!$CA:$CA,$C151,'24'!$CB:$CB)))-IF($D151="","",IF(ISNA(SUMIF('24'!$B:$B,$D151,'24'!$L:$L)),0,SUMIF('24'!$B:$B,$D151,'24'!$L:$L)))))</f>
        <v/>
      </c>
      <c r="AD151" s="34" t="str">
        <f>IF($D151="","",(IF($C151="","",IF(ISNA(SUMIF('25'!$CA:$CA,$C151,'25'!$CB:$CB)),0,SUMIF('25'!$CA:$CA,$C151,'25'!$CB:$CB)))-IF($D151="","",IF(ISNA(SUMIF('25'!$B:$B,$D151,'25'!$L:$L)),0,SUMIF('25'!$B:$B,$D151,'25'!$L:$L)))))</f>
        <v/>
      </c>
      <c r="AE151" s="34" t="str">
        <f>IF($D151="","",(IF($C151="","",IF(ISNA(SUMIF('26'!$CA:$CA,$C151,'26'!$CB:$CB)),0,SUMIF('26'!$CA:$CA,$C151,'26'!$CB:$CB)))-IF($D151="","",IF(ISNA(SUMIF('26'!$B:$B,$D151,'26'!$L:$L)),0,SUMIF('26'!$B:$B,$D151,'26'!$L:$L)))))</f>
        <v/>
      </c>
      <c r="AF151" s="34" t="str">
        <f>IF($D151="","",(IF($C151="","",IF(ISNA(SUMIF('27'!$CA:$CA,$C151,'27'!$CB:$CB)),0,SUMIF('27'!$CA:$CA,$C151,'27'!$CB:$CB)))-IF($D151="","",IF(ISNA(SUMIF('27'!$B:$B,$D151,'27'!$L:$L)),0,SUMIF('27'!$B:$B,$D151,'27'!$L:$L)))))</f>
        <v/>
      </c>
      <c r="AG151" s="34" t="str">
        <f>IF($D151="","",(IF($C151="","",IF(ISNA(SUMIF('28'!$CA:$CA,$C151,'28'!$CB:$CB)),0,SUMIF('28'!$CA:$CA,$C151,'28'!$CB:$CB)))-IF($D151="","",IF(ISNA(SUMIF('28'!$B:$B,$D151,'28'!$L:$L)),0,SUMIF('28'!$B:$B,$D151,'28'!$L:$L)))))</f>
        <v/>
      </c>
      <c r="AH151" s="34" t="str">
        <f>IF($D151="","",(IF($C151="","",IF(ISNA(SUMIF('29'!$CA:$CA,$C151,'29'!$CB:$CB)),0,SUMIF('29'!$CA:$CA,$C151,'29'!$CB:$CB)))-IF($D151="","",IF(ISNA(SUMIF('29'!$B:$B,$D151,'29'!$L:$L)),0,SUMIF('29'!$B:$B,$D151,'29'!$L:$L)))))</f>
        <v/>
      </c>
      <c r="AI151" s="34" t="str">
        <f>IF($D151="","",(IF($C151="","",IF(ISNA(SUMIF('30'!$CA:$CA,$C151,'30'!$CB:$CB)),0,SUMIF('30'!$CA:$CA,$C151,'30'!$CB:$CB)))-IF($D151="","",IF(ISNA(SUMIF('30'!$B:$B,$D151,'30'!$L:$L)),0,SUMIF('30'!$B:$B,$D151,'30'!$L:$L)))))</f>
        <v/>
      </c>
      <c r="AJ151" s="34" t="str">
        <f>IF($D151="","",(IF($C151="","",IF(ISNA(SUMIF('31'!$CA:$CA,$C151,'31'!$CB:$CB)),0,SUMIF('31'!$CA:$CA,$C151,'31'!$CB:$CB)))-IF($D151="","",IF(ISNA(SUMIF('31'!$B:$B,$D151,'31'!$L:$L)),0,SUMIF('31'!$B:$B,$D151,'31'!$L:$L)))))</f>
        <v/>
      </c>
      <c r="AK151" s="35" t="str">
        <f t="shared" si="8"/>
        <v/>
      </c>
      <c r="AL151" s="31" t="str">
        <f t="shared" si="9"/>
        <v/>
      </c>
    </row>
    <row r="152" spans="1:38" ht="17.399999999999999" hidden="1">
      <c r="A152" s="19">
        <v>40</v>
      </c>
      <c r="C152" s="39" t="str">
        <f>IF(D152="","",VLOOKUP('CUADRO GENERADO'!D152,'BASE DATOS CONDUCTORES'!B:C,2,FALSE))</f>
        <v/>
      </c>
      <c r="D152" s="28" t="str">
        <f>IFERROR(VLOOKUP(A152,'BASE DATOS CONDUCTORES'!$Y$4:$AB$403,4,FALSE),"")</f>
        <v/>
      </c>
      <c r="E152" s="34" t="str">
        <f>IF(ISNA(VLOOKUP(D152,SALDOS!C:D,2,FALSE)),"",VLOOKUP(D152,SALDOS!C:D,2,FALSE))</f>
        <v/>
      </c>
      <c r="F152" s="34" t="str">
        <f>IF($D152="","",(IF($C152="","",IF(ISNA(SUMIF('1'!$CA:$CA,$C152,'1'!$CB:$CB)),0,SUMIF('1'!$CA:$CA,$C152,'1'!$CB:$CB)))-IF($D152="","",IF(ISNA(SUMIF('1'!$B:$B,$D152,'1'!$L:$L)),0,SUMIF('1'!$B:$B,$D152,'1'!$L:$L)))))</f>
        <v/>
      </c>
      <c r="G152" s="34" t="str">
        <f>IF($D152="","",(IF($C152="","",IF(ISNA(SUMIF('2'!$CA:$CA,$C152,'2'!$CB:$CB)),0,SUMIF('2'!$CA:$CA,$C152,'2'!$CB:$CB)))-IF($D152="","",IF(ISNA(SUMIF('2'!$B:$B,$D152,'2'!$L:$L)),0,SUMIF('2'!$B:$B,$D152,'2'!$L:$L)))))</f>
        <v/>
      </c>
      <c r="H152" s="34" t="str">
        <f>IF($D152="","",(IF($C152="","",IF(ISNA(SUMIF('3'!$CA:$CA,$C152,'3'!$CB:$CB)),0,SUMIF('3'!$CA:$CA,$C152,'3'!$CB:$CB)))-IF($D152="","",IF(ISNA(SUMIF('3'!$B:$B,$D152,'3'!$L:$L)),0,SUMIF('3'!$B:$B,$D152,'3'!$L:$L)))))</f>
        <v/>
      </c>
      <c r="I152" s="34" t="str">
        <f>IF($D152="","",(IF($C152="","",IF(ISNA(SUMIF('4'!$CA:$CA,$C152,'4'!$CB:$CB)),0,SUMIF('4'!$CA:$CA,$C152,'4'!$CB:$CB)))-IF($D152="","",IF(ISNA(SUMIF('4'!$B:$B,$D152,'4'!$L:$L)),0,SUMIF('4'!$B:$B,$D152,'4'!$L:$L)))))</f>
        <v/>
      </c>
      <c r="J152" s="34" t="str">
        <f>IF($D152="","",(IF($C152="","",IF(ISNA(SUMIF('5'!$CA:$CA,$C152,'5'!$CB:$CB)),0,SUMIF('5'!$CA:$CA,$C152,'5'!$CB:$CB)))-IF($D152="","",IF(ISNA(SUMIF('5'!$B:$B,$D152,'5'!$L:$L)),0,SUMIF('5'!$B:$B,$D152,'5'!$L:$L)))))</f>
        <v/>
      </c>
      <c r="K152" s="34" t="str">
        <f>IF($D152="","",(IF($C152="","",IF(ISNA(SUMIF('6'!$CA:$CA,$C152,'6'!$CB:$CB)),0,SUMIF('6'!$CA:$CA,$C152,'6'!$CB:$CB)))-IF($D152="","",IF(ISNA(SUMIF('6'!$B:$B,$D152,'6'!$L:$L)),0,SUMIF('6'!$B:$B,$D152,'6'!$L:$L)))))</f>
        <v/>
      </c>
      <c r="L152" s="34" t="str">
        <f>IF($D152="","",(IF($C152="","",IF(ISNA(SUMIF('7'!$CA:$CA,$C152,'7'!$CB:$CB)),0,SUMIF('7'!$CA:$CA,$C152,'7'!$CB:$CB)))-IF($D152="","",IF(ISNA(SUMIF('7'!$B:$B,$D152,'7'!$L:$L)),0,SUMIF('7'!$B:$B,$D152,'7'!$L:$L)))))</f>
        <v/>
      </c>
      <c r="M152" s="34" t="str">
        <f>IF($D152="","",(IF($C152="","",IF(ISNA(SUMIF('8'!$CA:$CA,$C152,'8'!$CB:$CB)),0,SUMIF('8'!$CA:$CA,$C152,'8'!$CB:$CB)))-IF($D152="","",IF(ISNA(SUMIF('8'!$B:$B,$D152,'8'!$L:$L)),0,SUMIF('8'!$B:$B,$D152,'8'!$L:$L)))))</f>
        <v/>
      </c>
      <c r="N152" s="34" t="str">
        <f>IF($D152="","",(IF($C152="","",IF(ISNA(SUMIF('9'!$CA:$CA,$C152,'9'!$CB:$CB)),0,SUMIF('9'!$CA:$CA,$C152,'9'!$CB:$CB)))-IF($D152="","",IF(ISNA(SUMIF('9'!$B:$B,$D152,'9'!$L:$L)),0,SUMIF('9'!$B:$B,$D152,'9'!$L:$L)))))</f>
        <v/>
      </c>
      <c r="O152" s="34" t="str">
        <f>IF($D152="","",(IF($C152="","",IF(ISNA(SUMIF('10'!$CA:$CA,$C152,'10'!$CB:$CB)),0,SUMIF('10'!$CA:$CA,$C152,'10'!$CB:$CB)))-IF($D152="","",IF(ISNA(SUMIF('10'!$B:$B,$D152,'10'!$L:$L)),0,SUMIF('10'!$B:$B,$D152,'10'!$L:$L)))))</f>
        <v/>
      </c>
      <c r="P152" s="34" t="str">
        <f>IF($D152="","",(IF($C152="","",IF(ISNA(SUMIF('11'!$CA:$CA,$C152,'11'!$CB:$CB)),0,SUMIF('11'!$CA:$CA,$C152,'11'!$CB:$CB)))-IF($D152="","",IF(ISNA(SUMIF('11'!$B:$B,$D152,'11'!$L:$L)),0,SUMIF('11'!$B:$B,$D152,'11'!$L:$L)))))</f>
        <v/>
      </c>
      <c r="Q152" s="34" t="str">
        <f>IF($D152="","",(IF($C152="","",IF(ISNA(SUMIF('12'!$CA:$CA,$C152,'12'!$CB:$CB)),0,SUMIF('12'!$CA:$CA,$C152,'12'!$CB:$CB)))-IF($D152="","",IF(ISNA(SUMIF('12'!$B:$B,$D152,'12'!$L:$L)),0,SUMIF('12'!$B:$B,$D152,'12'!$L:$L)))))</f>
        <v/>
      </c>
      <c r="R152" s="34" t="str">
        <f>IF($D152="","",(IF($C152="","",IF(ISNA(SUMIF('13'!$CA:$CA,$C152,'13'!$CB:$CB)),0,SUMIF('13'!$CA:$CA,$C152,'13'!$CB:$CB)))-IF($D152="","",IF(ISNA(SUMIF('13'!$B:$B,$D152,'13'!$L:$L)),0,SUMIF('13'!$B:$B,$D152,'13'!$L:$L)))))</f>
        <v/>
      </c>
      <c r="S152" s="34" t="str">
        <f>IF($D152="","",(IF($C152="","",IF(ISNA(SUMIF('14'!$CA:$CA,$C152,'14'!$CB:$CB)),0,SUMIF('14'!$CA:$CA,$C152,'14'!$CB:$CB)))-IF($D152="","",IF(ISNA(SUMIF('14'!$B:$B,$D152,'14'!$L:$L)),0,SUMIF('14'!$B:$B,$D152,'14'!$L:$L)))))</f>
        <v/>
      </c>
      <c r="T152" s="34" t="str">
        <f>IF($D152="","",(IF($C152="","",IF(ISNA(SUMIF('15'!$CA:$CA,$C152,'15'!$CB:$CB)),0,SUMIF('15'!$CA:$CA,$C152,'15'!$CB:$CB)))-IF($D152="","",IF(ISNA(SUMIF('15'!$B:$B,$D152,'15'!$L:$L)),0,SUMIF('15'!$B:$B,$D152,'15'!$L:$L)))))</f>
        <v/>
      </c>
      <c r="U152" s="34" t="str">
        <f>IF($D152="","",(IF($C152="","",IF(ISNA(SUMIF('16'!$CA:$CA,$C152,'16'!$CB:$CB)),0,SUMIF('16'!$CA:$CA,$C152,'16'!$CB:$CB)))-IF($D152="","",IF(ISNA(SUMIF('16'!$B:$B,$D152,'16'!$L:$L)),0,SUMIF('16'!$B:$B,$D152,'16'!$L:$L)))))</f>
        <v/>
      </c>
      <c r="V152" s="34" t="str">
        <f>IF($D152="","",(IF($C152="","",IF(ISNA(SUMIF('17'!$CA:$CA,$C152,'17'!$CB:$CB)),0,SUMIF('17'!$CA:$CA,$C152,'17'!$CB:$CB)))-IF($D152="","",IF(ISNA(SUMIF('17'!$B:$B,$D152,'17'!$L:$L)),0,SUMIF('17'!$B:$B,$D152,'17'!$L:$L)))))</f>
        <v/>
      </c>
      <c r="W152" s="34" t="str">
        <f>IF($D152="","",(IF($C152="","",IF(ISNA(SUMIF('18'!$CA:$CA,$C152,'18'!$CB:$CB)),0,SUMIF('18'!$CA:$CA,$C152,'18'!$CB:$CB)))-IF($D152="","",IF(ISNA(SUMIF('18'!$B:$B,$D152,'18'!$L:$L)),0,SUMIF('18'!$B:$B,$D152,'18'!$L:$L)))))</f>
        <v/>
      </c>
      <c r="X152" s="34" t="str">
        <f>IF($D152="","",(IF($C152="","",IF(ISNA(SUMIF('19'!$CA:$CA,$C152,'19'!$CB:$CB)),0,SUMIF('19'!$CA:$CA,$C152,'19'!$CB:$CB)))-IF($D152="","",IF(ISNA(SUMIF('19'!$B:$B,$D152,'19'!$L:$L)),0,SUMIF('19'!$B:$B,$D152,'19'!$L:$L)))))</f>
        <v/>
      </c>
      <c r="Y152" s="34" t="str">
        <f>IF($D152="","",(IF($C152="","",IF(ISNA(SUMIF('20'!$CA:$CA,$C152,'20'!$CB:$CB)),0,SUMIF('20'!$CA:$CA,$C152,'20'!$CB:$CB)))-IF($D152="","",IF(ISNA(SUMIF('20'!$B:$B,$D152,'20'!$L:$L)),0,SUMIF('20'!$B:$B,$D152,'20'!$L:$L)))))</f>
        <v/>
      </c>
      <c r="Z152" s="34" t="str">
        <f>IF($D152="","",(IF($C152="","",IF(ISNA(SUMIF('21'!$CA:$CA,$C152,'21'!$CB:$CB)),0,SUMIF('21'!$CA:$CA,$C152,'21'!$CB:$CB)))-IF($D152="","",IF(ISNA(SUMIF('21'!$B:$B,$D152,'21'!$L:$L)),0,SUMIF('21'!$B:$B,$D152,'21'!$L:$L)))))</f>
        <v/>
      </c>
      <c r="AA152" s="34" t="str">
        <f>IF($D152="","",(IF($C152="","",IF(ISNA(SUMIF('22'!$CA:$CA,$C152,'22'!$CB:$CB)),0,SUMIF('22'!$CA:$CA,$C152,'22'!$CB:$CB)))-IF($D152="","",IF(ISNA(SUMIF('22'!$B:$B,$D152,'22'!$L:$L)),0,SUMIF('22'!$B:$B,$D152,'22'!$L:$L)))))</f>
        <v/>
      </c>
      <c r="AB152" s="34" t="str">
        <f>IF($D152="","",(IF($C152="","",IF(ISNA(SUMIF('23'!$CA:$CA,$C152,'23'!$CB:$CB)),0,SUMIF('23'!$CA:$CA,$C152,'23'!$CB:$CB)))-IF($D152="","",IF(ISNA(SUMIF('23'!$B:$B,$D152,'23'!$L:$L)),0,SUMIF('23'!$B:$B,$D152,'23'!$L:$L)))))</f>
        <v/>
      </c>
      <c r="AC152" s="34" t="str">
        <f>IF($D152="","",(IF($C152="","",IF(ISNA(SUMIF('24'!$CA:$CA,$C152,'24'!$CB:$CB)),0,SUMIF('24'!$CA:$CA,$C152,'24'!$CB:$CB)))-IF($D152="","",IF(ISNA(SUMIF('24'!$B:$B,$D152,'24'!$L:$L)),0,SUMIF('24'!$B:$B,$D152,'24'!$L:$L)))))</f>
        <v/>
      </c>
      <c r="AD152" s="34" t="str">
        <f>IF($D152="","",(IF($C152="","",IF(ISNA(SUMIF('25'!$CA:$CA,$C152,'25'!$CB:$CB)),0,SUMIF('25'!$CA:$CA,$C152,'25'!$CB:$CB)))-IF($D152="","",IF(ISNA(SUMIF('25'!$B:$B,$D152,'25'!$L:$L)),0,SUMIF('25'!$B:$B,$D152,'25'!$L:$L)))))</f>
        <v/>
      </c>
      <c r="AE152" s="34" t="str">
        <f>IF($D152="","",(IF($C152="","",IF(ISNA(SUMIF('26'!$CA:$CA,$C152,'26'!$CB:$CB)),0,SUMIF('26'!$CA:$CA,$C152,'26'!$CB:$CB)))-IF($D152="","",IF(ISNA(SUMIF('26'!$B:$B,$D152,'26'!$L:$L)),0,SUMIF('26'!$B:$B,$D152,'26'!$L:$L)))))</f>
        <v/>
      </c>
      <c r="AF152" s="34" t="str">
        <f>IF($D152="","",(IF($C152="","",IF(ISNA(SUMIF('27'!$CA:$CA,$C152,'27'!$CB:$CB)),0,SUMIF('27'!$CA:$CA,$C152,'27'!$CB:$CB)))-IF($D152="","",IF(ISNA(SUMIF('27'!$B:$B,$D152,'27'!$L:$L)),0,SUMIF('27'!$B:$B,$D152,'27'!$L:$L)))))</f>
        <v/>
      </c>
      <c r="AG152" s="34" t="str">
        <f>IF($D152="","",(IF($C152="","",IF(ISNA(SUMIF('28'!$CA:$CA,$C152,'28'!$CB:$CB)),0,SUMIF('28'!$CA:$CA,$C152,'28'!$CB:$CB)))-IF($D152="","",IF(ISNA(SUMIF('28'!$B:$B,$D152,'28'!$L:$L)),0,SUMIF('28'!$B:$B,$D152,'28'!$L:$L)))))</f>
        <v/>
      </c>
      <c r="AH152" s="34" t="str">
        <f>IF($D152="","",(IF($C152="","",IF(ISNA(SUMIF('29'!$CA:$CA,$C152,'29'!$CB:$CB)),0,SUMIF('29'!$CA:$CA,$C152,'29'!$CB:$CB)))-IF($D152="","",IF(ISNA(SUMIF('29'!$B:$B,$D152,'29'!$L:$L)),0,SUMIF('29'!$B:$B,$D152,'29'!$L:$L)))))</f>
        <v/>
      </c>
      <c r="AI152" s="34" t="str">
        <f>IF($D152="","",(IF($C152="","",IF(ISNA(SUMIF('30'!$CA:$CA,$C152,'30'!$CB:$CB)),0,SUMIF('30'!$CA:$CA,$C152,'30'!$CB:$CB)))-IF($D152="","",IF(ISNA(SUMIF('30'!$B:$B,$D152,'30'!$L:$L)),0,SUMIF('30'!$B:$B,$D152,'30'!$L:$L)))))</f>
        <v/>
      </c>
      <c r="AJ152" s="34" t="str">
        <f>IF($D152="","",(IF($C152="","",IF(ISNA(SUMIF('31'!$CA:$CA,$C152,'31'!$CB:$CB)),0,SUMIF('31'!$CA:$CA,$C152,'31'!$CB:$CB)))-IF($D152="","",IF(ISNA(SUMIF('31'!$B:$B,$D152,'31'!$L:$L)),0,SUMIF('31'!$B:$B,$D152,'31'!$L:$L)))))</f>
        <v/>
      </c>
      <c r="AK152" s="35" t="str">
        <f t="shared" si="8"/>
        <v/>
      </c>
      <c r="AL152" s="31" t="str">
        <f t="shared" si="9"/>
        <v/>
      </c>
    </row>
    <row r="153" spans="1:38" ht="17.399999999999999" hidden="1">
      <c r="A153" s="19">
        <v>41</v>
      </c>
      <c r="C153" s="39" t="str">
        <f>IF(D153="","",VLOOKUP('CUADRO GENERADO'!D153,'BASE DATOS CONDUCTORES'!B:C,2,FALSE))</f>
        <v/>
      </c>
      <c r="D153" s="28" t="str">
        <f>IFERROR(VLOOKUP(A153,'BASE DATOS CONDUCTORES'!$Y$4:$AB$403,4,FALSE),"")</f>
        <v/>
      </c>
      <c r="E153" s="34" t="str">
        <f>IF(ISNA(VLOOKUP(D153,SALDOS!C:D,2,FALSE)),"",VLOOKUP(D153,SALDOS!C:D,2,FALSE))</f>
        <v/>
      </c>
      <c r="F153" s="34" t="str">
        <f>IF($D153="","",(IF($C153="","",IF(ISNA(SUMIF('1'!$CA:$CA,$C153,'1'!$CB:$CB)),0,SUMIF('1'!$CA:$CA,$C153,'1'!$CB:$CB)))-IF($D153="","",IF(ISNA(SUMIF('1'!$B:$B,$D153,'1'!$L:$L)),0,SUMIF('1'!$B:$B,$D153,'1'!$L:$L)))))</f>
        <v/>
      </c>
      <c r="G153" s="34" t="str">
        <f>IF($D153="","",(IF($C153="","",IF(ISNA(SUMIF('2'!$CA:$CA,$C153,'2'!$CB:$CB)),0,SUMIF('2'!$CA:$CA,$C153,'2'!$CB:$CB)))-IF($D153="","",IF(ISNA(SUMIF('2'!$B:$B,$D153,'2'!$L:$L)),0,SUMIF('2'!$B:$B,$D153,'2'!$L:$L)))))</f>
        <v/>
      </c>
      <c r="H153" s="34" t="str">
        <f>IF($D153="","",(IF($C153="","",IF(ISNA(SUMIF('3'!$CA:$CA,$C153,'3'!$CB:$CB)),0,SUMIF('3'!$CA:$CA,$C153,'3'!$CB:$CB)))-IF($D153="","",IF(ISNA(SUMIF('3'!$B:$B,$D153,'3'!$L:$L)),0,SUMIF('3'!$B:$B,$D153,'3'!$L:$L)))))</f>
        <v/>
      </c>
      <c r="I153" s="34" t="str">
        <f>IF($D153="","",(IF($C153="","",IF(ISNA(SUMIF('4'!$CA:$CA,$C153,'4'!$CB:$CB)),0,SUMIF('4'!$CA:$CA,$C153,'4'!$CB:$CB)))-IF($D153="","",IF(ISNA(SUMIF('4'!$B:$B,$D153,'4'!$L:$L)),0,SUMIF('4'!$B:$B,$D153,'4'!$L:$L)))))</f>
        <v/>
      </c>
      <c r="J153" s="34" t="str">
        <f>IF($D153="","",(IF($C153="","",IF(ISNA(SUMIF('5'!$CA:$CA,$C153,'5'!$CB:$CB)),0,SUMIF('5'!$CA:$CA,$C153,'5'!$CB:$CB)))-IF($D153="","",IF(ISNA(SUMIF('5'!$B:$B,$D153,'5'!$L:$L)),0,SUMIF('5'!$B:$B,$D153,'5'!$L:$L)))))</f>
        <v/>
      </c>
      <c r="K153" s="34" t="str">
        <f>IF($D153="","",(IF($C153="","",IF(ISNA(SUMIF('6'!$CA:$CA,$C153,'6'!$CB:$CB)),0,SUMIF('6'!$CA:$CA,$C153,'6'!$CB:$CB)))-IF($D153="","",IF(ISNA(SUMIF('6'!$B:$B,$D153,'6'!$L:$L)),0,SUMIF('6'!$B:$B,$D153,'6'!$L:$L)))))</f>
        <v/>
      </c>
      <c r="L153" s="34" t="str">
        <f>IF($D153="","",(IF($C153="","",IF(ISNA(SUMIF('7'!$CA:$CA,$C153,'7'!$CB:$CB)),0,SUMIF('7'!$CA:$CA,$C153,'7'!$CB:$CB)))-IF($D153="","",IF(ISNA(SUMIF('7'!$B:$B,$D153,'7'!$L:$L)),0,SUMIF('7'!$B:$B,$D153,'7'!$L:$L)))))</f>
        <v/>
      </c>
      <c r="M153" s="34" t="str">
        <f>IF($D153="","",(IF($C153="","",IF(ISNA(SUMIF('8'!$CA:$CA,$C153,'8'!$CB:$CB)),0,SUMIF('8'!$CA:$CA,$C153,'8'!$CB:$CB)))-IF($D153="","",IF(ISNA(SUMIF('8'!$B:$B,$D153,'8'!$L:$L)),0,SUMIF('8'!$B:$B,$D153,'8'!$L:$L)))))</f>
        <v/>
      </c>
      <c r="N153" s="34" t="str">
        <f>IF($D153="","",(IF($C153="","",IF(ISNA(SUMIF('9'!$CA:$CA,$C153,'9'!$CB:$CB)),0,SUMIF('9'!$CA:$CA,$C153,'9'!$CB:$CB)))-IF($D153="","",IF(ISNA(SUMIF('9'!$B:$B,$D153,'9'!$L:$L)),0,SUMIF('9'!$B:$B,$D153,'9'!$L:$L)))))</f>
        <v/>
      </c>
      <c r="O153" s="34" t="str">
        <f>IF($D153="","",(IF($C153="","",IF(ISNA(SUMIF('10'!$CA:$CA,$C153,'10'!$CB:$CB)),0,SUMIF('10'!$CA:$CA,$C153,'10'!$CB:$CB)))-IF($D153="","",IF(ISNA(SUMIF('10'!$B:$B,$D153,'10'!$L:$L)),0,SUMIF('10'!$B:$B,$D153,'10'!$L:$L)))))</f>
        <v/>
      </c>
      <c r="P153" s="34" t="str">
        <f>IF($D153="","",(IF($C153="","",IF(ISNA(SUMIF('11'!$CA:$CA,$C153,'11'!$CB:$CB)),0,SUMIF('11'!$CA:$CA,$C153,'11'!$CB:$CB)))-IF($D153="","",IF(ISNA(SUMIF('11'!$B:$B,$D153,'11'!$L:$L)),0,SUMIF('11'!$B:$B,$D153,'11'!$L:$L)))))</f>
        <v/>
      </c>
      <c r="Q153" s="34" t="str">
        <f>IF($D153="","",(IF($C153="","",IF(ISNA(SUMIF('12'!$CA:$CA,$C153,'12'!$CB:$CB)),0,SUMIF('12'!$CA:$CA,$C153,'12'!$CB:$CB)))-IF($D153="","",IF(ISNA(SUMIF('12'!$B:$B,$D153,'12'!$L:$L)),0,SUMIF('12'!$B:$B,$D153,'12'!$L:$L)))))</f>
        <v/>
      </c>
      <c r="R153" s="34" t="str">
        <f>IF($D153="","",(IF($C153="","",IF(ISNA(SUMIF('13'!$CA:$CA,$C153,'13'!$CB:$CB)),0,SUMIF('13'!$CA:$CA,$C153,'13'!$CB:$CB)))-IF($D153="","",IF(ISNA(SUMIF('13'!$B:$B,$D153,'13'!$L:$L)),0,SUMIF('13'!$B:$B,$D153,'13'!$L:$L)))))</f>
        <v/>
      </c>
      <c r="S153" s="34" t="str">
        <f>IF($D153="","",(IF($C153="","",IF(ISNA(SUMIF('14'!$CA:$CA,$C153,'14'!$CB:$CB)),0,SUMIF('14'!$CA:$CA,$C153,'14'!$CB:$CB)))-IF($D153="","",IF(ISNA(SUMIF('14'!$B:$B,$D153,'14'!$L:$L)),0,SUMIF('14'!$B:$B,$D153,'14'!$L:$L)))))</f>
        <v/>
      </c>
      <c r="T153" s="34" t="str">
        <f>IF($D153="","",(IF($C153="","",IF(ISNA(SUMIF('15'!$CA:$CA,$C153,'15'!$CB:$CB)),0,SUMIF('15'!$CA:$CA,$C153,'15'!$CB:$CB)))-IF($D153="","",IF(ISNA(SUMIF('15'!$B:$B,$D153,'15'!$L:$L)),0,SUMIF('15'!$B:$B,$D153,'15'!$L:$L)))))</f>
        <v/>
      </c>
      <c r="U153" s="34" t="str">
        <f>IF($D153="","",(IF($C153="","",IF(ISNA(SUMIF('16'!$CA:$CA,$C153,'16'!$CB:$CB)),0,SUMIF('16'!$CA:$CA,$C153,'16'!$CB:$CB)))-IF($D153="","",IF(ISNA(SUMIF('16'!$B:$B,$D153,'16'!$L:$L)),0,SUMIF('16'!$B:$B,$D153,'16'!$L:$L)))))</f>
        <v/>
      </c>
      <c r="V153" s="34" t="str">
        <f>IF($D153="","",(IF($C153="","",IF(ISNA(SUMIF('17'!$CA:$CA,$C153,'17'!$CB:$CB)),0,SUMIF('17'!$CA:$CA,$C153,'17'!$CB:$CB)))-IF($D153="","",IF(ISNA(SUMIF('17'!$B:$B,$D153,'17'!$L:$L)),0,SUMIF('17'!$B:$B,$D153,'17'!$L:$L)))))</f>
        <v/>
      </c>
      <c r="W153" s="34" t="str">
        <f>IF($D153="","",(IF($C153="","",IF(ISNA(SUMIF('18'!$CA:$CA,$C153,'18'!$CB:$CB)),0,SUMIF('18'!$CA:$CA,$C153,'18'!$CB:$CB)))-IF($D153="","",IF(ISNA(SUMIF('18'!$B:$B,$D153,'18'!$L:$L)),0,SUMIF('18'!$B:$B,$D153,'18'!$L:$L)))))</f>
        <v/>
      </c>
      <c r="X153" s="34" t="str">
        <f>IF($D153="","",(IF($C153="","",IF(ISNA(SUMIF('19'!$CA:$CA,$C153,'19'!$CB:$CB)),0,SUMIF('19'!$CA:$CA,$C153,'19'!$CB:$CB)))-IF($D153="","",IF(ISNA(SUMIF('19'!$B:$B,$D153,'19'!$L:$L)),0,SUMIF('19'!$B:$B,$D153,'19'!$L:$L)))))</f>
        <v/>
      </c>
      <c r="Y153" s="34" t="str">
        <f>IF($D153="","",(IF($C153="","",IF(ISNA(SUMIF('20'!$CA:$CA,$C153,'20'!$CB:$CB)),0,SUMIF('20'!$CA:$CA,$C153,'20'!$CB:$CB)))-IF($D153="","",IF(ISNA(SUMIF('20'!$B:$B,$D153,'20'!$L:$L)),0,SUMIF('20'!$B:$B,$D153,'20'!$L:$L)))))</f>
        <v/>
      </c>
      <c r="Z153" s="34" t="str">
        <f>IF($D153="","",(IF($C153="","",IF(ISNA(SUMIF('21'!$CA:$CA,$C153,'21'!$CB:$CB)),0,SUMIF('21'!$CA:$CA,$C153,'21'!$CB:$CB)))-IF($D153="","",IF(ISNA(SUMIF('21'!$B:$B,$D153,'21'!$L:$L)),0,SUMIF('21'!$B:$B,$D153,'21'!$L:$L)))))</f>
        <v/>
      </c>
      <c r="AA153" s="34" t="str">
        <f>IF($D153="","",(IF($C153="","",IF(ISNA(SUMIF('22'!$CA:$CA,$C153,'22'!$CB:$CB)),0,SUMIF('22'!$CA:$CA,$C153,'22'!$CB:$CB)))-IF($D153="","",IF(ISNA(SUMIF('22'!$B:$B,$D153,'22'!$L:$L)),0,SUMIF('22'!$B:$B,$D153,'22'!$L:$L)))))</f>
        <v/>
      </c>
      <c r="AB153" s="34" t="str">
        <f>IF($D153="","",(IF($C153="","",IF(ISNA(SUMIF('23'!$CA:$CA,$C153,'23'!$CB:$CB)),0,SUMIF('23'!$CA:$CA,$C153,'23'!$CB:$CB)))-IF($D153="","",IF(ISNA(SUMIF('23'!$B:$B,$D153,'23'!$L:$L)),0,SUMIF('23'!$B:$B,$D153,'23'!$L:$L)))))</f>
        <v/>
      </c>
      <c r="AC153" s="34" t="str">
        <f>IF($D153="","",(IF($C153="","",IF(ISNA(SUMIF('24'!$CA:$CA,$C153,'24'!$CB:$CB)),0,SUMIF('24'!$CA:$CA,$C153,'24'!$CB:$CB)))-IF($D153="","",IF(ISNA(SUMIF('24'!$B:$B,$D153,'24'!$L:$L)),0,SUMIF('24'!$B:$B,$D153,'24'!$L:$L)))))</f>
        <v/>
      </c>
      <c r="AD153" s="34" t="str">
        <f>IF($D153="","",(IF($C153="","",IF(ISNA(SUMIF('25'!$CA:$CA,$C153,'25'!$CB:$CB)),0,SUMIF('25'!$CA:$CA,$C153,'25'!$CB:$CB)))-IF($D153="","",IF(ISNA(SUMIF('25'!$B:$B,$D153,'25'!$L:$L)),0,SUMIF('25'!$B:$B,$D153,'25'!$L:$L)))))</f>
        <v/>
      </c>
      <c r="AE153" s="34" t="str">
        <f>IF($D153="","",(IF($C153="","",IF(ISNA(SUMIF('26'!$CA:$CA,$C153,'26'!$CB:$CB)),0,SUMIF('26'!$CA:$CA,$C153,'26'!$CB:$CB)))-IF($D153="","",IF(ISNA(SUMIF('26'!$B:$B,$D153,'26'!$L:$L)),0,SUMIF('26'!$B:$B,$D153,'26'!$L:$L)))))</f>
        <v/>
      </c>
      <c r="AF153" s="34" t="str">
        <f>IF($D153="","",(IF($C153="","",IF(ISNA(SUMIF('27'!$CA:$CA,$C153,'27'!$CB:$CB)),0,SUMIF('27'!$CA:$CA,$C153,'27'!$CB:$CB)))-IF($D153="","",IF(ISNA(SUMIF('27'!$B:$B,$D153,'27'!$L:$L)),0,SUMIF('27'!$B:$B,$D153,'27'!$L:$L)))))</f>
        <v/>
      </c>
      <c r="AG153" s="34" t="str">
        <f>IF($D153="","",(IF($C153="","",IF(ISNA(SUMIF('28'!$CA:$CA,$C153,'28'!$CB:$CB)),0,SUMIF('28'!$CA:$CA,$C153,'28'!$CB:$CB)))-IF($D153="","",IF(ISNA(SUMIF('28'!$B:$B,$D153,'28'!$L:$L)),0,SUMIF('28'!$B:$B,$D153,'28'!$L:$L)))))</f>
        <v/>
      </c>
      <c r="AH153" s="34" t="str">
        <f>IF($D153="","",(IF($C153="","",IF(ISNA(SUMIF('29'!$CA:$CA,$C153,'29'!$CB:$CB)),0,SUMIF('29'!$CA:$CA,$C153,'29'!$CB:$CB)))-IF($D153="","",IF(ISNA(SUMIF('29'!$B:$B,$D153,'29'!$L:$L)),0,SUMIF('29'!$B:$B,$D153,'29'!$L:$L)))))</f>
        <v/>
      </c>
      <c r="AI153" s="34" t="str">
        <f>IF($D153="","",(IF($C153="","",IF(ISNA(SUMIF('30'!$CA:$CA,$C153,'30'!$CB:$CB)),0,SUMIF('30'!$CA:$CA,$C153,'30'!$CB:$CB)))-IF($D153="","",IF(ISNA(SUMIF('30'!$B:$B,$D153,'30'!$L:$L)),0,SUMIF('30'!$B:$B,$D153,'30'!$L:$L)))))</f>
        <v/>
      </c>
      <c r="AJ153" s="34" t="str">
        <f>IF($D153="","",(IF($C153="","",IF(ISNA(SUMIF('31'!$CA:$CA,$C153,'31'!$CB:$CB)),0,SUMIF('31'!$CA:$CA,$C153,'31'!$CB:$CB)))-IF($D153="","",IF(ISNA(SUMIF('31'!$B:$B,$D153,'31'!$L:$L)),0,SUMIF('31'!$B:$B,$D153,'31'!$L:$L)))))</f>
        <v/>
      </c>
      <c r="AK153" s="35" t="str">
        <f t="shared" si="8"/>
        <v/>
      </c>
      <c r="AL153" s="31" t="str">
        <f t="shared" si="9"/>
        <v/>
      </c>
    </row>
    <row r="154" spans="1:38" ht="17.399999999999999" hidden="1">
      <c r="A154" s="19">
        <v>42</v>
      </c>
      <c r="C154" s="39" t="str">
        <f>IF(D154="","",VLOOKUP('CUADRO GENERADO'!D154,'BASE DATOS CONDUCTORES'!B:C,2,FALSE))</f>
        <v/>
      </c>
      <c r="D154" s="28" t="str">
        <f>IFERROR(VLOOKUP(A154,'BASE DATOS CONDUCTORES'!$Y$4:$AB$403,4,FALSE),"")</f>
        <v/>
      </c>
      <c r="E154" s="34" t="str">
        <f>IF(ISNA(VLOOKUP(D154,SALDOS!C:D,2,FALSE)),"",VLOOKUP(D154,SALDOS!C:D,2,FALSE))</f>
        <v/>
      </c>
      <c r="F154" s="34" t="str">
        <f>IF($D154="","",(IF($C154="","",IF(ISNA(SUMIF('1'!$CA:$CA,$C154,'1'!$CB:$CB)),0,SUMIF('1'!$CA:$CA,$C154,'1'!$CB:$CB)))-IF($D154="","",IF(ISNA(SUMIF('1'!$B:$B,$D154,'1'!$L:$L)),0,SUMIF('1'!$B:$B,$D154,'1'!$L:$L)))))</f>
        <v/>
      </c>
      <c r="G154" s="34" t="str">
        <f>IF($D154="","",(IF($C154="","",IF(ISNA(SUMIF('2'!$CA:$CA,$C154,'2'!$CB:$CB)),0,SUMIF('2'!$CA:$CA,$C154,'2'!$CB:$CB)))-IF($D154="","",IF(ISNA(SUMIF('2'!$B:$B,$D154,'2'!$L:$L)),0,SUMIF('2'!$B:$B,$D154,'2'!$L:$L)))))</f>
        <v/>
      </c>
      <c r="H154" s="34" t="str">
        <f>IF($D154="","",(IF($C154="","",IF(ISNA(SUMIF('3'!$CA:$CA,$C154,'3'!$CB:$CB)),0,SUMIF('3'!$CA:$CA,$C154,'3'!$CB:$CB)))-IF($D154="","",IF(ISNA(SUMIF('3'!$B:$B,$D154,'3'!$L:$L)),0,SUMIF('3'!$B:$B,$D154,'3'!$L:$L)))))</f>
        <v/>
      </c>
      <c r="I154" s="34" t="str">
        <f>IF($D154="","",(IF($C154="","",IF(ISNA(SUMIF('4'!$CA:$CA,$C154,'4'!$CB:$CB)),0,SUMIF('4'!$CA:$CA,$C154,'4'!$CB:$CB)))-IF($D154="","",IF(ISNA(SUMIF('4'!$B:$B,$D154,'4'!$L:$L)),0,SUMIF('4'!$B:$B,$D154,'4'!$L:$L)))))</f>
        <v/>
      </c>
      <c r="J154" s="34" t="str">
        <f>IF($D154="","",(IF($C154="","",IF(ISNA(SUMIF('5'!$CA:$CA,$C154,'5'!$CB:$CB)),0,SUMIF('5'!$CA:$CA,$C154,'5'!$CB:$CB)))-IF($D154="","",IF(ISNA(SUMIF('5'!$B:$B,$D154,'5'!$L:$L)),0,SUMIF('5'!$B:$B,$D154,'5'!$L:$L)))))</f>
        <v/>
      </c>
      <c r="K154" s="34" t="str">
        <f>IF($D154="","",(IF($C154="","",IF(ISNA(SUMIF('6'!$CA:$CA,$C154,'6'!$CB:$CB)),0,SUMIF('6'!$CA:$CA,$C154,'6'!$CB:$CB)))-IF($D154="","",IF(ISNA(SUMIF('6'!$B:$B,$D154,'6'!$L:$L)),0,SUMIF('6'!$B:$B,$D154,'6'!$L:$L)))))</f>
        <v/>
      </c>
      <c r="L154" s="34" t="str">
        <f>IF($D154="","",(IF($C154="","",IF(ISNA(SUMIF('7'!$CA:$CA,$C154,'7'!$CB:$CB)),0,SUMIF('7'!$CA:$CA,$C154,'7'!$CB:$CB)))-IF($D154="","",IF(ISNA(SUMIF('7'!$B:$B,$D154,'7'!$L:$L)),0,SUMIF('7'!$B:$B,$D154,'7'!$L:$L)))))</f>
        <v/>
      </c>
      <c r="M154" s="34" t="str">
        <f>IF($D154="","",(IF($C154="","",IF(ISNA(SUMIF('8'!$CA:$CA,$C154,'8'!$CB:$CB)),0,SUMIF('8'!$CA:$CA,$C154,'8'!$CB:$CB)))-IF($D154="","",IF(ISNA(SUMIF('8'!$B:$B,$D154,'8'!$L:$L)),0,SUMIF('8'!$B:$B,$D154,'8'!$L:$L)))))</f>
        <v/>
      </c>
      <c r="N154" s="34" t="str">
        <f>IF($D154="","",(IF($C154="","",IF(ISNA(SUMIF('9'!$CA:$CA,$C154,'9'!$CB:$CB)),0,SUMIF('9'!$CA:$CA,$C154,'9'!$CB:$CB)))-IF($D154="","",IF(ISNA(SUMIF('9'!$B:$B,$D154,'9'!$L:$L)),0,SUMIF('9'!$B:$B,$D154,'9'!$L:$L)))))</f>
        <v/>
      </c>
      <c r="O154" s="34" t="str">
        <f>IF($D154="","",(IF($C154="","",IF(ISNA(SUMIF('10'!$CA:$CA,$C154,'10'!$CB:$CB)),0,SUMIF('10'!$CA:$CA,$C154,'10'!$CB:$CB)))-IF($D154="","",IF(ISNA(SUMIF('10'!$B:$B,$D154,'10'!$L:$L)),0,SUMIF('10'!$B:$B,$D154,'10'!$L:$L)))))</f>
        <v/>
      </c>
      <c r="P154" s="34" t="str">
        <f>IF($D154="","",(IF($C154="","",IF(ISNA(SUMIF('11'!$CA:$CA,$C154,'11'!$CB:$CB)),0,SUMIF('11'!$CA:$CA,$C154,'11'!$CB:$CB)))-IF($D154="","",IF(ISNA(SUMIF('11'!$B:$B,$D154,'11'!$L:$L)),0,SUMIF('11'!$B:$B,$D154,'11'!$L:$L)))))</f>
        <v/>
      </c>
      <c r="Q154" s="34" t="str">
        <f>IF($D154="","",(IF($C154="","",IF(ISNA(SUMIF('12'!$CA:$CA,$C154,'12'!$CB:$CB)),0,SUMIF('12'!$CA:$CA,$C154,'12'!$CB:$CB)))-IF($D154="","",IF(ISNA(SUMIF('12'!$B:$B,$D154,'12'!$L:$L)),0,SUMIF('12'!$B:$B,$D154,'12'!$L:$L)))))</f>
        <v/>
      </c>
      <c r="R154" s="34" t="str">
        <f>IF($D154="","",(IF($C154="","",IF(ISNA(SUMIF('13'!$CA:$CA,$C154,'13'!$CB:$CB)),0,SUMIF('13'!$CA:$CA,$C154,'13'!$CB:$CB)))-IF($D154="","",IF(ISNA(SUMIF('13'!$B:$B,$D154,'13'!$L:$L)),0,SUMIF('13'!$B:$B,$D154,'13'!$L:$L)))))</f>
        <v/>
      </c>
      <c r="S154" s="34" t="str">
        <f>IF($D154="","",(IF($C154="","",IF(ISNA(SUMIF('14'!$CA:$CA,$C154,'14'!$CB:$CB)),0,SUMIF('14'!$CA:$CA,$C154,'14'!$CB:$CB)))-IF($D154="","",IF(ISNA(SUMIF('14'!$B:$B,$D154,'14'!$L:$L)),0,SUMIF('14'!$B:$B,$D154,'14'!$L:$L)))))</f>
        <v/>
      </c>
      <c r="T154" s="34" t="str">
        <f>IF($D154="","",(IF($C154="","",IF(ISNA(SUMIF('15'!$CA:$CA,$C154,'15'!$CB:$CB)),0,SUMIF('15'!$CA:$CA,$C154,'15'!$CB:$CB)))-IF($D154="","",IF(ISNA(SUMIF('15'!$B:$B,$D154,'15'!$L:$L)),0,SUMIF('15'!$B:$B,$D154,'15'!$L:$L)))))</f>
        <v/>
      </c>
      <c r="U154" s="34" t="str">
        <f>IF($D154="","",(IF($C154="","",IF(ISNA(SUMIF('16'!$CA:$CA,$C154,'16'!$CB:$CB)),0,SUMIF('16'!$CA:$CA,$C154,'16'!$CB:$CB)))-IF($D154="","",IF(ISNA(SUMIF('16'!$B:$B,$D154,'16'!$L:$L)),0,SUMIF('16'!$B:$B,$D154,'16'!$L:$L)))))</f>
        <v/>
      </c>
      <c r="V154" s="34" t="str">
        <f>IF($D154="","",(IF($C154="","",IF(ISNA(SUMIF('17'!$CA:$CA,$C154,'17'!$CB:$CB)),0,SUMIF('17'!$CA:$CA,$C154,'17'!$CB:$CB)))-IF($D154="","",IF(ISNA(SUMIF('17'!$B:$B,$D154,'17'!$L:$L)),0,SUMIF('17'!$B:$B,$D154,'17'!$L:$L)))))</f>
        <v/>
      </c>
      <c r="W154" s="34" t="str">
        <f>IF($D154="","",(IF($C154="","",IF(ISNA(SUMIF('18'!$CA:$CA,$C154,'18'!$CB:$CB)),0,SUMIF('18'!$CA:$CA,$C154,'18'!$CB:$CB)))-IF($D154="","",IF(ISNA(SUMIF('18'!$B:$B,$D154,'18'!$L:$L)),0,SUMIF('18'!$B:$B,$D154,'18'!$L:$L)))))</f>
        <v/>
      </c>
      <c r="X154" s="34" t="str">
        <f>IF($D154="","",(IF($C154="","",IF(ISNA(SUMIF('19'!$CA:$CA,$C154,'19'!$CB:$CB)),0,SUMIF('19'!$CA:$CA,$C154,'19'!$CB:$CB)))-IF($D154="","",IF(ISNA(SUMIF('19'!$B:$B,$D154,'19'!$L:$L)),0,SUMIF('19'!$B:$B,$D154,'19'!$L:$L)))))</f>
        <v/>
      </c>
      <c r="Y154" s="34" t="str">
        <f>IF($D154="","",(IF($C154="","",IF(ISNA(SUMIF('20'!$CA:$CA,$C154,'20'!$CB:$CB)),0,SUMIF('20'!$CA:$CA,$C154,'20'!$CB:$CB)))-IF($D154="","",IF(ISNA(SUMIF('20'!$B:$B,$D154,'20'!$L:$L)),0,SUMIF('20'!$B:$B,$D154,'20'!$L:$L)))))</f>
        <v/>
      </c>
      <c r="Z154" s="34" t="str">
        <f>IF($D154="","",(IF($C154="","",IF(ISNA(SUMIF('21'!$CA:$CA,$C154,'21'!$CB:$CB)),0,SUMIF('21'!$CA:$CA,$C154,'21'!$CB:$CB)))-IF($D154="","",IF(ISNA(SUMIF('21'!$B:$B,$D154,'21'!$L:$L)),0,SUMIF('21'!$B:$B,$D154,'21'!$L:$L)))))</f>
        <v/>
      </c>
      <c r="AA154" s="34" t="str">
        <f>IF($D154="","",(IF($C154="","",IF(ISNA(SUMIF('22'!$CA:$CA,$C154,'22'!$CB:$CB)),0,SUMIF('22'!$CA:$CA,$C154,'22'!$CB:$CB)))-IF($D154="","",IF(ISNA(SUMIF('22'!$B:$B,$D154,'22'!$L:$L)),0,SUMIF('22'!$B:$B,$D154,'22'!$L:$L)))))</f>
        <v/>
      </c>
      <c r="AB154" s="34" t="str">
        <f>IF($D154="","",(IF($C154="","",IF(ISNA(SUMIF('23'!$CA:$CA,$C154,'23'!$CB:$CB)),0,SUMIF('23'!$CA:$CA,$C154,'23'!$CB:$CB)))-IF($D154="","",IF(ISNA(SUMIF('23'!$B:$B,$D154,'23'!$L:$L)),0,SUMIF('23'!$B:$B,$D154,'23'!$L:$L)))))</f>
        <v/>
      </c>
      <c r="AC154" s="34" t="str">
        <f>IF($D154="","",(IF($C154="","",IF(ISNA(SUMIF('24'!$CA:$CA,$C154,'24'!$CB:$CB)),0,SUMIF('24'!$CA:$CA,$C154,'24'!$CB:$CB)))-IF($D154="","",IF(ISNA(SUMIF('24'!$B:$B,$D154,'24'!$L:$L)),0,SUMIF('24'!$B:$B,$D154,'24'!$L:$L)))))</f>
        <v/>
      </c>
      <c r="AD154" s="34" t="str">
        <f>IF($D154="","",(IF($C154="","",IF(ISNA(SUMIF('25'!$CA:$CA,$C154,'25'!$CB:$CB)),0,SUMIF('25'!$CA:$CA,$C154,'25'!$CB:$CB)))-IF($D154="","",IF(ISNA(SUMIF('25'!$B:$B,$D154,'25'!$L:$L)),0,SUMIF('25'!$B:$B,$D154,'25'!$L:$L)))))</f>
        <v/>
      </c>
      <c r="AE154" s="34" t="str">
        <f>IF($D154="","",(IF($C154="","",IF(ISNA(SUMIF('26'!$CA:$CA,$C154,'26'!$CB:$CB)),0,SUMIF('26'!$CA:$CA,$C154,'26'!$CB:$CB)))-IF($D154="","",IF(ISNA(SUMIF('26'!$B:$B,$D154,'26'!$L:$L)),0,SUMIF('26'!$B:$B,$D154,'26'!$L:$L)))))</f>
        <v/>
      </c>
      <c r="AF154" s="34" t="str">
        <f>IF($D154="","",(IF($C154="","",IF(ISNA(SUMIF('27'!$CA:$CA,$C154,'27'!$CB:$CB)),0,SUMIF('27'!$CA:$CA,$C154,'27'!$CB:$CB)))-IF($D154="","",IF(ISNA(SUMIF('27'!$B:$B,$D154,'27'!$L:$L)),0,SUMIF('27'!$B:$B,$D154,'27'!$L:$L)))))</f>
        <v/>
      </c>
      <c r="AG154" s="34" t="str">
        <f>IF($D154="","",(IF($C154="","",IF(ISNA(SUMIF('28'!$CA:$CA,$C154,'28'!$CB:$CB)),0,SUMIF('28'!$CA:$CA,$C154,'28'!$CB:$CB)))-IF($D154="","",IF(ISNA(SUMIF('28'!$B:$B,$D154,'28'!$L:$L)),0,SUMIF('28'!$B:$B,$D154,'28'!$L:$L)))))</f>
        <v/>
      </c>
      <c r="AH154" s="34" t="str">
        <f>IF($D154="","",(IF($C154="","",IF(ISNA(SUMIF('29'!$CA:$CA,$C154,'29'!$CB:$CB)),0,SUMIF('29'!$CA:$CA,$C154,'29'!$CB:$CB)))-IF($D154="","",IF(ISNA(SUMIF('29'!$B:$B,$D154,'29'!$L:$L)),0,SUMIF('29'!$B:$B,$D154,'29'!$L:$L)))))</f>
        <v/>
      </c>
      <c r="AI154" s="34" t="str">
        <f>IF($D154="","",(IF($C154="","",IF(ISNA(SUMIF('30'!$CA:$CA,$C154,'30'!$CB:$CB)),0,SUMIF('30'!$CA:$CA,$C154,'30'!$CB:$CB)))-IF($D154="","",IF(ISNA(SUMIF('30'!$B:$B,$D154,'30'!$L:$L)),0,SUMIF('30'!$B:$B,$D154,'30'!$L:$L)))))</f>
        <v/>
      </c>
      <c r="AJ154" s="34" t="str">
        <f>IF($D154="","",(IF($C154="","",IF(ISNA(SUMIF('31'!$CA:$CA,$C154,'31'!$CB:$CB)),0,SUMIF('31'!$CA:$CA,$C154,'31'!$CB:$CB)))-IF($D154="","",IF(ISNA(SUMIF('31'!$B:$B,$D154,'31'!$L:$L)),0,SUMIF('31'!$B:$B,$D154,'31'!$L:$L)))))</f>
        <v/>
      </c>
      <c r="AK154" s="35" t="str">
        <f t="shared" si="8"/>
        <v/>
      </c>
      <c r="AL154" s="31" t="str">
        <f t="shared" si="9"/>
        <v/>
      </c>
    </row>
    <row r="155" spans="1:38" ht="17.399999999999999" hidden="1">
      <c r="A155" s="19">
        <v>43</v>
      </c>
      <c r="C155" s="39" t="str">
        <f>IF(D155="","",VLOOKUP('CUADRO GENERADO'!D155,'BASE DATOS CONDUCTORES'!B:C,2,FALSE))</f>
        <v/>
      </c>
      <c r="D155" s="28" t="str">
        <f>IFERROR(VLOOKUP(A155,'BASE DATOS CONDUCTORES'!$Y$4:$AB$403,4,FALSE),"")</f>
        <v/>
      </c>
      <c r="E155" s="34" t="str">
        <f>IF(ISNA(VLOOKUP(D155,SALDOS!C:D,2,FALSE)),"",VLOOKUP(D155,SALDOS!C:D,2,FALSE))</f>
        <v/>
      </c>
      <c r="F155" s="34" t="str">
        <f>IF($D155="","",(IF($C155="","",IF(ISNA(SUMIF('1'!$CA:$CA,$C155,'1'!$CB:$CB)),0,SUMIF('1'!$CA:$CA,$C155,'1'!$CB:$CB)))-IF($D155="","",IF(ISNA(SUMIF('1'!$B:$B,$D155,'1'!$L:$L)),0,SUMIF('1'!$B:$B,$D155,'1'!$L:$L)))))</f>
        <v/>
      </c>
      <c r="G155" s="34" t="str">
        <f>IF($D155="","",(IF($C155="","",IF(ISNA(SUMIF('2'!$CA:$CA,$C155,'2'!$CB:$CB)),0,SUMIF('2'!$CA:$CA,$C155,'2'!$CB:$CB)))-IF($D155="","",IF(ISNA(SUMIF('2'!$B:$B,$D155,'2'!$L:$L)),0,SUMIF('2'!$B:$B,$D155,'2'!$L:$L)))))</f>
        <v/>
      </c>
      <c r="H155" s="34" t="str">
        <f>IF($D155="","",(IF($C155="","",IF(ISNA(SUMIF('3'!$CA:$CA,$C155,'3'!$CB:$CB)),0,SUMIF('3'!$CA:$CA,$C155,'3'!$CB:$CB)))-IF($D155="","",IF(ISNA(SUMIF('3'!$B:$B,$D155,'3'!$L:$L)),0,SUMIF('3'!$B:$B,$D155,'3'!$L:$L)))))</f>
        <v/>
      </c>
      <c r="I155" s="34" t="str">
        <f>IF($D155="","",(IF($C155="","",IF(ISNA(SUMIF('4'!$CA:$CA,$C155,'4'!$CB:$CB)),0,SUMIF('4'!$CA:$CA,$C155,'4'!$CB:$CB)))-IF($D155="","",IF(ISNA(SUMIF('4'!$B:$B,$D155,'4'!$L:$L)),0,SUMIF('4'!$B:$B,$D155,'4'!$L:$L)))))</f>
        <v/>
      </c>
      <c r="J155" s="34" t="str">
        <f>IF($D155="","",(IF($C155="","",IF(ISNA(SUMIF('5'!$CA:$CA,$C155,'5'!$CB:$CB)),0,SUMIF('5'!$CA:$CA,$C155,'5'!$CB:$CB)))-IF($D155="","",IF(ISNA(SUMIF('5'!$B:$B,$D155,'5'!$L:$L)),0,SUMIF('5'!$B:$B,$D155,'5'!$L:$L)))))</f>
        <v/>
      </c>
      <c r="K155" s="34" t="str">
        <f>IF($D155="","",(IF($C155="","",IF(ISNA(SUMIF('6'!$CA:$CA,$C155,'6'!$CB:$CB)),0,SUMIF('6'!$CA:$CA,$C155,'6'!$CB:$CB)))-IF($D155="","",IF(ISNA(SUMIF('6'!$B:$B,$D155,'6'!$L:$L)),0,SUMIF('6'!$B:$B,$D155,'6'!$L:$L)))))</f>
        <v/>
      </c>
      <c r="L155" s="34" t="str">
        <f>IF($D155="","",(IF($C155="","",IF(ISNA(SUMIF('7'!$CA:$CA,$C155,'7'!$CB:$CB)),0,SUMIF('7'!$CA:$CA,$C155,'7'!$CB:$CB)))-IF($D155="","",IF(ISNA(SUMIF('7'!$B:$B,$D155,'7'!$L:$L)),0,SUMIF('7'!$B:$B,$D155,'7'!$L:$L)))))</f>
        <v/>
      </c>
      <c r="M155" s="34" t="str">
        <f>IF($D155="","",(IF($C155="","",IF(ISNA(SUMIF('8'!$CA:$CA,$C155,'8'!$CB:$CB)),0,SUMIF('8'!$CA:$CA,$C155,'8'!$CB:$CB)))-IF($D155="","",IF(ISNA(SUMIF('8'!$B:$B,$D155,'8'!$L:$L)),0,SUMIF('8'!$B:$B,$D155,'8'!$L:$L)))))</f>
        <v/>
      </c>
      <c r="N155" s="34" t="str">
        <f>IF($D155="","",(IF($C155="","",IF(ISNA(SUMIF('9'!$CA:$CA,$C155,'9'!$CB:$CB)),0,SUMIF('9'!$CA:$CA,$C155,'9'!$CB:$CB)))-IF($D155="","",IF(ISNA(SUMIF('9'!$B:$B,$D155,'9'!$L:$L)),0,SUMIF('9'!$B:$B,$D155,'9'!$L:$L)))))</f>
        <v/>
      </c>
      <c r="O155" s="34" t="str">
        <f>IF($D155="","",(IF($C155="","",IF(ISNA(SUMIF('10'!$CA:$CA,$C155,'10'!$CB:$CB)),0,SUMIF('10'!$CA:$CA,$C155,'10'!$CB:$CB)))-IF($D155="","",IF(ISNA(SUMIF('10'!$B:$B,$D155,'10'!$L:$L)),0,SUMIF('10'!$B:$B,$D155,'10'!$L:$L)))))</f>
        <v/>
      </c>
      <c r="P155" s="34" t="str">
        <f>IF($D155="","",(IF($C155="","",IF(ISNA(SUMIF('11'!$CA:$CA,$C155,'11'!$CB:$CB)),0,SUMIF('11'!$CA:$CA,$C155,'11'!$CB:$CB)))-IF($D155="","",IF(ISNA(SUMIF('11'!$B:$B,$D155,'11'!$L:$L)),0,SUMIF('11'!$B:$B,$D155,'11'!$L:$L)))))</f>
        <v/>
      </c>
      <c r="Q155" s="34" t="str">
        <f>IF($D155="","",(IF($C155="","",IF(ISNA(SUMIF('12'!$CA:$CA,$C155,'12'!$CB:$CB)),0,SUMIF('12'!$CA:$CA,$C155,'12'!$CB:$CB)))-IF($D155="","",IF(ISNA(SUMIF('12'!$B:$B,$D155,'12'!$L:$L)),0,SUMIF('12'!$B:$B,$D155,'12'!$L:$L)))))</f>
        <v/>
      </c>
      <c r="R155" s="34" t="str">
        <f>IF($D155="","",(IF($C155="","",IF(ISNA(SUMIF('13'!$CA:$CA,$C155,'13'!$CB:$CB)),0,SUMIF('13'!$CA:$CA,$C155,'13'!$CB:$CB)))-IF($D155="","",IF(ISNA(SUMIF('13'!$B:$B,$D155,'13'!$L:$L)),0,SUMIF('13'!$B:$B,$D155,'13'!$L:$L)))))</f>
        <v/>
      </c>
      <c r="S155" s="34" t="str">
        <f>IF($D155="","",(IF($C155="","",IF(ISNA(SUMIF('14'!$CA:$CA,$C155,'14'!$CB:$CB)),0,SUMIF('14'!$CA:$CA,$C155,'14'!$CB:$CB)))-IF($D155="","",IF(ISNA(SUMIF('14'!$B:$B,$D155,'14'!$L:$L)),0,SUMIF('14'!$B:$B,$D155,'14'!$L:$L)))))</f>
        <v/>
      </c>
      <c r="T155" s="34" t="str">
        <f>IF($D155="","",(IF($C155="","",IF(ISNA(SUMIF('15'!$CA:$CA,$C155,'15'!$CB:$CB)),0,SUMIF('15'!$CA:$CA,$C155,'15'!$CB:$CB)))-IF($D155="","",IF(ISNA(SUMIF('15'!$B:$B,$D155,'15'!$L:$L)),0,SUMIF('15'!$B:$B,$D155,'15'!$L:$L)))))</f>
        <v/>
      </c>
      <c r="U155" s="34" t="str">
        <f>IF($D155="","",(IF($C155="","",IF(ISNA(SUMIF('16'!$CA:$CA,$C155,'16'!$CB:$CB)),0,SUMIF('16'!$CA:$CA,$C155,'16'!$CB:$CB)))-IF($D155="","",IF(ISNA(SUMIF('16'!$B:$B,$D155,'16'!$L:$L)),0,SUMIF('16'!$B:$B,$D155,'16'!$L:$L)))))</f>
        <v/>
      </c>
      <c r="V155" s="34" t="str">
        <f>IF($D155="","",(IF($C155="","",IF(ISNA(SUMIF('17'!$CA:$CA,$C155,'17'!$CB:$CB)),0,SUMIF('17'!$CA:$CA,$C155,'17'!$CB:$CB)))-IF($D155="","",IF(ISNA(SUMIF('17'!$B:$B,$D155,'17'!$L:$L)),0,SUMIF('17'!$B:$B,$D155,'17'!$L:$L)))))</f>
        <v/>
      </c>
      <c r="W155" s="34" t="str">
        <f>IF($D155="","",(IF($C155="","",IF(ISNA(SUMIF('18'!$CA:$CA,$C155,'18'!$CB:$CB)),0,SUMIF('18'!$CA:$CA,$C155,'18'!$CB:$CB)))-IF($D155="","",IF(ISNA(SUMIF('18'!$B:$B,$D155,'18'!$L:$L)),0,SUMIF('18'!$B:$B,$D155,'18'!$L:$L)))))</f>
        <v/>
      </c>
      <c r="X155" s="34" t="str">
        <f>IF($D155="","",(IF($C155="","",IF(ISNA(SUMIF('19'!$CA:$CA,$C155,'19'!$CB:$CB)),0,SUMIF('19'!$CA:$CA,$C155,'19'!$CB:$CB)))-IF($D155="","",IF(ISNA(SUMIF('19'!$B:$B,$D155,'19'!$L:$L)),0,SUMIF('19'!$B:$B,$D155,'19'!$L:$L)))))</f>
        <v/>
      </c>
      <c r="Y155" s="34" t="str">
        <f>IF($D155="","",(IF($C155="","",IF(ISNA(SUMIF('20'!$CA:$CA,$C155,'20'!$CB:$CB)),0,SUMIF('20'!$CA:$CA,$C155,'20'!$CB:$CB)))-IF($D155="","",IF(ISNA(SUMIF('20'!$B:$B,$D155,'20'!$L:$L)),0,SUMIF('20'!$B:$B,$D155,'20'!$L:$L)))))</f>
        <v/>
      </c>
      <c r="Z155" s="34" t="str">
        <f>IF($D155="","",(IF($C155="","",IF(ISNA(SUMIF('21'!$CA:$CA,$C155,'21'!$CB:$CB)),0,SUMIF('21'!$CA:$CA,$C155,'21'!$CB:$CB)))-IF($D155="","",IF(ISNA(SUMIF('21'!$B:$B,$D155,'21'!$L:$L)),0,SUMIF('21'!$B:$B,$D155,'21'!$L:$L)))))</f>
        <v/>
      </c>
      <c r="AA155" s="34" t="str">
        <f>IF($D155="","",(IF($C155="","",IF(ISNA(SUMIF('22'!$CA:$CA,$C155,'22'!$CB:$CB)),0,SUMIF('22'!$CA:$CA,$C155,'22'!$CB:$CB)))-IF($D155="","",IF(ISNA(SUMIF('22'!$B:$B,$D155,'22'!$L:$L)),0,SUMIF('22'!$B:$B,$D155,'22'!$L:$L)))))</f>
        <v/>
      </c>
      <c r="AB155" s="34" t="str">
        <f>IF($D155="","",(IF($C155="","",IF(ISNA(SUMIF('23'!$CA:$CA,$C155,'23'!$CB:$CB)),0,SUMIF('23'!$CA:$CA,$C155,'23'!$CB:$CB)))-IF($D155="","",IF(ISNA(SUMIF('23'!$B:$B,$D155,'23'!$L:$L)),0,SUMIF('23'!$B:$B,$D155,'23'!$L:$L)))))</f>
        <v/>
      </c>
      <c r="AC155" s="34" t="str">
        <f>IF($D155="","",(IF($C155="","",IF(ISNA(SUMIF('24'!$CA:$CA,$C155,'24'!$CB:$CB)),0,SUMIF('24'!$CA:$CA,$C155,'24'!$CB:$CB)))-IF($D155="","",IF(ISNA(SUMIF('24'!$B:$B,$D155,'24'!$L:$L)),0,SUMIF('24'!$B:$B,$D155,'24'!$L:$L)))))</f>
        <v/>
      </c>
      <c r="AD155" s="34" t="str">
        <f>IF($D155="","",(IF($C155="","",IF(ISNA(SUMIF('25'!$CA:$CA,$C155,'25'!$CB:$CB)),0,SUMIF('25'!$CA:$CA,$C155,'25'!$CB:$CB)))-IF($D155="","",IF(ISNA(SUMIF('25'!$B:$B,$D155,'25'!$L:$L)),0,SUMIF('25'!$B:$B,$D155,'25'!$L:$L)))))</f>
        <v/>
      </c>
      <c r="AE155" s="34" t="str">
        <f>IF($D155="","",(IF($C155="","",IF(ISNA(SUMIF('26'!$CA:$CA,$C155,'26'!$CB:$CB)),0,SUMIF('26'!$CA:$CA,$C155,'26'!$CB:$CB)))-IF($D155="","",IF(ISNA(SUMIF('26'!$B:$B,$D155,'26'!$L:$L)),0,SUMIF('26'!$B:$B,$D155,'26'!$L:$L)))))</f>
        <v/>
      </c>
      <c r="AF155" s="34" t="str">
        <f>IF($D155="","",(IF($C155="","",IF(ISNA(SUMIF('27'!$CA:$CA,$C155,'27'!$CB:$CB)),0,SUMIF('27'!$CA:$CA,$C155,'27'!$CB:$CB)))-IF($D155="","",IF(ISNA(SUMIF('27'!$B:$B,$D155,'27'!$L:$L)),0,SUMIF('27'!$B:$B,$D155,'27'!$L:$L)))))</f>
        <v/>
      </c>
      <c r="AG155" s="34" t="str">
        <f>IF($D155="","",(IF($C155="","",IF(ISNA(SUMIF('28'!$CA:$CA,$C155,'28'!$CB:$CB)),0,SUMIF('28'!$CA:$CA,$C155,'28'!$CB:$CB)))-IF($D155="","",IF(ISNA(SUMIF('28'!$B:$B,$D155,'28'!$L:$L)),0,SUMIF('28'!$B:$B,$D155,'28'!$L:$L)))))</f>
        <v/>
      </c>
      <c r="AH155" s="34" t="str">
        <f>IF($D155="","",(IF($C155="","",IF(ISNA(SUMIF('29'!$CA:$CA,$C155,'29'!$CB:$CB)),0,SUMIF('29'!$CA:$CA,$C155,'29'!$CB:$CB)))-IF($D155="","",IF(ISNA(SUMIF('29'!$B:$B,$D155,'29'!$L:$L)),0,SUMIF('29'!$B:$B,$D155,'29'!$L:$L)))))</f>
        <v/>
      </c>
      <c r="AI155" s="34" t="str">
        <f>IF($D155="","",(IF($C155="","",IF(ISNA(SUMIF('30'!$CA:$CA,$C155,'30'!$CB:$CB)),0,SUMIF('30'!$CA:$CA,$C155,'30'!$CB:$CB)))-IF($D155="","",IF(ISNA(SUMIF('30'!$B:$B,$D155,'30'!$L:$L)),0,SUMIF('30'!$B:$B,$D155,'30'!$L:$L)))))</f>
        <v/>
      </c>
      <c r="AJ155" s="34" t="str">
        <f>IF($D155="","",(IF($C155="","",IF(ISNA(SUMIF('31'!$CA:$CA,$C155,'31'!$CB:$CB)),0,SUMIF('31'!$CA:$CA,$C155,'31'!$CB:$CB)))-IF($D155="","",IF(ISNA(SUMIF('31'!$B:$B,$D155,'31'!$L:$L)),0,SUMIF('31'!$B:$B,$D155,'31'!$L:$L)))))</f>
        <v/>
      </c>
      <c r="AK155" s="35" t="str">
        <f t="shared" si="8"/>
        <v/>
      </c>
      <c r="AL155" s="31" t="str">
        <f t="shared" si="9"/>
        <v/>
      </c>
    </row>
    <row r="156" spans="1:38" ht="17.399999999999999" hidden="1">
      <c r="A156" s="19">
        <v>44</v>
      </c>
      <c r="C156" s="39" t="str">
        <f>IF(D156="","",VLOOKUP('CUADRO GENERADO'!D156,'BASE DATOS CONDUCTORES'!B:C,2,FALSE))</f>
        <v/>
      </c>
      <c r="D156" s="28" t="str">
        <f>IFERROR(VLOOKUP(A156,'BASE DATOS CONDUCTORES'!$Y$4:$AB$403,4,FALSE),"")</f>
        <v/>
      </c>
      <c r="E156" s="34" t="str">
        <f>IF(ISNA(VLOOKUP(D156,SALDOS!C:D,2,FALSE)),"",VLOOKUP(D156,SALDOS!C:D,2,FALSE))</f>
        <v/>
      </c>
      <c r="F156" s="34" t="str">
        <f>IF($D156="","",(IF($C156="","",IF(ISNA(SUMIF('1'!$CA:$CA,$C156,'1'!$CB:$CB)),0,SUMIF('1'!$CA:$CA,$C156,'1'!$CB:$CB)))-IF($D156="","",IF(ISNA(SUMIF('1'!$B:$B,$D156,'1'!$L:$L)),0,SUMIF('1'!$B:$B,$D156,'1'!$L:$L)))))</f>
        <v/>
      </c>
      <c r="G156" s="34" t="str">
        <f>IF($D156="","",(IF($C156="","",IF(ISNA(SUMIF('2'!$CA:$CA,$C156,'2'!$CB:$CB)),0,SUMIF('2'!$CA:$CA,$C156,'2'!$CB:$CB)))-IF($D156="","",IF(ISNA(SUMIF('2'!$B:$B,$D156,'2'!$L:$L)),0,SUMIF('2'!$B:$B,$D156,'2'!$L:$L)))))</f>
        <v/>
      </c>
      <c r="H156" s="34" t="str">
        <f>IF($D156="","",(IF($C156="","",IF(ISNA(SUMIF('3'!$CA:$CA,$C156,'3'!$CB:$CB)),0,SUMIF('3'!$CA:$CA,$C156,'3'!$CB:$CB)))-IF($D156="","",IF(ISNA(SUMIF('3'!$B:$B,$D156,'3'!$L:$L)),0,SUMIF('3'!$B:$B,$D156,'3'!$L:$L)))))</f>
        <v/>
      </c>
      <c r="I156" s="34" t="str">
        <f>IF($D156="","",(IF($C156="","",IF(ISNA(SUMIF('4'!$CA:$CA,$C156,'4'!$CB:$CB)),0,SUMIF('4'!$CA:$CA,$C156,'4'!$CB:$CB)))-IF($D156="","",IF(ISNA(SUMIF('4'!$B:$B,$D156,'4'!$L:$L)),0,SUMIF('4'!$B:$B,$D156,'4'!$L:$L)))))</f>
        <v/>
      </c>
      <c r="J156" s="34" t="str">
        <f>IF($D156="","",(IF($C156="","",IF(ISNA(SUMIF('5'!$CA:$CA,$C156,'5'!$CB:$CB)),0,SUMIF('5'!$CA:$CA,$C156,'5'!$CB:$CB)))-IF($D156="","",IF(ISNA(SUMIF('5'!$B:$B,$D156,'5'!$L:$L)),0,SUMIF('5'!$B:$B,$D156,'5'!$L:$L)))))</f>
        <v/>
      </c>
      <c r="K156" s="34" t="str">
        <f>IF($D156="","",(IF($C156="","",IF(ISNA(SUMIF('6'!$CA:$CA,$C156,'6'!$CB:$CB)),0,SUMIF('6'!$CA:$CA,$C156,'6'!$CB:$CB)))-IF($D156="","",IF(ISNA(SUMIF('6'!$B:$B,$D156,'6'!$L:$L)),0,SUMIF('6'!$B:$B,$D156,'6'!$L:$L)))))</f>
        <v/>
      </c>
      <c r="L156" s="34" t="str">
        <f>IF($D156="","",(IF($C156="","",IF(ISNA(SUMIF('7'!$CA:$CA,$C156,'7'!$CB:$CB)),0,SUMIF('7'!$CA:$CA,$C156,'7'!$CB:$CB)))-IF($D156="","",IF(ISNA(SUMIF('7'!$B:$B,$D156,'7'!$L:$L)),0,SUMIF('7'!$B:$B,$D156,'7'!$L:$L)))))</f>
        <v/>
      </c>
      <c r="M156" s="34" t="str">
        <f>IF($D156="","",(IF($C156="","",IF(ISNA(SUMIF('8'!$CA:$CA,$C156,'8'!$CB:$CB)),0,SUMIF('8'!$CA:$CA,$C156,'8'!$CB:$CB)))-IF($D156="","",IF(ISNA(SUMIF('8'!$B:$B,$D156,'8'!$L:$L)),0,SUMIF('8'!$B:$B,$D156,'8'!$L:$L)))))</f>
        <v/>
      </c>
      <c r="N156" s="34" t="str">
        <f>IF($D156="","",(IF($C156="","",IF(ISNA(SUMIF('9'!$CA:$CA,$C156,'9'!$CB:$CB)),0,SUMIF('9'!$CA:$CA,$C156,'9'!$CB:$CB)))-IF($D156="","",IF(ISNA(SUMIF('9'!$B:$B,$D156,'9'!$L:$L)),0,SUMIF('9'!$B:$B,$D156,'9'!$L:$L)))))</f>
        <v/>
      </c>
      <c r="O156" s="34" t="str">
        <f>IF($D156="","",(IF($C156="","",IF(ISNA(SUMIF('10'!$CA:$CA,$C156,'10'!$CB:$CB)),0,SUMIF('10'!$CA:$CA,$C156,'10'!$CB:$CB)))-IF($D156="","",IF(ISNA(SUMIF('10'!$B:$B,$D156,'10'!$L:$L)),0,SUMIF('10'!$B:$B,$D156,'10'!$L:$L)))))</f>
        <v/>
      </c>
      <c r="P156" s="34" t="str">
        <f>IF($D156="","",(IF($C156="","",IF(ISNA(SUMIF('11'!$CA:$CA,$C156,'11'!$CB:$CB)),0,SUMIF('11'!$CA:$CA,$C156,'11'!$CB:$CB)))-IF($D156="","",IF(ISNA(SUMIF('11'!$B:$B,$D156,'11'!$L:$L)),0,SUMIF('11'!$B:$B,$D156,'11'!$L:$L)))))</f>
        <v/>
      </c>
      <c r="Q156" s="34" t="str">
        <f>IF($D156="","",(IF($C156="","",IF(ISNA(SUMIF('12'!$CA:$CA,$C156,'12'!$CB:$CB)),0,SUMIF('12'!$CA:$CA,$C156,'12'!$CB:$CB)))-IF($D156="","",IF(ISNA(SUMIF('12'!$B:$B,$D156,'12'!$L:$L)),0,SUMIF('12'!$B:$B,$D156,'12'!$L:$L)))))</f>
        <v/>
      </c>
      <c r="R156" s="34" t="str">
        <f>IF($D156="","",(IF($C156="","",IF(ISNA(SUMIF('13'!$CA:$CA,$C156,'13'!$CB:$CB)),0,SUMIF('13'!$CA:$CA,$C156,'13'!$CB:$CB)))-IF($D156="","",IF(ISNA(SUMIF('13'!$B:$B,$D156,'13'!$L:$L)),0,SUMIF('13'!$B:$B,$D156,'13'!$L:$L)))))</f>
        <v/>
      </c>
      <c r="S156" s="34" t="str">
        <f>IF($D156="","",(IF($C156="","",IF(ISNA(SUMIF('14'!$CA:$CA,$C156,'14'!$CB:$CB)),0,SUMIF('14'!$CA:$CA,$C156,'14'!$CB:$CB)))-IF($D156="","",IF(ISNA(SUMIF('14'!$B:$B,$D156,'14'!$L:$L)),0,SUMIF('14'!$B:$B,$D156,'14'!$L:$L)))))</f>
        <v/>
      </c>
      <c r="T156" s="34" t="str">
        <f>IF($D156="","",(IF($C156="","",IF(ISNA(SUMIF('15'!$CA:$CA,$C156,'15'!$CB:$CB)),0,SUMIF('15'!$CA:$CA,$C156,'15'!$CB:$CB)))-IF($D156="","",IF(ISNA(SUMIF('15'!$B:$B,$D156,'15'!$L:$L)),0,SUMIF('15'!$B:$B,$D156,'15'!$L:$L)))))</f>
        <v/>
      </c>
      <c r="U156" s="34" t="str">
        <f>IF($D156="","",(IF($C156="","",IF(ISNA(SUMIF('16'!$CA:$CA,$C156,'16'!$CB:$CB)),0,SUMIF('16'!$CA:$CA,$C156,'16'!$CB:$CB)))-IF($D156="","",IF(ISNA(SUMIF('16'!$B:$B,$D156,'16'!$L:$L)),0,SUMIF('16'!$B:$B,$D156,'16'!$L:$L)))))</f>
        <v/>
      </c>
      <c r="V156" s="34" t="str">
        <f>IF($D156="","",(IF($C156="","",IF(ISNA(SUMIF('17'!$CA:$CA,$C156,'17'!$CB:$CB)),0,SUMIF('17'!$CA:$CA,$C156,'17'!$CB:$CB)))-IF($D156="","",IF(ISNA(SUMIF('17'!$B:$B,$D156,'17'!$L:$L)),0,SUMIF('17'!$B:$B,$D156,'17'!$L:$L)))))</f>
        <v/>
      </c>
      <c r="W156" s="34" t="str">
        <f>IF($D156="","",(IF($C156="","",IF(ISNA(SUMIF('18'!$CA:$CA,$C156,'18'!$CB:$CB)),0,SUMIF('18'!$CA:$CA,$C156,'18'!$CB:$CB)))-IF($D156="","",IF(ISNA(SUMIF('18'!$B:$B,$D156,'18'!$L:$L)),0,SUMIF('18'!$B:$B,$D156,'18'!$L:$L)))))</f>
        <v/>
      </c>
      <c r="X156" s="34" t="str">
        <f>IF($D156="","",(IF($C156="","",IF(ISNA(SUMIF('19'!$CA:$CA,$C156,'19'!$CB:$CB)),0,SUMIF('19'!$CA:$CA,$C156,'19'!$CB:$CB)))-IF($D156="","",IF(ISNA(SUMIF('19'!$B:$B,$D156,'19'!$L:$L)),0,SUMIF('19'!$B:$B,$D156,'19'!$L:$L)))))</f>
        <v/>
      </c>
      <c r="Y156" s="34" t="str">
        <f>IF($D156="","",(IF($C156="","",IF(ISNA(SUMIF('20'!$CA:$CA,$C156,'20'!$CB:$CB)),0,SUMIF('20'!$CA:$CA,$C156,'20'!$CB:$CB)))-IF($D156="","",IF(ISNA(SUMIF('20'!$B:$B,$D156,'20'!$L:$L)),0,SUMIF('20'!$B:$B,$D156,'20'!$L:$L)))))</f>
        <v/>
      </c>
      <c r="Z156" s="34" t="str">
        <f>IF($D156="","",(IF($C156="","",IF(ISNA(SUMIF('21'!$CA:$CA,$C156,'21'!$CB:$CB)),0,SUMIF('21'!$CA:$CA,$C156,'21'!$CB:$CB)))-IF($D156="","",IF(ISNA(SUMIF('21'!$B:$B,$D156,'21'!$L:$L)),0,SUMIF('21'!$B:$B,$D156,'21'!$L:$L)))))</f>
        <v/>
      </c>
      <c r="AA156" s="34" t="str">
        <f>IF($D156="","",(IF($C156="","",IF(ISNA(SUMIF('22'!$CA:$CA,$C156,'22'!$CB:$CB)),0,SUMIF('22'!$CA:$CA,$C156,'22'!$CB:$CB)))-IF($D156="","",IF(ISNA(SUMIF('22'!$B:$B,$D156,'22'!$L:$L)),0,SUMIF('22'!$B:$B,$D156,'22'!$L:$L)))))</f>
        <v/>
      </c>
      <c r="AB156" s="34" t="str">
        <f>IF($D156="","",(IF($C156="","",IF(ISNA(SUMIF('23'!$CA:$CA,$C156,'23'!$CB:$CB)),0,SUMIF('23'!$CA:$CA,$C156,'23'!$CB:$CB)))-IF($D156="","",IF(ISNA(SUMIF('23'!$B:$B,$D156,'23'!$L:$L)),0,SUMIF('23'!$B:$B,$D156,'23'!$L:$L)))))</f>
        <v/>
      </c>
      <c r="AC156" s="34" t="str">
        <f>IF($D156="","",(IF($C156="","",IF(ISNA(SUMIF('24'!$CA:$CA,$C156,'24'!$CB:$CB)),0,SUMIF('24'!$CA:$CA,$C156,'24'!$CB:$CB)))-IF($D156="","",IF(ISNA(SUMIF('24'!$B:$B,$D156,'24'!$L:$L)),0,SUMIF('24'!$B:$B,$D156,'24'!$L:$L)))))</f>
        <v/>
      </c>
      <c r="AD156" s="34" t="str">
        <f>IF($D156="","",(IF($C156="","",IF(ISNA(SUMIF('25'!$CA:$CA,$C156,'25'!$CB:$CB)),0,SUMIF('25'!$CA:$CA,$C156,'25'!$CB:$CB)))-IF($D156="","",IF(ISNA(SUMIF('25'!$B:$B,$D156,'25'!$L:$L)),0,SUMIF('25'!$B:$B,$D156,'25'!$L:$L)))))</f>
        <v/>
      </c>
      <c r="AE156" s="34" t="str">
        <f>IF($D156="","",(IF($C156="","",IF(ISNA(SUMIF('26'!$CA:$CA,$C156,'26'!$CB:$CB)),0,SUMIF('26'!$CA:$CA,$C156,'26'!$CB:$CB)))-IF($D156="","",IF(ISNA(SUMIF('26'!$B:$B,$D156,'26'!$L:$L)),0,SUMIF('26'!$B:$B,$D156,'26'!$L:$L)))))</f>
        <v/>
      </c>
      <c r="AF156" s="34" t="str">
        <f>IF($D156="","",(IF($C156="","",IF(ISNA(SUMIF('27'!$CA:$CA,$C156,'27'!$CB:$CB)),0,SUMIF('27'!$CA:$CA,$C156,'27'!$CB:$CB)))-IF($D156="","",IF(ISNA(SUMIF('27'!$B:$B,$D156,'27'!$L:$L)),0,SUMIF('27'!$B:$B,$D156,'27'!$L:$L)))))</f>
        <v/>
      </c>
      <c r="AG156" s="34" t="str">
        <f>IF($D156="","",(IF($C156="","",IF(ISNA(SUMIF('28'!$CA:$CA,$C156,'28'!$CB:$CB)),0,SUMIF('28'!$CA:$CA,$C156,'28'!$CB:$CB)))-IF($D156="","",IF(ISNA(SUMIF('28'!$B:$B,$D156,'28'!$L:$L)),0,SUMIF('28'!$B:$B,$D156,'28'!$L:$L)))))</f>
        <v/>
      </c>
      <c r="AH156" s="34" t="str">
        <f>IF($D156="","",(IF($C156="","",IF(ISNA(SUMIF('29'!$CA:$CA,$C156,'29'!$CB:$CB)),0,SUMIF('29'!$CA:$CA,$C156,'29'!$CB:$CB)))-IF($D156="","",IF(ISNA(SUMIF('29'!$B:$B,$D156,'29'!$L:$L)),0,SUMIF('29'!$B:$B,$D156,'29'!$L:$L)))))</f>
        <v/>
      </c>
      <c r="AI156" s="34" t="str">
        <f>IF($D156="","",(IF($C156="","",IF(ISNA(SUMIF('30'!$CA:$CA,$C156,'30'!$CB:$CB)),0,SUMIF('30'!$CA:$CA,$C156,'30'!$CB:$CB)))-IF($D156="","",IF(ISNA(SUMIF('30'!$B:$B,$D156,'30'!$L:$L)),0,SUMIF('30'!$B:$B,$D156,'30'!$L:$L)))))</f>
        <v/>
      </c>
      <c r="AJ156" s="34" t="str">
        <f>IF($D156="","",(IF($C156="","",IF(ISNA(SUMIF('31'!$CA:$CA,$C156,'31'!$CB:$CB)),0,SUMIF('31'!$CA:$CA,$C156,'31'!$CB:$CB)))-IF($D156="","",IF(ISNA(SUMIF('31'!$B:$B,$D156,'31'!$L:$L)),0,SUMIF('31'!$B:$B,$D156,'31'!$L:$L)))))</f>
        <v/>
      </c>
      <c r="AK156" s="35" t="str">
        <f t="shared" si="8"/>
        <v/>
      </c>
      <c r="AL156" s="31" t="str">
        <f t="shared" si="9"/>
        <v/>
      </c>
    </row>
    <row r="157" spans="1:38" ht="17.399999999999999" hidden="1">
      <c r="A157" s="19">
        <v>45</v>
      </c>
      <c r="C157" s="39" t="str">
        <f>IF(D157="","",VLOOKUP('CUADRO GENERADO'!D157,'BASE DATOS CONDUCTORES'!B:C,2,FALSE))</f>
        <v/>
      </c>
      <c r="D157" s="28" t="str">
        <f>IFERROR(VLOOKUP(A157,'BASE DATOS CONDUCTORES'!$Y$4:$AB$403,4,FALSE),"")</f>
        <v/>
      </c>
      <c r="E157" s="34" t="str">
        <f>IF(ISNA(VLOOKUP(D157,SALDOS!C:D,2,FALSE)),"",VLOOKUP(D157,SALDOS!C:D,2,FALSE))</f>
        <v/>
      </c>
      <c r="F157" s="34" t="str">
        <f>IF($D157="","",(IF($C157="","",IF(ISNA(SUMIF('1'!$CA:$CA,$C157,'1'!$CB:$CB)),0,SUMIF('1'!$CA:$CA,$C157,'1'!$CB:$CB)))-IF($D157="","",IF(ISNA(SUMIF('1'!$B:$B,$D157,'1'!$L:$L)),0,SUMIF('1'!$B:$B,$D157,'1'!$L:$L)))))</f>
        <v/>
      </c>
      <c r="G157" s="34" t="str">
        <f>IF($D157="","",(IF($C157="","",IF(ISNA(SUMIF('2'!$CA:$CA,$C157,'2'!$CB:$CB)),0,SUMIF('2'!$CA:$CA,$C157,'2'!$CB:$CB)))-IF($D157="","",IF(ISNA(SUMIF('2'!$B:$B,$D157,'2'!$L:$L)),0,SUMIF('2'!$B:$B,$D157,'2'!$L:$L)))))</f>
        <v/>
      </c>
      <c r="H157" s="34" t="str">
        <f>IF($D157="","",(IF($C157="","",IF(ISNA(SUMIF('3'!$CA:$CA,$C157,'3'!$CB:$CB)),0,SUMIF('3'!$CA:$CA,$C157,'3'!$CB:$CB)))-IF($D157="","",IF(ISNA(SUMIF('3'!$B:$B,$D157,'3'!$L:$L)),0,SUMIF('3'!$B:$B,$D157,'3'!$L:$L)))))</f>
        <v/>
      </c>
      <c r="I157" s="34" t="str">
        <f>IF($D157="","",(IF($C157="","",IF(ISNA(SUMIF('4'!$CA:$CA,$C157,'4'!$CB:$CB)),0,SUMIF('4'!$CA:$CA,$C157,'4'!$CB:$CB)))-IF($D157="","",IF(ISNA(SUMIF('4'!$B:$B,$D157,'4'!$L:$L)),0,SUMIF('4'!$B:$B,$D157,'4'!$L:$L)))))</f>
        <v/>
      </c>
      <c r="J157" s="34" t="str">
        <f>IF($D157="","",(IF($C157="","",IF(ISNA(SUMIF('5'!$CA:$CA,$C157,'5'!$CB:$CB)),0,SUMIF('5'!$CA:$CA,$C157,'5'!$CB:$CB)))-IF($D157="","",IF(ISNA(SUMIF('5'!$B:$B,$D157,'5'!$L:$L)),0,SUMIF('5'!$B:$B,$D157,'5'!$L:$L)))))</f>
        <v/>
      </c>
      <c r="K157" s="34" t="str">
        <f>IF($D157="","",(IF($C157="","",IF(ISNA(SUMIF('6'!$CA:$CA,$C157,'6'!$CB:$CB)),0,SUMIF('6'!$CA:$CA,$C157,'6'!$CB:$CB)))-IF($D157="","",IF(ISNA(SUMIF('6'!$B:$B,$D157,'6'!$L:$L)),0,SUMIF('6'!$B:$B,$D157,'6'!$L:$L)))))</f>
        <v/>
      </c>
      <c r="L157" s="34" t="str">
        <f>IF($D157="","",(IF($C157="","",IF(ISNA(SUMIF('7'!$CA:$CA,$C157,'7'!$CB:$CB)),0,SUMIF('7'!$CA:$CA,$C157,'7'!$CB:$CB)))-IF($D157="","",IF(ISNA(SUMIF('7'!$B:$B,$D157,'7'!$L:$L)),0,SUMIF('7'!$B:$B,$D157,'7'!$L:$L)))))</f>
        <v/>
      </c>
      <c r="M157" s="34" t="str">
        <f>IF($D157="","",(IF($C157="","",IF(ISNA(SUMIF('8'!$CA:$CA,$C157,'8'!$CB:$CB)),0,SUMIF('8'!$CA:$CA,$C157,'8'!$CB:$CB)))-IF($D157="","",IF(ISNA(SUMIF('8'!$B:$B,$D157,'8'!$L:$L)),0,SUMIF('8'!$B:$B,$D157,'8'!$L:$L)))))</f>
        <v/>
      </c>
      <c r="N157" s="34" t="str">
        <f>IF($D157="","",(IF($C157="","",IF(ISNA(SUMIF('9'!$CA:$CA,$C157,'9'!$CB:$CB)),0,SUMIF('9'!$CA:$CA,$C157,'9'!$CB:$CB)))-IF($D157="","",IF(ISNA(SUMIF('9'!$B:$B,$D157,'9'!$L:$L)),0,SUMIF('9'!$B:$B,$D157,'9'!$L:$L)))))</f>
        <v/>
      </c>
      <c r="O157" s="34" t="str">
        <f>IF($D157="","",(IF($C157="","",IF(ISNA(SUMIF('10'!$CA:$CA,$C157,'10'!$CB:$CB)),0,SUMIF('10'!$CA:$CA,$C157,'10'!$CB:$CB)))-IF($D157="","",IF(ISNA(SUMIF('10'!$B:$B,$D157,'10'!$L:$L)),0,SUMIF('10'!$B:$B,$D157,'10'!$L:$L)))))</f>
        <v/>
      </c>
      <c r="P157" s="34" t="str">
        <f>IF($D157="","",(IF($C157="","",IF(ISNA(SUMIF('11'!$CA:$CA,$C157,'11'!$CB:$CB)),0,SUMIF('11'!$CA:$CA,$C157,'11'!$CB:$CB)))-IF($D157="","",IF(ISNA(SUMIF('11'!$B:$B,$D157,'11'!$L:$L)),0,SUMIF('11'!$B:$B,$D157,'11'!$L:$L)))))</f>
        <v/>
      </c>
      <c r="Q157" s="34" t="str">
        <f>IF($D157="","",(IF($C157="","",IF(ISNA(SUMIF('12'!$CA:$CA,$C157,'12'!$CB:$CB)),0,SUMIF('12'!$CA:$CA,$C157,'12'!$CB:$CB)))-IF($D157="","",IF(ISNA(SUMIF('12'!$B:$B,$D157,'12'!$L:$L)),0,SUMIF('12'!$B:$B,$D157,'12'!$L:$L)))))</f>
        <v/>
      </c>
      <c r="R157" s="34" t="str">
        <f>IF($D157="","",(IF($C157="","",IF(ISNA(SUMIF('13'!$CA:$CA,$C157,'13'!$CB:$CB)),0,SUMIF('13'!$CA:$CA,$C157,'13'!$CB:$CB)))-IF($D157="","",IF(ISNA(SUMIF('13'!$B:$B,$D157,'13'!$L:$L)),0,SUMIF('13'!$B:$B,$D157,'13'!$L:$L)))))</f>
        <v/>
      </c>
      <c r="S157" s="34" t="str">
        <f>IF($D157="","",(IF($C157="","",IF(ISNA(SUMIF('14'!$CA:$CA,$C157,'14'!$CB:$CB)),0,SUMIF('14'!$CA:$CA,$C157,'14'!$CB:$CB)))-IF($D157="","",IF(ISNA(SUMIF('14'!$B:$B,$D157,'14'!$L:$L)),0,SUMIF('14'!$B:$B,$D157,'14'!$L:$L)))))</f>
        <v/>
      </c>
      <c r="T157" s="34" t="str">
        <f>IF($D157="","",(IF($C157="","",IF(ISNA(SUMIF('15'!$CA:$CA,$C157,'15'!$CB:$CB)),0,SUMIF('15'!$CA:$CA,$C157,'15'!$CB:$CB)))-IF($D157="","",IF(ISNA(SUMIF('15'!$B:$B,$D157,'15'!$L:$L)),0,SUMIF('15'!$B:$B,$D157,'15'!$L:$L)))))</f>
        <v/>
      </c>
      <c r="U157" s="34" t="str">
        <f>IF($D157="","",(IF($C157="","",IF(ISNA(SUMIF('16'!$CA:$CA,$C157,'16'!$CB:$CB)),0,SUMIF('16'!$CA:$CA,$C157,'16'!$CB:$CB)))-IF($D157="","",IF(ISNA(SUMIF('16'!$B:$B,$D157,'16'!$L:$L)),0,SUMIF('16'!$B:$B,$D157,'16'!$L:$L)))))</f>
        <v/>
      </c>
      <c r="V157" s="34" t="str">
        <f>IF($D157="","",(IF($C157="","",IF(ISNA(SUMIF('17'!$CA:$CA,$C157,'17'!$CB:$CB)),0,SUMIF('17'!$CA:$CA,$C157,'17'!$CB:$CB)))-IF($D157="","",IF(ISNA(SUMIF('17'!$B:$B,$D157,'17'!$L:$L)),0,SUMIF('17'!$B:$B,$D157,'17'!$L:$L)))))</f>
        <v/>
      </c>
      <c r="W157" s="34" t="str">
        <f>IF($D157="","",(IF($C157="","",IF(ISNA(SUMIF('18'!$CA:$CA,$C157,'18'!$CB:$CB)),0,SUMIF('18'!$CA:$CA,$C157,'18'!$CB:$CB)))-IF($D157="","",IF(ISNA(SUMIF('18'!$B:$B,$D157,'18'!$L:$L)),0,SUMIF('18'!$B:$B,$D157,'18'!$L:$L)))))</f>
        <v/>
      </c>
      <c r="X157" s="34" t="str">
        <f>IF($D157="","",(IF($C157="","",IF(ISNA(SUMIF('19'!$CA:$CA,$C157,'19'!$CB:$CB)),0,SUMIF('19'!$CA:$CA,$C157,'19'!$CB:$CB)))-IF($D157="","",IF(ISNA(SUMIF('19'!$B:$B,$D157,'19'!$L:$L)),0,SUMIF('19'!$B:$B,$D157,'19'!$L:$L)))))</f>
        <v/>
      </c>
      <c r="Y157" s="34" t="str">
        <f>IF($D157="","",(IF($C157="","",IF(ISNA(SUMIF('20'!$CA:$CA,$C157,'20'!$CB:$CB)),0,SUMIF('20'!$CA:$CA,$C157,'20'!$CB:$CB)))-IF($D157="","",IF(ISNA(SUMIF('20'!$B:$B,$D157,'20'!$L:$L)),0,SUMIF('20'!$B:$B,$D157,'20'!$L:$L)))))</f>
        <v/>
      </c>
      <c r="Z157" s="34" t="str">
        <f>IF($D157="","",(IF($C157="","",IF(ISNA(SUMIF('21'!$CA:$CA,$C157,'21'!$CB:$CB)),0,SUMIF('21'!$CA:$CA,$C157,'21'!$CB:$CB)))-IF($D157="","",IF(ISNA(SUMIF('21'!$B:$B,$D157,'21'!$L:$L)),0,SUMIF('21'!$B:$B,$D157,'21'!$L:$L)))))</f>
        <v/>
      </c>
      <c r="AA157" s="34" t="str">
        <f>IF($D157="","",(IF($C157="","",IF(ISNA(SUMIF('22'!$CA:$CA,$C157,'22'!$CB:$CB)),0,SUMIF('22'!$CA:$CA,$C157,'22'!$CB:$CB)))-IF($D157="","",IF(ISNA(SUMIF('22'!$B:$B,$D157,'22'!$L:$L)),0,SUMIF('22'!$B:$B,$D157,'22'!$L:$L)))))</f>
        <v/>
      </c>
      <c r="AB157" s="34" t="str">
        <f>IF($D157="","",(IF($C157="","",IF(ISNA(SUMIF('23'!$CA:$CA,$C157,'23'!$CB:$CB)),0,SUMIF('23'!$CA:$CA,$C157,'23'!$CB:$CB)))-IF($D157="","",IF(ISNA(SUMIF('23'!$B:$B,$D157,'23'!$L:$L)),0,SUMIF('23'!$B:$B,$D157,'23'!$L:$L)))))</f>
        <v/>
      </c>
      <c r="AC157" s="34" t="str">
        <f>IF($D157="","",(IF($C157="","",IF(ISNA(SUMIF('24'!$CA:$CA,$C157,'24'!$CB:$CB)),0,SUMIF('24'!$CA:$CA,$C157,'24'!$CB:$CB)))-IF($D157="","",IF(ISNA(SUMIF('24'!$B:$B,$D157,'24'!$L:$L)),0,SUMIF('24'!$B:$B,$D157,'24'!$L:$L)))))</f>
        <v/>
      </c>
      <c r="AD157" s="34" t="str">
        <f>IF($D157="","",(IF($C157="","",IF(ISNA(SUMIF('25'!$CA:$CA,$C157,'25'!$CB:$CB)),0,SUMIF('25'!$CA:$CA,$C157,'25'!$CB:$CB)))-IF($D157="","",IF(ISNA(SUMIF('25'!$B:$B,$D157,'25'!$L:$L)),0,SUMIF('25'!$B:$B,$D157,'25'!$L:$L)))))</f>
        <v/>
      </c>
      <c r="AE157" s="34" t="str">
        <f>IF($D157="","",(IF($C157="","",IF(ISNA(SUMIF('26'!$CA:$CA,$C157,'26'!$CB:$CB)),0,SUMIF('26'!$CA:$CA,$C157,'26'!$CB:$CB)))-IF($D157="","",IF(ISNA(SUMIF('26'!$B:$B,$D157,'26'!$L:$L)),0,SUMIF('26'!$B:$B,$D157,'26'!$L:$L)))))</f>
        <v/>
      </c>
      <c r="AF157" s="34" t="str">
        <f>IF($D157="","",(IF($C157="","",IF(ISNA(SUMIF('27'!$CA:$CA,$C157,'27'!$CB:$CB)),0,SUMIF('27'!$CA:$CA,$C157,'27'!$CB:$CB)))-IF($D157="","",IF(ISNA(SUMIF('27'!$B:$B,$D157,'27'!$L:$L)),0,SUMIF('27'!$B:$B,$D157,'27'!$L:$L)))))</f>
        <v/>
      </c>
      <c r="AG157" s="34" t="str">
        <f>IF($D157="","",(IF($C157="","",IF(ISNA(SUMIF('28'!$CA:$CA,$C157,'28'!$CB:$CB)),0,SUMIF('28'!$CA:$CA,$C157,'28'!$CB:$CB)))-IF($D157="","",IF(ISNA(SUMIF('28'!$B:$B,$D157,'28'!$L:$L)),0,SUMIF('28'!$B:$B,$D157,'28'!$L:$L)))))</f>
        <v/>
      </c>
      <c r="AH157" s="34" t="str">
        <f>IF($D157="","",(IF($C157="","",IF(ISNA(SUMIF('29'!$CA:$CA,$C157,'29'!$CB:$CB)),0,SUMIF('29'!$CA:$CA,$C157,'29'!$CB:$CB)))-IF($D157="","",IF(ISNA(SUMIF('29'!$B:$B,$D157,'29'!$L:$L)),0,SUMIF('29'!$B:$B,$D157,'29'!$L:$L)))))</f>
        <v/>
      </c>
      <c r="AI157" s="34" t="str">
        <f>IF($D157="","",(IF($C157="","",IF(ISNA(SUMIF('30'!$CA:$CA,$C157,'30'!$CB:$CB)),0,SUMIF('30'!$CA:$CA,$C157,'30'!$CB:$CB)))-IF($D157="","",IF(ISNA(SUMIF('30'!$B:$B,$D157,'30'!$L:$L)),0,SUMIF('30'!$B:$B,$D157,'30'!$L:$L)))))</f>
        <v/>
      </c>
      <c r="AJ157" s="34" t="str">
        <f>IF($D157="","",(IF($C157="","",IF(ISNA(SUMIF('31'!$CA:$CA,$C157,'31'!$CB:$CB)),0,SUMIF('31'!$CA:$CA,$C157,'31'!$CB:$CB)))-IF($D157="","",IF(ISNA(SUMIF('31'!$B:$B,$D157,'31'!$L:$L)),0,SUMIF('31'!$B:$B,$D157,'31'!$L:$L)))))</f>
        <v/>
      </c>
      <c r="AK157" s="35" t="str">
        <f t="shared" si="8"/>
        <v/>
      </c>
      <c r="AL157" s="31" t="str">
        <f t="shared" si="9"/>
        <v/>
      </c>
    </row>
    <row r="158" spans="1:38" ht="17.399999999999999" hidden="1">
      <c r="A158" s="19">
        <v>46</v>
      </c>
      <c r="C158" s="39" t="str">
        <f>IF(D158="","",VLOOKUP('CUADRO GENERADO'!D158,'BASE DATOS CONDUCTORES'!B:C,2,FALSE))</f>
        <v/>
      </c>
      <c r="D158" s="28" t="str">
        <f>IFERROR(VLOOKUP(A158,'BASE DATOS CONDUCTORES'!$Y$4:$AB$403,4,FALSE),"")</f>
        <v/>
      </c>
      <c r="E158" s="34" t="str">
        <f>IF(ISNA(VLOOKUP(D158,SALDOS!C:D,2,FALSE)),"",VLOOKUP(D158,SALDOS!C:D,2,FALSE))</f>
        <v/>
      </c>
      <c r="F158" s="34" t="str">
        <f>IF($D158="","",(IF($C158="","",IF(ISNA(SUMIF('1'!$CA:$CA,$C158,'1'!$CB:$CB)),0,SUMIF('1'!$CA:$CA,$C158,'1'!$CB:$CB)))-IF($D158="","",IF(ISNA(SUMIF('1'!$B:$B,$D158,'1'!$L:$L)),0,SUMIF('1'!$B:$B,$D158,'1'!$L:$L)))))</f>
        <v/>
      </c>
      <c r="G158" s="34" t="str">
        <f>IF($D158="","",(IF($C158="","",IF(ISNA(SUMIF('2'!$CA:$CA,$C158,'2'!$CB:$CB)),0,SUMIF('2'!$CA:$CA,$C158,'2'!$CB:$CB)))-IF($D158="","",IF(ISNA(SUMIF('2'!$B:$B,$D158,'2'!$L:$L)),0,SUMIF('2'!$B:$B,$D158,'2'!$L:$L)))))</f>
        <v/>
      </c>
      <c r="H158" s="34" t="str">
        <f>IF($D158="","",(IF($C158="","",IF(ISNA(SUMIF('3'!$CA:$CA,$C158,'3'!$CB:$CB)),0,SUMIF('3'!$CA:$CA,$C158,'3'!$CB:$CB)))-IF($D158="","",IF(ISNA(SUMIF('3'!$B:$B,$D158,'3'!$L:$L)),0,SUMIF('3'!$B:$B,$D158,'3'!$L:$L)))))</f>
        <v/>
      </c>
      <c r="I158" s="34" t="str">
        <f>IF($D158="","",(IF($C158="","",IF(ISNA(SUMIF('4'!$CA:$CA,$C158,'4'!$CB:$CB)),0,SUMIF('4'!$CA:$CA,$C158,'4'!$CB:$CB)))-IF($D158="","",IF(ISNA(SUMIF('4'!$B:$B,$D158,'4'!$L:$L)),0,SUMIF('4'!$B:$B,$D158,'4'!$L:$L)))))</f>
        <v/>
      </c>
      <c r="J158" s="34" t="str">
        <f>IF($D158="","",(IF($C158="","",IF(ISNA(SUMIF('5'!$CA:$CA,$C158,'5'!$CB:$CB)),0,SUMIF('5'!$CA:$CA,$C158,'5'!$CB:$CB)))-IF($D158="","",IF(ISNA(SUMIF('5'!$B:$B,$D158,'5'!$L:$L)),0,SUMIF('5'!$B:$B,$D158,'5'!$L:$L)))))</f>
        <v/>
      </c>
      <c r="K158" s="34" t="str">
        <f>IF($D158="","",(IF($C158="","",IF(ISNA(SUMIF('6'!$CA:$CA,$C158,'6'!$CB:$CB)),0,SUMIF('6'!$CA:$CA,$C158,'6'!$CB:$CB)))-IF($D158="","",IF(ISNA(SUMIF('6'!$B:$B,$D158,'6'!$L:$L)),0,SUMIF('6'!$B:$B,$D158,'6'!$L:$L)))))</f>
        <v/>
      </c>
      <c r="L158" s="34" t="str">
        <f>IF($D158="","",(IF($C158="","",IF(ISNA(SUMIF('7'!$CA:$CA,$C158,'7'!$CB:$CB)),0,SUMIF('7'!$CA:$CA,$C158,'7'!$CB:$CB)))-IF($D158="","",IF(ISNA(SUMIF('7'!$B:$B,$D158,'7'!$L:$L)),0,SUMIF('7'!$B:$B,$D158,'7'!$L:$L)))))</f>
        <v/>
      </c>
      <c r="M158" s="34" t="str">
        <f>IF($D158="","",(IF($C158="","",IF(ISNA(SUMIF('8'!$CA:$CA,$C158,'8'!$CB:$CB)),0,SUMIF('8'!$CA:$CA,$C158,'8'!$CB:$CB)))-IF($D158="","",IF(ISNA(SUMIF('8'!$B:$B,$D158,'8'!$L:$L)),0,SUMIF('8'!$B:$B,$D158,'8'!$L:$L)))))</f>
        <v/>
      </c>
      <c r="N158" s="34" t="str">
        <f>IF($D158="","",(IF($C158="","",IF(ISNA(SUMIF('9'!$CA:$CA,$C158,'9'!$CB:$CB)),0,SUMIF('9'!$CA:$CA,$C158,'9'!$CB:$CB)))-IF($D158="","",IF(ISNA(SUMIF('9'!$B:$B,$D158,'9'!$L:$L)),0,SUMIF('9'!$B:$B,$D158,'9'!$L:$L)))))</f>
        <v/>
      </c>
      <c r="O158" s="34" t="str">
        <f>IF($D158="","",(IF($C158="","",IF(ISNA(SUMIF('10'!$CA:$CA,$C158,'10'!$CB:$CB)),0,SUMIF('10'!$CA:$CA,$C158,'10'!$CB:$CB)))-IF($D158="","",IF(ISNA(SUMIF('10'!$B:$B,$D158,'10'!$L:$L)),0,SUMIF('10'!$B:$B,$D158,'10'!$L:$L)))))</f>
        <v/>
      </c>
      <c r="P158" s="34" t="str">
        <f>IF($D158="","",(IF($C158="","",IF(ISNA(SUMIF('11'!$CA:$CA,$C158,'11'!$CB:$CB)),0,SUMIF('11'!$CA:$CA,$C158,'11'!$CB:$CB)))-IF($D158="","",IF(ISNA(SUMIF('11'!$B:$B,$D158,'11'!$L:$L)),0,SUMIF('11'!$B:$B,$D158,'11'!$L:$L)))))</f>
        <v/>
      </c>
      <c r="Q158" s="34" t="str">
        <f>IF($D158="","",(IF($C158="","",IF(ISNA(SUMIF('12'!$CA:$CA,$C158,'12'!$CB:$CB)),0,SUMIF('12'!$CA:$CA,$C158,'12'!$CB:$CB)))-IF($D158="","",IF(ISNA(SUMIF('12'!$B:$B,$D158,'12'!$L:$L)),0,SUMIF('12'!$B:$B,$D158,'12'!$L:$L)))))</f>
        <v/>
      </c>
      <c r="R158" s="34" t="str">
        <f>IF($D158="","",(IF($C158="","",IF(ISNA(SUMIF('13'!$CA:$CA,$C158,'13'!$CB:$CB)),0,SUMIF('13'!$CA:$CA,$C158,'13'!$CB:$CB)))-IF($D158="","",IF(ISNA(SUMIF('13'!$B:$B,$D158,'13'!$L:$L)),0,SUMIF('13'!$B:$B,$D158,'13'!$L:$L)))))</f>
        <v/>
      </c>
      <c r="S158" s="34" t="str">
        <f>IF($D158="","",(IF($C158="","",IF(ISNA(SUMIF('14'!$CA:$CA,$C158,'14'!$CB:$CB)),0,SUMIF('14'!$CA:$CA,$C158,'14'!$CB:$CB)))-IF($D158="","",IF(ISNA(SUMIF('14'!$B:$B,$D158,'14'!$L:$L)),0,SUMIF('14'!$B:$B,$D158,'14'!$L:$L)))))</f>
        <v/>
      </c>
      <c r="T158" s="34" t="str">
        <f>IF($D158="","",(IF($C158="","",IF(ISNA(SUMIF('15'!$CA:$CA,$C158,'15'!$CB:$CB)),0,SUMIF('15'!$CA:$CA,$C158,'15'!$CB:$CB)))-IF($D158="","",IF(ISNA(SUMIF('15'!$B:$B,$D158,'15'!$L:$L)),0,SUMIF('15'!$B:$B,$D158,'15'!$L:$L)))))</f>
        <v/>
      </c>
      <c r="U158" s="34" t="str">
        <f>IF($D158="","",(IF($C158="","",IF(ISNA(SUMIF('16'!$CA:$CA,$C158,'16'!$CB:$CB)),0,SUMIF('16'!$CA:$CA,$C158,'16'!$CB:$CB)))-IF($D158="","",IF(ISNA(SUMIF('16'!$B:$B,$D158,'16'!$L:$L)),0,SUMIF('16'!$B:$B,$D158,'16'!$L:$L)))))</f>
        <v/>
      </c>
      <c r="V158" s="34" t="str">
        <f>IF($D158="","",(IF($C158="","",IF(ISNA(SUMIF('17'!$CA:$CA,$C158,'17'!$CB:$CB)),0,SUMIF('17'!$CA:$CA,$C158,'17'!$CB:$CB)))-IF($D158="","",IF(ISNA(SUMIF('17'!$B:$B,$D158,'17'!$L:$L)),0,SUMIF('17'!$B:$B,$D158,'17'!$L:$L)))))</f>
        <v/>
      </c>
      <c r="W158" s="34" t="str">
        <f>IF($D158="","",(IF($C158="","",IF(ISNA(SUMIF('18'!$CA:$CA,$C158,'18'!$CB:$CB)),0,SUMIF('18'!$CA:$CA,$C158,'18'!$CB:$CB)))-IF($D158="","",IF(ISNA(SUMIF('18'!$B:$B,$D158,'18'!$L:$L)),0,SUMIF('18'!$B:$B,$D158,'18'!$L:$L)))))</f>
        <v/>
      </c>
      <c r="X158" s="34" t="str">
        <f>IF($D158="","",(IF($C158="","",IF(ISNA(SUMIF('19'!$CA:$CA,$C158,'19'!$CB:$CB)),0,SUMIF('19'!$CA:$CA,$C158,'19'!$CB:$CB)))-IF($D158="","",IF(ISNA(SUMIF('19'!$B:$B,$D158,'19'!$L:$L)),0,SUMIF('19'!$B:$B,$D158,'19'!$L:$L)))))</f>
        <v/>
      </c>
      <c r="Y158" s="34" t="str">
        <f>IF($D158="","",(IF($C158="","",IF(ISNA(SUMIF('20'!$CA:$CA,$C158,'20'!$CB:$CB)),0,SUMIF('20'!$CA:$CA,$C158,'20'!$CB:$CB)))-IF($D158="","",IF(ISNA(SUMIF('20'!$B:$B,$D158,'20'!$L:$L)),0,SUMIF('20'!$B:$B,$D158,'20'!$L:$L)))))</f>
        <v/>
      </c>
      <c r="Z158" s="34" t="str">
        <f>IF($D158="","",(IF($C158="","",IF(ISNA(SUMIF('21'!$CA:$CA,$C158,'21'!$CB:$CB)),0,SUMIF('21'!$CA:$CA,$C158,'21'!$CB:$CB)))-IF($D158="","",IF(ISNA(SUMIF('21'!$B:$B,$D158,'21'!$L:$L)),0,SUMIF('21'!$B:$B,$D158,'21'!$L:$L)))))</f>
        <v/>
      </c>
      <c r="AA158" s="34" t="str">
        <f>IF($D158="","",(IF($C158="","",IF(ISNA(SUMIF('22'!$CA:$CA,$C158,'22'!$CB:$CB)),0,SUMIF('22'!$CA:$CA,$C158,'22'!$CB:$CB)))-IF($D158="","",IF(ISNA(SUMIF('22'!$B:$B,$D158,'22'!$L:$L)),0,SUMIF('22'!$B:$B,$D158,'22'!$L:$L)))))</f>
        <v/>
      </c>
      <c r="AB158" s="34" t="str">
        <f>IF($D158="","",(IF($C158="","",IF(ISNA(SUMIF('23'!$CA:$CA,$C158,'23'!$CB:$CB)),0,SUMIF('23'!$CA:$CA,$C158,'23'!$CB:$CB)))-IF($D158="","",IF(ISNA(SUMIF('23'!$B:$B,$D158,'23'!$L:$L)),0,SUMIF('23'!$B:$B,$D158,'23'!$L:$L)))))</f>
        <v/>
      </c>
      <c r="AC158" s="34" t="str">
        <f>IF($D158="","",(IF($C158="","",IF(ISNA(SUMIF('24'!$CA:$CA,$C158,'24'!$CB:$CB)),0,SUMIF('24'!$CA:$CA,$C158,'24'!$CB:$CB)))-IF($D158="","",IF(ISNA(SUMIF('24'!$B:$B,$D158,'24'!$L:$L)),0,SUMIF('24'!$B:$B,$D158,'24'!$L:$L)))))</f>
        <v/>
      </c>
      <c r="AD158" s="34" t="str">
        <f>IF($D158="","",(IF($C158="","",IF(ISNA(SUMIF('25'!$CA:$CA,$C158,'25'!$CB:$CB)),0,SUMIF('25'!$CA:$CA,$C158,'25'!$CB:$CB)))-IF($D158="","",IF(ISNA(SUMIF('25'!$B:$B,$D158,'25'!$L:$L)),0,SUMIF('25'!$B:$B,$D158,'25'!$L:$L)))))</f>
        <v/>
      </c>
      <c r="AE158" s="34" t="str">
        <f>IF($D158="","",(IF($C158="","",IF(ISNA(SUMIF('26'!$CA:$CA,$C158,'26'!$CB:$CB)),0,SUMIF('26'!$CA:$CA,$C158,'26'!$CB:$CB)))-IF($D158="","",IF(ISNA(SUMIF('26'!$B:$B,$D158,'26'!$L:$L)),0,SUMIF('26'!$B:$B,$D158,'26'!$L:$L)))))</f>
        <v/>
      </c>
      <c r="AF158" s="34" t="str">
        <f>IF($D158="","",(IF($C158="","",IF(ISNA(SUMIF('27'!$CA:$CA,$C158,'27'!$CB:$CB)),0,SUMIF('27'!$CA:$CA,$C158,'27'!$CB:$CB)))-IF($D158="","",IF(ISNA(SUMIF('27'!$B:$B,$D158,'27'!$L:$L)),0,SUMIF('27'!$B:$B,$D158,'27'!$L:$L)))))</f>
        <v/>
      </c>
      <c r="AG158" s="34" t="str">
        <f>IF($D158="","",(IF($C158="","",IF(ISNA(SUMIF('28'!$CA:$CA,$C158,'28'!$CB:$CB)),0,SUMIF('28'!$CA:$CA,$C158,'28'!$CB:$CB)))-IF($D158="","",IF(ISNA(SUMIF('28'!$B:$B,$D158,'28'!$L:$L)),0,SUMIF('28'!$B:$B,$D158,'28'!$L:$L)))))</f>
        <v/>
      </c>
      <c r="AH158" s="34" t="str">
        <f>IF($D158="","",(IF($C158="","",IF(ISNA(SUMIF('29'!$CA:$CA,$C158,'29'!$CB:$CB)),0,SUMIF('29'!$CA:$CA,$C158,'29'!$CB:$CB)))-IF($D158="","",IF(ISNA(SUMIF('29'!$B:$B,$D158,'29'!$L:$L)),0,SUMIF('29'!$B:$B,$D158,'29'!$L:$L)))))</f>
        <v/>
      </c>
      <c r="AI158" s="34" t="str">
        <f>IF($D158="","",(IF($C158="","",IF(ISNA(SUMIF('30'!$CA:$CA,$C158,'30'!$CB:$CB)),0,SUMIF('30'!$CA:$CA,$C158,'30'!$CB:$CB)))-IF($D158="","",IF(ISNA(SUMIF('30'!$B:$B,$D158,'30'!$L:$L)),0,SUMIF('30'!$B:$B,$D158,'30'!$L:$L)))))</f>
        <v/>
      </c>
      <c r="AJ158" s="34" t="str">
        <f>IF($D158="","",(IF($C158="","",IF(ISNA(SUMIF('31'!$CA:$CA,$C158,'31'!$CB:$CB)),0,SUMIF('31'!$CA:$CA,$C158,'31'!$CB:$CB)))-IF($D158="","",IF(ISNA(SUMIF('31'!$B:$B,$D158,'31'!$L:$L)),0,SUMIF('31'!$B:$B,$D158,'31'!$L:$L)))))</f>
        <v/>
      </c>
      <c r="AK158" s="35" t="str">
        <f t="shared" si="8"/>
        <v/>
      </c>
      <c r="AL158" s="31" t="str">
        <f t="shared" si="9"/>
        <v/>
      </c>
    </row>
    <row r="159" spans="1:38" ht="17.399999999999999" hidden="1">
      <c r="A159" s="19">
        <v>47</v>
      </c>
      <c r="C159" s="39" t="str">
        <f>IF(D159="","",VLOOKUP('CUADRO GENERADO'!D159,'BASE DATOS CONDUCTORES'!B:C,2,FALSE))</f>
        <v/>
      </c>
      <c r="D159" s="28" t="str">
        <f>IFERROR(VLOOKUP(A159,'BASE DATOS CONDUCTORES'!$Y$4:$AB$403,4,FALSE),"")</f>
        <v/>
      </c>
      <c r="E159" s="34" t="str">
        <f>IF(ISNA(VLOOKUP(D159,SALDOS!C:D,2,FALSE)),"",VLOOKUP(D159,SALDOS!C:D,2,FALSE))</f>
        <v/>
      </c>
      <c r="F159" s="34" t="str">
        <f>IF($D159="","",(IF($C159="","",IF(ISNA(SUMIF('1'!$CA:$CA,$C159,'1'!$CB:$CB)),0,SUMIF('1'!$CA:$CA,$C159,'1'!$CB:$CB)))-IF($D159="","",IF(ISNA(SUMIF('1'!$B:$B,$D159,'1'!$L:$L)),0,SUMIF('1'!$B:$B,$D159,'1'!$L:$L)))))</f>
        <v/>
      </c>
      <c r="G159" s="34" t="str">
        <f>IF($D159="","",(IF($C159="","",IF(ISNA(SUMIF('2'!$CA:$CA,$C159,'2'!$CB:$CB)),0,SUMIF('2'!$CA:$CA,$C159,'2'!$CB:$CB)))-IF($D159="","",IF(ISNA(SUMIF('2'!$B:$B,$D159,'2'!$L:$L)),0,SUMIF('2'!$B:$B,$D159,'2'!$L:$L)))))</f>
        <v/>
      </c>
      <c r="H159" s="34" t="str">
        <f>IF($D159="","",(IF($C159="","",IF(ISNA(SUMIF('3'!$CA:$CA,$C159,'3'!$CB:$CB)),0,SUMIF('3'!$CA:$CA,$C159,'3'!$CB:$CB)))-IF($D159="","",IF(ISNA(SUMIF('3'!$B:$B,$D159,'3'!$L:$L)),0,SUMIF('3'!$B:$B,$D159,'3'!$L:$L)))))</f>
        <v/>
      </c>
      <c r="I159" s="34" t="str">
        <f>IF($D159="","",(IF($C159="","",IF(ISNA(SUMIF('4'!$CA:$CA,$C159,'4'!$CB:$CB)),0,SUMIF('4'!$CA:$CA,$C159,'4'!$CB:$CB)))-IF($D159="","",IF(ISNA(SUMIF('4'!$B:$B,$D159,'4'!$L:$L)),0,SUMIF('4'!$B:$B,$D159,'4'!$L:$L)))))</f>
        <v/>
      </c>
      <c r="J159" s="34" t="str">
        <f>IF($D159="","",(IF($C159="","",IF(ISNA(SUMIF('5'!$CA:$CA,$C159,'5'!$CB:$CB)),0,SUMIF('5'!$CA:$CA,$C159,'5'!$CB:$CB)))-IF($D159="","",IF(ISNA(SUMIF('5'!$B:$B,$D159,'5'!$L:$L)),0,SUMIF('5'!$B:$B,$D159,'5'!$L:$L)))))</f>
        <v/>
      </c>
      <c r="K159" s="34" t="str">
        <f>IF($D159="","",(IF($C159="","",IF(ISNA(SUMIF('6'!$CA:$CA,$C159,'6'!$CB:$CB)),0,SUMIF('6'!$CA:$CA,$C159,'6'!$CB:$CB)))-IF($D159="","",IF(ISNA(SUMIF('6'!$B:$B,$D159,'6'!$L:$L)),0,SUMIF('6'!$B:$B,$D159,'6'!$L:$L)))))</f>
        <v/>
      </c>
      <c r="L159" s="34" t="str">
        <f>IF($D159="","",(IF($C159="","",IF(ISNA(SUMIF('7'!$CA:$CA,$C159,'7'!$CB:$CB)),0,SUMIF('7'!$CA:$CA,$C159,'7'!$CB:$CB)))-IF($D159="","",IF(ISNA(SUMIF('7'!$B:$B,$D159,'7'!$L:$L)),0,SUMIF('7'!$B:$B,$D159,'7'!$L:$L)))))</f>
        <v/>
      </c>
      <c r="M159" s="34" t="str">
        <f>IF($D159="","",(IF($C159="","",IF(ISNA(SUMIF('8'!$CA:$CA,$C159,'8'!$CB:$CB)),0,SUMIF('8'!$CA:$CA,$C159,'8'!$CB:$CB)))-IF($D159="","",IF(ISNA(SUMIF('8'!$B:$B,$D159,'8'!$L:$L)),0,SUMIF('8'!$B:$B,$D159,'8'!$L:$L)))))</f>
        <v/>
      </c>
      <c r="N159" s="34" t="str">
        <f>IF($D159="","",(IF($C159="","",IF(ISNA(SUMIF('9'!$CA:$CA,$C159,'9'!$CB:$CB)),0,SUMIF('9'!$CA:$CA,$C159,'9'!$CB:$CB)))-IF($D159="","",IF(ISNA(SUMIF('9'!$B:$B,$D159,'9'!$L:$L)),0,SUMIF('9'!$B:$B,$D159,'9'!$L:$L)))))</f>
        <v/>
      </c>
      <c r="O159" s="34" t="str">
        <f>IF($D159="","",(IF($C159="","",IF(ISNA(SUMIF('10'!$CA:$CA,$C159,'10'!$CB:$CB)),0,SUMIF('10'!$CA:$CA,$C159,'10'!$CB:$CB)))-IF($D159="","",IF(ISNA(SUMIF('10'!$B:$B,$D159,'10'!$L:$L)),0,SUMIF('10'!$B:$B,$D159,'10'!$L:$L)))))</f>
        <v/>
      </c>
      <c r="P159" s="34" t="str">
        <f>IF($D159="","",(IF($C159="","",IF(ISNA(SUMIF('11'!$CA:$CA,$C159,'11'!$CB:$CB)),0,SUMIF('11'!$CA:$CA,$C159,'11'!$CB:$CB)))-IF($D159="","",IF(ISNA(SUMIF('11'!$B:$B,$D159,'11'!$L:$L)),0,SUMIF('11'!$B:$B,$D159,'11'!$L:$L)))))</f>
        <v/>
      </c>
      <c r="Q159" s="34" t="str">
        <f>IF($D159="","",(IF($C159="","",IF(ISNA(SUMIF('12'!$CA:$CA,$C159,'12'!$CB:$CB)),0,SUMIF('12'!$CA:$CA,$C159,'12'!$CB:$CB)))-IF($D159="","",IF(ISNA(SUMIF('12'!$B:$B,$D159,'12'!$L:$L)),0,SUMIF('12'!$B:$B,$D159,'12'!$L:$L)))))</f>
        <v/>
      </c>
      <c r="R159" s="34" t="str">
        <f>IF($D159="","",(IF($C159="","",IF(ISNA(SUMIF('13'!$CA:$CA,$C159,'13'!$CB:$CB)),0,SUMIF('13'!$CA:$CA,$C159,'13'!$CB:$CB)))-IF($D159="","",IF(ISNA(SUMIF('13'!$B:$B,$D159,'13'!$L:$L)),0,SUMIF('13'!$B:$B,$D159,'13'!$L:$L)))))</f>
        <v/>
      </c>
      <c r="S159" s="34" t="str">
        <f>IF($D159="","",(IF($C159="","",IF(ISNA(SUMIF('14'!$CA:$CA,$C159,'14'!$CB:$CB)),0,SUMIF('14'!$CA:$CA,$C159,'14'!$CB:$CB)))-IF($D159="","",IF(ISNA(SUMIF('14'!$B:$B,$D159,'14'!$L:$L)),0,SUMIF('14'!$B:$B,$D159,'14'!$L:$L)))))</f>
        <v/>
      </c>
      <c r="T159" s="34" t="str">
        <f>IF($D159="","",(IF($C159="","",IF(ISNA(SUMIF('15'!$CA:$CA,$C159,'15'!$CB:$CB)),0,SUMIF('15'!$CA:$CA,$C159,'15'!$CB:$CB)))-IF($D159="","",IF(ISNA(SUMIF('15'!$B:$B,$D159,'15'!$L:$L)),0,SUMIF('15'!$B:$B,$D159,'15'!$L:$L)))))</f>
        <v/>
      </c>
      <c r="U159" s="34" t="str">
        <f>IF($D159="","",(IF($C159="","",IF(ISNA(SUMIF('16'!$CA:$CA,$C159,'16'!$CB:$CB)),0,SUMIF('16'!$CA:$CA,$C159,'16'!$CB:$CB)))-IF($D159="","",IF(ISNA(SUMIF('16'!$B:$B,$D159,'16'!$L:$L)),0,SUMIF('16'!$B:$B,$D159,'16'!$L:$L)))))</f>
        <v/>
      </c>
      <c r="V159" s="34" t="str">
        <f>IF($D159="","",(IF($C159="","",IF(ISNA(SUMIF('17'!$CA:$CA,$C159,'17'!$CB:$CB)),0,SUMIF('17'!$CA:$CA,$C159,'17'!$CB:$CB)))-IF($D159="","",IF(ISNA(SUMIF('17'!$B:$B,$D159,'17'!$L:$L)),0,SUMIF('17'!$B:$B,$D159,'17'!$L:$L)))))</f>
        <v/>
      </c>
      <c r="W159" s="34" t="str">
        <f>IF($D159="","",(IF($C159="","",IF(ISNA(SUMIF('18'!$CA:$CA,$C159,'18'!$CB:$CB)),0,SUMIF('18'!$CA:$CA,$C159,'18'!$CB:$CB)))-IF($D159="","",IF(ISNA(SUMIF('18'!$B:$B,$D159,'18'!$L:$L)),0,SUMIF('18'!$B:$B,$D159,'18'!$L:$L)))))</f>
        <v/>
      </c>
      <c r="X159" s="34" t="str">
        <f>IF($D159="","",(IF($C159="","",IF(ISNA(SUMIF('19'!$CA:$CA,$C159,'19'!$CB:$CB)),0,SUMIF('19'!$CA:$CA,$C159,'19'!$CB:$CB)))-IF($D159="","",IF(ISNA(SUMIF('19'!$B:$B,$D159,'19'!$L:$L)),0,SUMIF('19'!$B:$B,$D159,'19'!$L:$L)))))</f>
        <v/>
      </c>
      <c r="Y159" s="34" t="str">
        <f>IF($D159="","",(IF($C159="","",IF(ISNA(SUMIF('20'!$CA:$CA,$C159,'20'!$CB:$CB)),0,SUMIF('20'!$CA:$CA,$C159,'20'!$CB:$CB)))-IF($D159="","",IF(ISNA(SUMIF('20'!$B:$B,$D159,'20'!$L:$L)),0,SUMIF('20'!$B:$B,$D159,'20'!$L:$L)))))</f>
        <v/>
      </c>
      <c r="Z159" s="34" t="str">
        <f>IF($D159="","",(IF($C159="","",IF(ISNA(SUMIF('21'!$CA:$CA,$C159,'21'!$CB:$CB)),0,SUMIF('21'!$CA:$CA,$C159,'21'!$CB:$CB)))-IF($D159="","",IF(ISNA(SUMIF('21'!$B:$B,$D159,'21'!$L:$L)),0,SUMIF('21'!$B:$B,$D159,'21'!$L:$L)))))</f>
        <v/>
      </c>
      <c r="AA159" s="34" t="str">
        <f>IF($D159="","",(IF($C159="","",IF(ISNA(SUMIF('22'!$CA:$CA,$C159,'22'!$CB:$CB)),0,SUMIF('22'!$CA:$CA,$C159,'22'!$CB:$CB)))-IF($D159="","",IF(ISNA(SUMIF('22'!$B:$B,$D159,'22'!$L:$L)),0,SUMIF('22'!$B:$B,$D159,'22'!$L:$L)))))</f>
        <v/>
      </c>
      <c r="AB159" s="34" t="str">
        <f>IF($D159="","",(IF($C159="","",IF(ISNA(SUMIF('23'!$CA:$CA,$C159,'23'!$CB:$CB)),0,SUMIF('23'!$CA:$CA,$C159,'23'!$CB:$CB)))-IF($D159="","",IF(ISNA(SUMIF('23'!$B:$B,$D159,'23'!$L:$L)),0,SUMIF('23'!$B:$B,$D159,'23'!$L:$L)))))</f>
        <v/>
      </c>
      <c r="AC159" s="34" t="str">
        <f>IF($D159="","",(IF($C159="","",IF(ISNA(SUMIF('24'!$CA:$CA,$C159,'24'!$CB:$CB)),0,SUMIF('24'!$CA:$CA,$C159,'24'!$CB:$CB)))-IF($D159="","",IF(ISNA(SUMIF('24'!$B:$B,$D159,'24'!$L:$L)),0,SUMIF('24'!$B:$B,$D159,'24'!$L:$L)))))</f>
        <v/>
      </c>
      <c r="AD159" s="34" t="str">
        <f>IF($D159="","",(IF($C159="","",IF(ISNA(SUMIF('25'!$CA:$CA,$C159,'25'!$CB:$CB)),0,SUMIF('25'!$CA:$CA,$C159,'25'!$CB:$CB)))-IF($D159="","",IF(ISNA(SUMIF('25'!$B:$B,$D159,'25'!$L:$L)),0,SUMIF('25'!$B:$B,$D159,'25'!$L:$L)))))</f>
        <v/>
      </c>
      <c r="AE159" s="34" t="str">
        <f>IF($D159="","",(IF($C159="","",IF(ISNA(SUMIF('26'!$CA:$CA,$C159,'26'!$CB:$CB)),0,SUMIF('26'!$CA:$CA,$C159,'26'!$CB:$CB)))-IF($D159="","",IF(ISNA(SUMIF('26'!$B:$B,$D159,'26'!$L:$L)),0,SUMIF('26'!$B:$B,$D159,'26'!$L:$L)))))</f>
        <v/>
      </c>
      <c r="AF159" s="34" t="str">
        <f>IF($D159="","",(IF($C159="","",IF(ISNA(SUMIF('27'!$CA:$CA,$C159,'27'!$CB:$CB)),0,SUMIF('27'!$CA:$CA,$C159,'27'!$CB:$CB)))-IF($D159="","",IF(ISNA(SUMIF('27'!$B:$B,$D159,'27'!$L:$L)),0,SUMIF('27'!$B:$B,$D159,'27'!$L:$L)))))</f>
        <v/>
      </c>
      <c r="AG159" s="34" t="str">
        <f>IF($D159="","",(IF($C159="","",IF(ISNA(SUMIF('28'!$CA:$CA,$C159,'28'!$CB:$CB)),0,SUMIF('28'!$CA:$CA,$C159,'28'!$CB:$CB)))-IF($D159="","",IF(ISNA(SUMIF('28'!$B:$B,$D159,'28'!$L:$L)),0,SUMIF('28'!$B:$B,$D159,'28'!$L:$L)))))</f>
        <v/>
      </c>
      <c r="AH159" s="34" t="str">
        <f>IF($D159="","",(IF($C159="","",IF(ISNA(SUMIF('29'!$CA:$CA,$C159,'29'!$CB:$CB)),0,SUMIF('29'!$CA:$CA,$C159,'29'!$CB:$CB)))-IF($D159="","",IF(ISNA(SUMIF('29'!$B:$B,$D159,'29'!$L:$L)),0,SUMIF('29'!$B:$B,$D159,'29'!$L:$L)))))</f>
        <v/>
      </c>
      <c r="AI159" s="34" t="str">
        <f>IF($D159="","",(IF($C159="","",IF(ISNA(SUMIF('30'!$CA:$CA,$C159,'30'!$CB:$CB)),0,SUMIF('30'!$CA:$CA,$C159,'30'!$CB:$CB)))-IF($D159="","",IF(ISNA(SUMIF('30'!$B:$B,$D159,'30'!$L:$L)),0,SUMIF('30'!$B:$B,$D159,'30'!$L:$L)))))</f>
        <v/>
      </c>
      <c r="AJ159" s="34" t="str">
        <f>IF($D159="","",(IF($C159="","",IF(ISNA(SUMIF('31'!$CA:$CA,$C159,'31'!$CB:$CB)),0,SUMIF('31'!$CA:$CA,$C159,'31'!$CB:$CB)))-IF($D159="","",IF(ISNA(SUMIF('31'!$B:$B,$D159,'31'!$L:$L)),0,SUMIF('31'!$B:$B,$D159,'31'!$L:$L)))))</f>
        <v/>
      </c>
      <c r="AK159" s="35" t="str">
        <f t="shared" si="8"/>
        <v/>
      </c>
      <c r="AL159" s="31" t="str">
        <f t="shared" si="9"/>
        <v/>
      </c>
    </row>
    <row r="160" spans="1:38" ht="17.399999999999999" hidden="1">
      <c r="A160" s="19">
        <v>48</v>
      </c>
      <c r="C160" s="39" t="str">
        <f>IF(D160="","",VLOOKUP('CUADRO GENERADO'!D160,'BASE DATOS CONDUCTORES'!B:C,2,FALSE))</f>
        <v/>
      </c>
      <c r="D160" s="28" t="str">
        <f>IFERROR(VLOOKUP(A160,'BASE DATOS CONDUCTORES'!$Y$4:$AB$403,4,FALSE),"")</f>
        <v/>
      </c>
      <c r="E160" s="34" t="str">
        <f>IF(ISNA(VLOOKUP(D160,SALDOS!C:D,2,FALSE)),"",VLOOKUP(D160,SALDOS!C:D,2,FALSE))</f>
        <v/>
      </c>
      <c r="F160" s="34" t="str">
        <f>IF($D160="","",(IF($C160="","",IF(ISNA(SUMIF('1'!$CA:$CA,$C160,'1'!$CB:$CB)),0,SUMIF('1'!$CA:$CA,$C160,'1'!$CB:$CB)))-IF($D160="","",IF(ISNA(SUMIF('1'!$B:$B,$D160,'1'!$L:$L)),0,SUMIF('1'!$B:$B,$D160,'1'!$L:$L)))))</f>
        <v/>
      </c>
      <c r="G160" s="34" t="str">
        <f>IF($D160="","",(IF($C160="","",IF(ISNA(SUMIF('2'!$CA:$CA,$C160,'2'!$CB:$CB)),0,SUMIF('2'!$CA:$CA,$C160,'2'!$CB:$CB)))-IF($D160="","",IF(ISNA(SUMIF('2'!$B:$B,$D160,'2'!$L:$L)),0,SUMIF('2'!$B:$B,$D160,'2'!$L:$L)))))</f>
        <v/>
      </c>
      <c r="H160" s="34" t="str">
        <f>IF($D160="","",(IF($C160="","",IF(ISNA(SUMIF('3'!$CA:$CA,$C160,'3'!$CB:$CB)),0,SUMIF('3'!$CA:$CA,$C160,'3'!$CB:$CB)))-IF($D160="","",IF(ISNA(SUMIF('3'!$B:$B,$D160,'3'!$L:$L)),0,SUMIF('3'!$B:$B,$D160,'3'!$L:$L)))))</f>
        <v/>
      </c>
      <c r="I160" s="34" t="str">
        <f>IF($D160="","",(IF($C160="","",IF(ISNA(SUMIF('4'!$CA:$CA,$C160,'4'!$CB:$CB)),0,SUMIF('4'!$CA:$CA,$C160,'4'!$CB:$CB)))-IF($D160="","",IF(ISNA(SUMIF('4'!$B:$B,$D160,'4'!$L:$L)),0,SUMIF('4'!$B:$B,$D160,'4'!$L:$L)))))</f>
        <v/>
      </c>
      <c r="J160" s="34" t="str">
        <f>IF($D160="","",(IF($C160="","",IF(ISNA(SUMIF('5'!$CA:$CA,$C160,'5'!$CB:$CB)),0,SUMIF('5'!$CA:$CA,$C160,'5'!$CB:$CB)))-IF($D160="","",IF(ISNA(SUMIF('5'!$B:$B,$D160,'5'!$L:$L)),0,SUMIF('5'!$B:$B,$D160,'5'!$L:$L)))))</f>
        <v/>
      </c>
      <c r="K160" s="34" t="str">
        <f>IF($D160="","",(IF($C160="","",IF(ISNA(SUMIF('6'!$CA:$CA,$C160,'6'!$CB:$CB)),0,SUMIF('6'!$CA:$CA,$C160,'6'!$CB:$CB)))-IF($D160="","",IF(ISNA(SUMIF('6'!$B:$B,$D160,'6'!$L:$L)),0,SUMIF('6'!$B:$B,$D160,'6'!$L:$L)))))</f>
        <v/>
      </c>
      <c r="L160" s="34" t="str">
        <f>IF($D160="","",(IF($C160="","",IF(ISNA(SUMIF('7'!$CA:$CA,$C160,'7'!$CB:$CB)),0,SUMIF('7'!$CA:$CA,$C160,'7'!$CB:$CB)))-IF($D160="","",IF(ISNA(SUMIF('7'!$B:$B,$D160,'7'!$L:$L)),0,SUMIF('7'!$B:$B,$D160,'7'!$L:$L)))))</f>
        <v/>
      </c>
      <c r="M160" s="34" t="str">
        <f>IF($D160="","",(IF($C160="","",IF(ISNA(SUMIF('8'!$CA:$CA,$C160,'8'!$CB:$CB)),0,SUMIF('8'!$CA:$CA,$C160,'8'!$CB:$CB)))-IF($D160="","",IF(ISNA(SUMIF('8'!$B:$B,$D160,'8'!$L:$L)),0,SUMIF('8'!$B:$B,$D160,'8'!$L:$L)))))</f>
        <v/>
      </c>
      <c r="N160" s="34" t="str">
        <f>IF($D160="","",(IF($C160="","",IF(ISNA(SUMIF('9'!$CA:$CA,$C160,'9'!$CB:$CB)),0,SUMIF('9'!$CA:$CA,$C160,'9'!$CB:$CB)))-IF($D160="","",IF(ISNA(SUMIF('9'!$B:$B,$D160,'9'!$L:$L)),0,SUMIF('9'!$B:$B,$D160,'9'!$L:$L)))))</f>
        <v/>
      </c>
      <c r="O160" s="34" t="str">
        <f>IF($D160="","",(IF($C160="","",IF(ISNA(SUMIF('10'!$CA:$CA,$C160,'10'!$CB:$CB)),0,SUMIF('10'!$CA:$CA,$C160,'10'!$CB:$CB)))-IF($D160="","",IF(ISNA(SUMIF('10'!$B:$B,$D160,'10'!$L:$L)),0,SUMIF('10'!$B:$B,$D160,'10'!$L:$L)))))</f>
        <v/>
      </c>
      <c r="P160" s="34" t="str">
        <f>IF($D160="","",(IF($C160="","",IF(ISNA(SUMIF('11'!$CA:$CA,$C160,'11'!$CB:$CB)),0,SUMIF('11'!$CA:$CA,$C160,'11'!$CB:$CB)))-IF($D160="","",IF(ISNA(SUMIF('11'!$B:$B,$D160,'11'!$L:$L)),0,SUMIF('11'!$B:$B,$D160,'11'!$L:$L)))))</f>
        <v/>
      </c>
      <c r="Q160" s="34" t="str">
        <f>IF($D160="","",(IF($C160="","",IF(ISNA(SUMIF('12'!$CA:$CA,$C160,'12'!$CB:$CB)),0,SUMIF('12'!$CA:$CA,$C160,'12'!$CB:$CB)))-IF($D160="","",IF(ISNA(SUMIF('12'!$B:$B,$D160,'12'!$L:$L)),0,SUMIF('12'!$B:$B,$D160,'12'!$L:$L)))))</f>
        <v/>
      </c>
      <c r="R160" s="34" t="str">
        <f>IF($D160="","",(IF($C160="","",IF(ISNA(SUMIF('13'!$CA:$CA,$C160,'13'!$CB:$CB)),0,SUMIF('13'!$CA:$CA,$C160,'13'!$CB:$CB)))-IF($D160="","",IF(ISNA(SUMIF('13'!$B:$B,$D160,'13'!$L:$L)),0,SUMIF('13'!$B:$B,$D160,'13'!$L:$L)))))</f>
        <v/>
      </c>
      <c r="S160" s="34" t="str">
        <f>IF($D160="","",(IF($C160="","",IF(ISNA(SUMIF('14'!$CA:$CA,$C160,'14'!$CB:$CB)),0,SUMIF('14'!$CA:$CA,$C160,'14'!$CB:$CB)))-IF($D160="","",IF(ISNA(SUMIF('14'!$B:$B,$D160,'14'!$L:$L)),0,SUMIF('14'!$B:$B,$D160,'14'!$L:$L)))))</f>
        <v/>
      </c>
      <c r="T160" s="34" t="str">
        <f>IF($D160="","",(IF($C160="","",IF(ISNA(SUMIF('15'!$CA:$CA,$C160,'15'!$CB:$CB)),0,SUMIF('15'!$CA:$CA,$C160,'15'!$CB:$CB)))-IF($D160="","",IF(ISNA(SUMIF('15'!$B:$B,$D160,'15'!$L:$L)),0,SUMIF('15'!$B:$B,$D160,'15'!$L:$L)))))</f>
        <v/>
      </c>
      <c r="U160" s="34" t="str">
        <f>IF($D160="","",(IF($C160="","",IF(ISNA(SUMIF('16'!$CA:$CA,$C160,'16'!$CB:$CB)),0,SUMIF('16'!$CA:$CA,$C160,'16'!$CB:$CB)))-IF($D160="","",IF(ISNA(SUMIF('16'!$B:$B,$D160,'16'!$L:$L)),0,SUMIF('16'!$B:$B,$D160,'16'!$L:$L)))))</f>
        <v/>
      </c>
      <c r="V160" s="34" t="str">
        <f>IF($D160="","",(IF($C160="","",IF(ISNA(SUMIF('17'!$CA:$CA,$C160,'17'!$CB:$CB)),0,SUMIF('17'!$CA:$CA,$C160,'17'!$CB:$CB)))-IF($D160="","",IF(ISNA(SUMIF('17'!$B:$B,$D160,'17'!$L:$L)),0,SUMIF('17'!$B:$B,$D160,'17'!$L:$L)))))</f>
        <v/>
      </c>
      <c r="W160" s="34" t="str">
        <f>IF($D160="","",(IF($C160="","",IF(ISNA(SUMIF('18'!$CA:$CA,$C160,'18'!$CB:$CB)),0,SUMIF('18'!$CA:$CA,$C160,'18'!$CB:$CB)))-IF($D160="","",IF(ISNA(SUMIF('18'!$B:$B,$D160,'18'!$L:$L)),0,SUMIF('18'!$B:$B,$D160,'18'!$L:$L)))))</f>
        <v/>
      </c>
      <c r="X160" s="34" t="str">
        <f>IF($D160="","",(IF($C160="","",IF(ISNA(SUMIF('19'!$CA:$CA,$C160,'19'!$CB:$CB)),0,SUMIF('19'!$CA:$CA,$C160,'19'!$CB:$CB)))-IF($D160="","",IF(ISNA(SUMIF('19'!$B:$B,$D160,'19'!$L:$L)),0,SUMIF('19'!$B:$B,$D160,'19'!$L:$L)))))</f>
        <v/>
      </c>
      <c r="Y160" s="34" t="str">
        <f>IF($D160="","",(IF($C160="","",IF(ISNA(SUMIF('20'!$CA:$CA,$C160,'20'!$CB:$CB)),0,SUMIF('20'!$CA:$CA,$C160,'20'!$CB:$CB)))-IF($D160="","",IF(ISNA(SUMIF('20'!$B:$B,$D160,'20'!$L:$L)),0,SUMIF('20'!$B:$B,$D160,'20'!$L:$L)))))</f>
        <v/>
      </c>
      <c r="Z160" s="34" t="str">
        <f>IF($D160="","",(IF($C160="","",IF(ISNA(SUMIF('21'!$CA:$CA,$C160,'21'!$CB:$CB)),0,SUMIF('21'!$CA:$CA,$C160,'21'!$CB:$CB)))-IF($D160="","",IF(ISNA(SUMIF('21'!$B:$B,$D160,'21'!$L:$L)),0,SUMIF('21'!$B:$B,$D160,'21'!$L:$L)))))</f>
        <v/>
      </c>
      <c r="AA160" s="34" t="str">
        <f>IF($D160="","",(IF($C160="","",IF(ISNA(SUMIF('22'!$CA:$CA,$C160,'22'!$CB:$CB)),0,SUMIF('22'!$CA:$CA,$C160,'22'!$CB:$CB)))-IF($D160="","",IF(ISNA(SUMIF('22'!$B:$B,$D160,'22'!$L:$L)),0,SUMIF('22'!$B:$B,$D160,'22'!$L:$L)))))</f>
        <v/>
      </c>
      <c r="AB160" s="34" t="str">
        <f>IF($D160="","",(IF($C160="","",IF(ISNA(SUMIF('23'!$CA:$CA,$C160,'23'!$CB:$CB)),0,SUMIF('23'!$CA:$CA,$C160,'23'!$CB:$CB)))-IF($D160="","",IF(ISNA(SUMIF('23'!$B:$B,$D160,'23'!$L:$L)),0,SUMIF('23'!$B:$B,$D160,'23'!$L:$L)))))</f>
        <v/>
      </c>
      <c r="AC160" s="34" t="str">
        <f>IF($D160="","",(IF($C160="","",IF(ISNA(SUMIF('24'!$CA:$CA,$C160,'24'!$CB:$CB)),0,SUMIF('24'!$CA:$CA,$C160,'24'!$CB:$CB)))-IF($D160="","",IF(ISNA(SUMIF('24'!$B:$B,$D160,'24'!$L:$L)),0,SUMIF('24'!$B:$B,$D160,'24'!$L:$L)))))</f>
        <v/>
      </c>
      <c r="AD160" s="34" t="str">
        <f>IF($D160="","",(IF($C160="","",IF(ISNA(SUMIF('25'!$CA:$CA,$C160,'25'!$CB:$CB)),0,SUMIF('25'!$CA:$CA,$C160,'25'!$CB:$CB)))-IF($D160="","",IF(ISNA(SUMIF('25'!$B:$B,$D160,'25'!$L:$L)),0,SUMIF('25'!$B:$B,$D160,'25'!$L:$L)))))</f>
        <v/>
      </c>
      <c r="AE160" s="34" t="str">
        <f>IF($D160="","",(IF($C160="","",IF(ISNA(SUMIF('26'!$CA:$CA,$C160,'26'!$CB:$CB)),0,SUMIF('26'!$CA:$CA,$C160,'26'!$CB:$CB)))-IF($D160="","",IF(ISNA(SUMIF('26'!$B:$B,$D160,'26'!$L:$L)),0,SUMIF('26'!$B:$B,$D160,'26'!$L:$L)))))</f>
        <v/>
      </c>
      <c r="AF160" s="34" t="str">
        <f>IF($D160="","",(IF($C160="","",IF(ISNA(SUMIF('27'!$CA:$CA,$C160,'27'!$CB:$CB)),0,SUMIF('27'!$CA:$CA,$C160,'27'!$CB:$CB)))-IF($D160="","",IF(ISNA(SUMIF('27'!$B:$B,$D160,'27'!$L:$L)),0,SUMIF('27'!$B:$B,$D160,'27'!$L:$L)))))</f>
        <v/>
      </c>
      <c r="AG160" s="34" t="str">
        <f>IF($D160="","",(IF($C160="","",IF(ISNA(SUMIF('28'!$CA:$CA,$C160,'28'!$CB:$CB)),0,SUMIF('28'!$CA:$CA,$C160,'28'!$CB:$CB)))-IF($D160="","",IF(ISNA(SUMIF('28'!$B:$B,$D160,'28'!$L:$L)),0,SUMIF('28'!$B:$B,$D160,'28'!$L:$L)))))</f>
        <v/>
      </c>
      <c r="AH160" s="34" t="str">
        <f>IF($D160="","",(IF($C160="","",IF(ISNA(SUMIF('29'!$CA:$CA,$C160,'29'!$CB:$CB)),0,SUMIF('29'!$CA:$CA,$C160,'29'!$CB:$CB)))-IF($D160="","",IF(ISNA(SUMIF('29'!$B:$B,$D160,'29'!$L:$L)),0,SUMIF('29'!$B:$B,$D160,'29'!$L:$L)))))</f>
        <v/>
      </c>
      <c r="AI160" s="34" t="str">
        <f>IF($D160="","",(IF($C160="","",IF(ISNA(SUMIF('30'!$CA:$CA,$C160,'30'!$CB:$CB)),0,SUMIF('30'!$CA:$CA,$C160,'30'!$CB:$CB)))-IF($D160="","",IF(ISNA(SUMIF('30'!$B:$B,$D160,'30'!$L:$L)),0,SUMIF('30'!$B:$B,$D160,'30'!$L:$L)))))</f>
        <v/>
      </c>
      <c r="AJ160" s="34" t="str">
        <f>IF($D160="","",(IF($C160="","",IF(ISNA(SUMIF('31'!$CA:$CA,$C160,'31'!$CB:$CB)),0,SUMIF('31'!$CA:$CA,$C160,'31'!$CB:$CB)))-IF($D160="","",IF(ISNA(SUMIF('31'!$B:$B,$D160,'31'!$L:$L)),0,SUMIF('31'!$B:$B,$D160,'31'!$L:$L)))))</f>
        <v/>
      </c>
      <c r="AK160" s="35" t="str">
        <f t="shared" si="8"/>
        <v/>
      </c>
      <c r="AL160" s="31" t="str">
        <f t="shared" si="9"/>
        <v/>
      </c>
    </row>
    <row r="161" spans="1:38" ht="17.399999999999999" hidden="1">
      <c r="A161" s="19">
        <v>49</v>
      </c>
      <c r="C161" s="39" t="str">
        <f>IF(D161="","",VLOOKUP('CUADRO GENERADO'!D161,'BASE DATOS CONDUCTORES'!B:C,2,FALSE))</f>
        <v/>
      </c>
      <c r="D161" s="28" t="str">
        <f>IFERROR(VLOOKUP(A161,'BASE DATOS CONDUCTORES'!$Y$4:$AB$403,4,FALSE),"")</f>
        <v/>
      </c>
      <c r="E161" s="34" t="str">
        <f>IF(ISNA(VLOOKUP(D161,SALDOS!C:D,2,FALSE)),"",VLOOKUP(D161,SALDOS!C:D,2,FALSE))</f>
        <v/>
      </c>
      <c r="F161" s="34" t="str">
        <f>IF($D161="","",(IF($C161="","",IF(ISNA(SUMIF('1'!$CA:$CA,$C161,'1'!$CB:$CB)),0,SUMIF('1'!$CA:$CA,$C161,'1'!$CB:$CB)))-IF($D161="","",IF(ISNA(SUMIF('1'!$B:$B,$D161,'1'!$L:$L)),0,SUMIF('1'!$B:$B,$D161,'1'!$L:$L)))))</f>
        <v/>
      </c>
      <c r="G161" s="34" t="str">
        <f>IF($D161="","",(IF($C161="","",IF(ISNA(SUMIF('2'!$CA:$CA,$C161,'2'!$CB:$CB)),0,SUMIF('2'!$CA:$CA,$C161,'2'!$CB:$CB)))-IF($D161="","",IF(ISNA(SUMIF('2'!$B:$B,$D161,'2'!$L:$L)),0,SUMIF('2'!$B:$B,$D161,'2'!$L:$L)))))</f>
        <v/>
      </c>
      <c r="H161" s="34" t="str">
        <f>IF($D161="","",(IF($C161="","",IF(ISNA(SUMIF('3'!$CA:$CA,$C161,'3'!$CB:$CB)),0,SUMIF('3'!$CA:$CA,$C161,'3'!$CB:$CB)))-IF($D161="","",IF(ISNA(SUMIF('3'!$B:$B,$D161,'3'!$L:$L)),0,SUMIF('3'!$B:$B,$D161,'3'!$L:$L)))))</f>
        <v/>
      </c>
      <c r="I161" s="34" t="str">
        <f>IF($D161="","",(IF($C161="","",IF(ISNA(SUMIF('4'!$CA:$CA,$C161,'4'!$CB:$CB)),0,SUMIF('4'!$CA:$CA,$C161,'4'!$CB:$CB)))-IF($D161="","",IF(ISNA(SUMIF('4'!$B:$B,$D161,'4'!$L:$L)),0,SUMIF('4'!$B:$B,$D161,'4'!$L:$L)))))</f>
        <v/>
      </c>
      <c r="J161" s="34" t="str">
        <f>IF($D161="","",(IF($C161="","",IF(ISNA(SUMIF('5'!$CA:$CA,$C161,'5'!$CB:$CB)),0,SUMIF('5'!$CA:$CA,$C161,'5'!$CB:$CB)))-IF($D161="","",IF(ISNA(SUMIF('5'!$B:$B,$D161,'5'!$L:$L)),0,SUMIF('5'!$B:$B,$D161,'5'!$L:$L)))))</f>
        <v/>
      </c>
      <c r="K161" s="34" t="str">
        <f>IF($D161="","",(IF($C161="","",IF(ISNA(SUMIF('6'!$CA:$CA,$C161,'6'!$CB:$CB)),0,SUMIF('6'!$CA:$CA,$C161,'6'!$CB:$CB)))-IF($D161="","",IF(ISNA(SUMIF('6'!$B:$B,$D161,'6'!$L:$L)),0,SUMIF('6'!$B:$B,$D161,'6'!$L:$L)))))</f>
        <v/>
      </c>
      <c r="L161" s="34" t="str">
        <f>IF($D161="","",(IF($C161="","",IF(ISNA(SUMIF('7'!$CA:$CA,$C161,'7'!$CB:$CB)),0,SUMIF('7'!$CA:$CA,$C161,'7'!$CB:$CB)))-IF($D161="","",IF(ISNA(SUMIF('7'!$B:$B,$D161,'7'!$L:$L)),0,SUMIF('7'!$B:$B,$D161,'7'!$L:$L)))))</f>
        <v/>
      </c>
      <c r="M161" s="34" t="str">
        <f>IF($D161="","",(IF($C161="","",IF(ISNA(SUMIF('8'!$CA:$CA,$C161,'8'!$CB:$CB)),0,SUMIF('8'!$CA:$CA,$C161,'8'!$CB:$CB)))-IF($D161="","",IF(ISNA(SUMIF('8'!$B:$B,$D161,'8'!$L:$L)),0,SUMIF('8'!$B:$B,$D161,'8'!$L:$L)))))</f>
        <v/>
      </c>
      <c r="N161" s="34" t="str">
        <f>IF($D161="","",(IF($C161="","",IF(ISNA(SUMIF('9'!$CA:$CA,$C161,'9'!$CB:$CB)),0,SUMIF('9'!$CA:$CA,$C161,'9'!$CB:$CB)))-IF($D161="","",IF(ISNA(SUMIF('9'!$B:$B,$D161,'9'!$L:$L)),0,SUMIF('9'!$B:$B,$D161,'9'!$L:$L)))))</f>
        <v/>
      </c>
      <c r="O161" s="34" t="str">
        <f>IF($D161="","",(IF($C161="","",IF(ISNA(SUMIF('10'!$CA:$CA,$C161,'10'!$CB:$CB)),0,SUMIF('10'!$CA:$CA,$C161,'10'!$CB:$CB)))-IF($D161="","",IF(ISNA(SUMIF('10'!$B:$B,$D161,'10'!$L:$L)),0,SUMIF('10'!$B:$B,$D161,'10'!$L:$L)))))</f>
        <v/>
      </c>
      <c r="P161" s="34" t="str">
        <f>IF($D161="","",(IF($C161="","",IF(ISNA(SUMIF('11'!$CA:$CA,$C161,'11'!$CB:$CB)),0,SUMIF('11'!$CA:$CA,$C161,'11'!$CB:$CB)))-IF($D161="","",IF(ISNA(SUMIF('11'!$B:$B,$D161,'11'!$L:$L)),0,SUMIF('11'!$B:$B,$D161,'11'!$L:$L)))))</f>
        <v/>
      </c>
      <c r="Q161" s="34" t="str">
        <f>IF($D161="","",(IF($C161="","",IF(ISNA(SUMIF('12'!$CA:$CA,$C161,'12'!$CB:$CB)),0,SUMIF('12'!$CA:$CA,$C161,'12'!$CB:$CB)))-IF($D161="","",IF(ISNA(SUMIF('12'!$B:$B,$D161,'12'!$L:$L)),0,SUMIF('12'!$B:$B,$D161,'12'!$L:$L)))))</f>
        <v/>
      </c>
      <c r="R161" s="34" t="str">
        <f>IF($D161="","",(IF($C161="","",IF(ISNA(SUMIF('13'!$CA:$CA,$C161,'13'!$CB:$CB)),0,SUMIF('13'!$CA:$CA,$C161,'13'!$CB:$CB)))-IF($D161="","",IF(ISNA(SUMIF('13'!$B:$B,$D161,'13'!$L:$L)),0,SUMIF('13'!$B:$B,$D161,'13'!$L:$L)))))</f>
        <v/>
      </c>
      <c r="S161" s="34" t="str">
        <f>IF($D161="","",(IF($C161="","",IF(ISNA(SUMIF('14'!$CA:$CA,$C161,'14'!$CB:$CB)),0,SUMIF('14'!$CA:$CA,$C161,'14'!$CB:$CB)))-IF($D161="","",IF(ISNA(SUMIF('14'!$B:$B,$D161,'14'!$L:$L)),0,SUMIF('14'!$B:$B,$D161,'14'!$L:$L)))))</f>
        <v/>
      </c>
      <c r="T161" s="34" t="str">
        <f>IF($D161="","",(IF($C161="","",IF(ISNA(SUMIF('15'!$CA:$CA,$C161,'15'!$CB:$CB)),0,SUMIF('15'!$CA:$CA,$C161,'15'!$CB:$CB)))-IF($D161="","",IF(ISNA(SUMIF('15'!$B:$B,$D161,'15'!$L:$L)),0,SUMIF('15'!$B:$B,$D161,'15'!$L:$L)))))</f>
        <v/>
      </c>
      <c r="U161" s="34" t="str">
        <f>IF($D161="","",(IF($C161="","",IF(ISNA(SUMIF('16'!$CA:$CA,$C161,'16'!$CB:$CB)),0,SUMIF('16'!$CA:$CA,$C161,'16'!$CB:$CB)))-IF($D161="","",IF(ISNA(SUMIF('16'!$B:$B,$D161,'16'!$L:$L)),0,SUMIF('16'!$B:$B,$D161,'16'!$L:$L)))))</f>
        <v/>
      </c>
      <c r="V161" s="34" t="str">
        <f>IF($D161="","",(IF($C161="","",IF(ISNA(SUMIF('17'!$CA:$CA,$C161,'17'!$CB:$CB)),0,SUMIF('17'!$CA:$CA,$C161,'17'!$CB:$CB)))-IF($D161="","",IF(ISNA(SUMIF('17'!$B:$B,$D161,'17'!$L:$L)),0,SUMIF('17'!$B:$B,$D161,'17'!$L:$L)))))</f>
        <v/>
      </c>
      <c r="W161" s="34" t="str">
        <f>IF($D161="","",(IF($C161="","",IF(ISNA(SUMIF('18'!$CA:$CA,$C161,'18'!$CB:$CB)),0,SUMIF('18'!$CA:$CA,$C161,'18'!$CB:$CB)))-IF($D161="","",IF(ISNA(SUMIF('18'!$B:$B,$D161,'18'!$L:$L)),0,SUMIF('18'!$B:$B,$D161,'18'!$L:$L)))))</f>
        <v/>
      </c>
      <c r="X161" s="34" t="str">
        <f>IF($D161="","",(IF($C161="","",IF(ISNA(SUMIF('19'!$CA:$CA,$C161,'19'!$CB:$CB)),0,SUMIF('19'!$CA:$CA,$C161,'19'!$CB:$CB)))-IF($D161="","",IF(ISNA(SUMIF('19'!$B:$B,$D161,'19'!$L:$L)),0,SUMIF('19'!$B:$B,$D161,'19'!$L:$L)))))</f>
        <v/>
      </c>
      <c r="Y161" s="34" t="str">
        <f>IF($D161="","",(IF($C161="","",IF(ISNA(SUMIF('20'!$CA:$CA,$C161,'20'!$CB:$CB)),0,SUMIF('20'!$CA:$CA,$C161,'20'!$CB:$CB)))-IF($D161="","",IF(ISNA(SUMIF('20'!$B:$B,$D161,'20'!$L:$L)),0,SUMIF('20'!$B:$B,$D161,'20'!$L:$L)))))</f>
        <v/>
      </c>
      <c r="Z161" s="34" t="str">
        <f>IF($D161="","",(IF($C161="","",IF(ISNA(SUMIF('21'!$CA:$CA,$C161,'21'!$CB:$CB)),0,SUMIF('21'!$CA:$CA,$C161,'21'!$CB:$CB)))-IF($D161="","",IF(ISNA(SUMIF('21'!$B:$B,$D161,'21'!$L:$L)),0,SUMIF('21'!$B:$B,$D161,'21'!$L:$L)))))</f>
        <v/>
      </c>
      <c r="AA161" s="34" t="str">
        <f>IF($D161="","",(IF($C161="","",IF(ISNA(SUMIF('22'!$CA:$CA,$C161,'22'!$CB:$CB)),0,SUMIF('22'!$CA:$CA,$C161,'22'!$CB:$CB)))-IF($D161="","",IF(ISNA(SUMIF('22'!$B:$B,$D161,'22'!$L:$L)),0,SUMIF('22'!$B:$B,$D161,'22'!$L:$L)))))</f>
        <v/>
      </c>
      <c r="AB161" s="34" t="str">
        <f>IF($D161="","",(IF($C161="","",IF(ISNA(SUMIF('23'!$CA:$CA,$C161,'23'!$CB:$CB)),0,SUMIF('23'!$CA:$CA,$C161,'23'!$CB:$CB)))-IF($D161="","",IF(ISNA(SUMIF('23'!$B:$B,$D161,'23'!$L:$L)),0,SUMIF('23'!$B:$B,$D161,'23'!$L:$L)))))</f>
        <v/>
      </c>
      <c r="AC161" s="34" t="str">
        <f>IF($D161="","",(IF($C161="","",IF(ISNA(SUMIF('24'!$CA:$CA,$C161,'24'!$CB:$CB)),0,SUMIF('24'!$CA:$CA,$C161,'24'!$CB:$CB)))-IF($D161="","",IF(ISNA(SUMIF('24'!$B:$B,$D161,'24'!$L:$L)),0,SUMIF('24'!$B:$B,$D161,'24'!$L:$L)))))</f>
        <v/>
      </c>
      <c r="AD161" s="34" t="str">
        <f>IF($D161="","",(IF($C161="","",IF(ISNA(SUMIF('25'!$CA:$CA,$C161,'25'!$CB:$CB)),0,SUMIF('25'!$CA:$CA,$C161,'25'!$CB:$CB)))-IF($D161="","",IF(ISNA(SUMIF('25'!$B:$B,$D161,'25'!$L:$L)),0,SUMIF('25'!$B:$B,$D161,'25'!$L:$L)))))</f>
        <v/>
      </c>
      <c r="AE161" s="34" t="str">
        <f>IF($D161="","",(IF($C161="","",IF(ISNA(SUMIF('26'!$CA:$CA,$C161,'26'!$CB:$CB)),0,SUMIF('26'!$CA:$CA,$C161,'26'!$CB:$CB)))-IF($D161="","",IF(ISNA(SUMIF('26'!$B:$B,$D161,'26'!$L:$L)),0,SUMIF('26'!$B:$B,$D161,'26'!$L:$L)))))</f>
        <v/>
      </c>
      <c r="AF161" s="34" t="str">
        <f>IF($D161="","",(IF($C161="","",IF(ISNA(SUMIF('27'!$CA:$CA,$C161,'27'!$CB:$CB)),0,SUMIF('27'!$CA:$CA,$C161,'27'!$CB:$CB)))-IF($D161="","",IF(ISNA(SUMIF('27'!$B:$B,$D161,'27'!$L:$L)),0,SUMIF('27'!$B:$B,$D161,'27'!$L:$L)))))</f>
        <v/>
      </c>
      <c r="AG161" s="34" t="str">
        <f>IF($D161="","",(IF($C161="","",IF(ISNA(SUMIF('28'!$CA:$CA,$C161,'28'!$CB:$CB)),0,SUMIF('28'!$CA:$CA,$C161,'28'!$CB:$CB)))-IF($D161="","",IF(ISNA(SUMIF('28'!$B:$B,$D161,'28'!$L:$L)),0,SUMIF('28'!$B:$B,$D161,'28'!$L:$L)))))</f>
        <v/>
      </c>
      <c r="AH161" s="34" t="str">
        <f>IF($D161="","",(IF($C161="","",IF(ISNA(SUMIF('29'!$CA:$CA,$C161,'29'!$CB:$CB)),0,SUMIF('29'!$CA:$CA,$C161,'29'!$CB:$CB)))-IF($D161="","",IF(ISNA(SUMIF('29'!$B:$B,$D161,'29'!$L:$L)),0,SUMIF('29'!$B:$B,$D161,'29'!$L:$L)))))</f>
        <v/>
      </c>
      <c r="AI161" s="34" t="str">
        <f>IF($D161="","",(IF($C161="","",IF(ISNA(SUMIF('30'!$CA:$CA,$C161,'30'!$CB:$CB)),0,SUMIF('30'!$CA:$CA,$C161,'30'!$CB:$CB)))-IF($D161="","",IF(ISNA(SUMIF('30'!$B:$B,$D161,'30'!$L:$L)),0,SUMIF('30'!$B:$B,$D161,'30'!$L:$L)))))</f>
        <v/>
      </c>
      <c r="AJ161" s="34" t="str">
        <f>IF($D161="","",(IF($C161="","",IF(ISNA(SUMIF('31'!$CA:$CA,$C161,'31'!$CB:$CB)),0,SUMIF('31'!$CA:$CA,$C161,'31'!$CB:$CB)))-IF($D161="","",IF(ISNA(SUMIF('31'!$B:$B,$D161,'31'!$L:$L)),0,SUMIF('31'!$B:$B,$D161,'31'!$L:$L)))))</f>
        <v/>
      </c>
      <c r="AK161" s="35" t="str">
        <f t="shared" si="8"/>
        <v/>
      </c>
      <c r="AL161" s="31" t="str">
        <f t="shared" si="9"/>
        <v/>
      </c>
    </row>
    <row r="162" spans="1:38" ht="17.399999999999999" hidden="1">
      <c r="A162" s="19">
        <v>50</v>
      </c>
      <c r="C162" s="39" t="str">
        <f>IF(D162="","",VLOOKUP('CUADRO GENERADO'!D162,'BASE DATOS CONDUCTORES'!B:C,2,FALSE))</f>
        <v/>
      </c>
      <c r="D162" s="28" t="str">
        <f>IFERROR(VLOOKUP(A162,'BASE DATOS CONDUCTORES'!$Y$4:$AB$403,4,FALSE),"")</f>
        <v/>
      </c>
      <c r="E162" s="34" t="str">
        <f>IF(ISNA(VLOOKUP(D162,SALDOS!C:D,2,FALSE)),"",VLOOKUP(D162,SALDOS!C:D,2,FALSE))</f>
        <v/>
      </c>
      <c r="F162" s="34" t="str">
        <f>IF($D162="","",(IF($C162="","",IF(ISNA(SUMIF('1'!$CA:$CA,$C162,'1'!$CB:$CB)),0,SUMIF('1'!$CA:$CA,$C162,'1'!$CB:$CB)))-IF($D162="","",IF(ISNA(SUMIF('1'!$B:$B,$D162,'1'!$L:$L)),0,SUMIF('1'!$B:$B,$D162,'1'!$L:$L)))))</f>
        <v/>
      </c>
      <c r="G162" s="34" t="str">
        <f>IF($D162="","",(IF($C162="","",IF(ISNA(SUMIF('2'!$CA:$CA,$C162,'2'!$CB:$CB)),0,SUMIF('2'!$CA:$CA,$C162,'2'!$CB:$CB)))-IF($D162="","",IF(ISNA(SUMIF('2'!$B:$B,$D162,'2'!$L:$L)),0,SUMIF('2'!$B:$B,$D162,'2'!$L:$L)))))</f>
        <v/>
      </c>
      <c r="H162" s="34" t="str">
        <f>IF($D162="","",(IF($C162="","",IF(ISNA(SUMIF('3'!$CA:$CA,$C162,'3'!$CB:$CB)),0,SUMIF('3'!$CA:$CA,$C162,'3'!$CB:$CB)))-IF($D162="","",IF(ISNA(SUMIF('3'!$B:$B,$D162,'3'!$L:$L)),0,SUMIF('3'!$B:$B,$D162,'3'!$L:$L)))))</f>
        <v/>
      </c>
      <c r="I162" s="34" t="str">
        <f>IF($D162="","",(IF($C162="","",IF(ISNA(SUMIF('4'!$CA:$CA,$C162,'4'!$CB:$CB)),0,SUMIF('4'!$CA:$CA,$C162,'4'!$CB:$CB)))-IF($D162="","",IF(ISNA(SUMIF('4'!$B:$B,$D162,'4'!$L:$L)),0,SUMIF('4'!$B:$B,$D162,'4'!$L:$L)))))</f>
        <v/>
      </c>
      <c r="J162" s="34" t="str">
        <f>IF($D162="","",(IF($C162="","",IF(ISNA(SUMIF('5'!$CA:$CA,$C162,'5'!$CB:$CB)),0,SUMIF('5'!$CA:$CA,$C162,'5'!$CB:$CB)))-IF($D162="","",IF(ISNA(SUMIF('5'!$B:$B,$D162,'5'!$L:$L)),0,SUMIF('5'!$B:$B,$D162,'5'!$L:$L)))))</f>
        <v/>
      </c>
      <c r="K162" s="34" t="str">
        <f>IF($D162="","",(IF($C162="","",IF(ISNA(SUMIF('6'!$CA:$CA,$C162,'6'!$CB:$CB)),0,SUMIF('6'!$CA:$CA,$C162,'6'!$CB:$CB)))-IF($D162="","",IF(ISNA(SUMIF('6'!$B:$B,$D162,'6'!$L:$L)),0,SUMIF('6'!$B:$B,$D162,'6'!$L:$L)))))</f>
        <v/>
      </c>
      <c r="L162" s="34" t="str">
        <f>IF($D162="","",(IF($C162="","",IF(ISNA(SUMIF('7'!$CA:$CA,$C162,'7'!$CB:$CB)),0,SUMIF('7'!$CA:$CA,$C162,'7'!$CB:$CB)))-IF($D162="","",IF(ISNA(SUMIF('7'!$B:$B,$D162,'7'!$L:$L)),0,SUMIF('7'!$B:$B,$D162,'7'!$L:$L)))))</f>
        <v/>
      </c>
      <c r="M162" s="34" t="str">
        <f>IF($D162="","",(IF($C162="","",IF(ISNA(SUMIF('8'!$CA:$CA,$C162,'8'!$CB:$CB)),0,SUMIF('8'!$CA:$CA,$C162,'8'!$CB:$CB)))-IF($D162="","",IF(ISNA(SUMIF('8'!$B:$B,$D162,'8'!$L:$L)),0,SUMIF('8'!$B:$B,$D162,'8'!$L:$L)))))</f>
        <v/>
      </c>
      <c r="N162" s="34" t="str">
        <f>IF($D162="","",(IF($C162="","",IF(ISNA(SUMIF('9'!$CA:$CA,$C162,'9'!$CB:$CB)),0,SUMIF('9'!$CA:$CA,$C162,'9'!$CB:$CB)))-IF($D162="","",IF(ISNA(SUMIF('9'!$B:$B,$D162,'9'!$L:$L)),0,SUMIF('9'!$B:$B,$D162,'9'!$L:$L)))))</f>
        <v/>
      </c>
      <c r="O162" s="34" t="str">
        <f>IF($D162="","",(IF($C162="","",IF(ISNA(SUMIF('10'!$CA:$CA,$C162,'10'!$CB:$CB)),0,SUMIF('10'!$CA:$CA,$C162,'10'!$CB:$CB)))-IF($D162="","",IF(ISNA(SUMIF('10'!$B:$B,$D162,'10'!$L:$L)),0,SUMIF('10'!$B:$B,$D162,'10'!$L:$L)))))</f>
        <v/>
      </c>
      <c r="P162" s="34" t="str">
        <f>IF($D162="","",(IF($C162="","",IF(ISNA(SUMIF('11'!$CA:$CA,$C162,'11'!$CB:$CB)),0,SUMIF('11'!$CA:$CA,$C162,'11'!$CB:$CB)))-IF($D162="","",IF(ISNA(SUMIF('11'!$B:$B,$D162,'11'!$L:$L)),0,SUMIF('11'!$B:$B,$D162,'11'!$L:$L)))))</f>
        <v/>
      </c>
      <c r="Q162" s="34" t="str">
        <f>IF($D162="","",(IF($C162="","",IF(ISNA(SUMIF('12'!$CA:$CA,$C162,'12'!$CB:$CB)),0,SUMIF('12'!$CA:$CA,$C162,'12'!$CB:$CB)))-IF($D162="","",IF(ISNA(SUMIF('12'!$B:$B,$D162,'12'!$L:$L)),0,SUMIF('12'!$B:$B,$D162,'12'!$L:$L)))))</f>
        <v/>
      </c>
      <c r="R162" s="34" t="str">
        <f>IF($D162="","",(IF($C162="","",IF(ISNA(SUMIF('13'!$CA:$CA,$C162,'13'!$CB:$CB)),0,SUMIF('13'!$CA:$CA,$C162,'13'!$CB:$CB)))-IF($D162="","",IF(ISNA(SUMIF('13'!$B:$B,$D162,'13'!$L:$L)),0,SUMIF('13'!$B:$B,$D162,'13'!$L:$L)))))</f>
        <v/>
      </c>
      <c r="S162" s="34" t="str">
        <f>IF($D162="","",(IF($C162="","",IF(ISNA(SUMIF('14'!$CA:$CA,$C162,'14'!$CB:$CB)),0,SUMIF('14'!$CA:$CA,$C162,'14'!$CB:$CB)))-IF($D162="","",IF(ISNA(SUMIF('14'!$B:$B,$D162,'14'!$L:$L)),0,SUMIF('14'!$B:$B,$D162,'14'!$L:$L)))))</f>
        <v/>
      </c>
      <c r="T162" s="34" t="str">
        <f>IF($D162="","",(IF($C162="","",IF(ISNA(SUMIF('15'!$CA:$CA,$C162,'15'!$CB:$CB)),0,SUMIF('15'!$CA:$CA,$C162,'15'!$CB:$CB)))-IF($D162="","",IF(ISNA(SUMIF('15'!$B:$B,$D162,'15'!$L:$L)),0,SUMIF('15'!$B:$B,$D162,'15'!$L:$L)))))</f>
        <v/>
      </c>
      <c r="U162" s="34" t="str">
        <f>IF($D162="","",(IF($C162="","",IF(ISNA(SUMIF('16'!$CA:$CA,$C162,'16'!$CB:$CB)),0,SUMIF('16'!$CA:$CA,$C162,'16'!$CB:$CB)))-IF($D162="","",IF(ISNA(SUMIF('16'!$B:$B,$D162,'16'!$L:$L)),0,SUMIF('16'!$B:$B,$D162,'16'!$L:$L)))))</f>
        <v/>
      </c>
      <c r="V162" s="34" t="str">
        <f>IF($D162="","",(IF($C162="","",IF(ISNA(SUMIF('17'!$CA:$CA,$C162,'17'!$CB:$CB)),0,SUMIF('17'!$CA:$CA,$C162,'17'!$CB:$CB)))-IF($D162="","",IF(ISNA(SUMIF('17'!$B:$B,$D162,'17'!$L:$L)),0,SUMIF('17'!$B:$B,$D162,'17'!$L:$L)))))</f>
        <v/>
      </c>
      <c r="W162" s="34" t="str">
        <f>IF($D162="","",(IF($C162="","",IF(ISNA(SUMIF('18'!$CA:$CA,$C162,'18'!$CB:$CB)),0,SUMIF('18'!$CA:$CA,$C162,'18'!$CB:$CB)))-IF($D162="","",IF(ISNA(SUMIF('18'!$B:$B,$D162,'18'!$L:$L)),0,SUMIF('18'!$B:$B,$D162,'18'!$L:$L)))))</f>
        <v/>
      </c>
      <c r="X162" s="34" t="str">
        <f>IF($D162="","",(IF($C162="","",IF(ISNA(SUMIF('19'!$CA:$CA,$C162,'19'!$CB:$CB)),0,SUMIF('19'!$CA:$CA,$C162,'19'!$CB:$CB)))-IF($D162="","",IF(ISNA(SUMIF('19'!$B:$B,$D162,'19'!$L:$L)),0,SUMIF('19'!$B:$B,$D162,'19'!$L:$L)))))</f>
        <v/>
      </c>
      <c r="Y162" s="34" t="str">
        <f>IF($D162="","",(IF($C162="","",IF(ISNA(SUMIF('20'!$CA:$CA,$C162,'20'!$CB:$CB)),0,SUMIF('20'!$CA:$CA,$C162,'20'!$CB:$CB)))-IF($D162="","",IF(ISNA(SUMIF('20'!$B:$B,$D162,'20'!$L:$L)),0,SUMIF('20'!$B:$B,$D162,'20'!$L:$L)))))</f>
        <v/>
      </c>
      <c r="Z162" s="34" t="str">
        <f>IF($D162="","",(IF($C162="","",IF(ISNA(SUMIF('21'!$CA:$CA,$C162,'21'!$CB:$CB)),0,SUMIF('21'!$CA:$CA,$C162,'21'!$CB:$CB)))-IF($D162="","",IF(ISNA(SUMIF('21'!$B:$B,$D162,'21'!$L:$L)),0,SUMIF('21'!$B:$B,$D162,'21'!$L:$L)))))</f>
        <v/>
      </c>
      <c r="AA162" s="34" t="str">
        <f>IF($D162="","",(IF($C162="","",IF(ISNA(SUMIF('22'!$CA:$CA,$C162,'22'!$CB:$CB)),0,SUMIF('22'!$CA:$CA,$C162,'22'!$CB:$CB)))-IF($D162="","",IF(ISNA(SUMIF('22'!$B:$B,$D162,'22'!$L:$L)),0,SUMIF('22'!$B:$B,$D162,'22'!$L:$L)))))</f>
        <v/>
      </c>
      <c r="AB162" s="34" t="str">
        <f>IF($D162="","",(IF($C162="","",IF(ISNA(SUMIF('23'!$CA:$CA,$C162,'23'!$CB:$CB)),0,SUMIF('23'!$CA:$CA,$C162,'23'!$CB:$CB)))-IF($D162="","",IF(ISNA(SUMIF('23'!$B:$B,$D162,'23'!$L:$L)),0,SUMIF('23'!$B:$B,$D162,'23'!$L:$L)))))</f>
        <v/>
      </c>
      <c r="AC162" s="34" t="str">
        <f>IF($D162="","",(IF($C162="","",IF(ISNA(SUMIF('24'!$CA:$CA,$C162,'24'!$CB:$CB)),0,SUMIF('24'!$CA:$CA,$C162,'24'!$CB:$CB)))-IF($D162="","",IF(ISNA(SUMIF('24'!$B:$B,$D162,'24'!$L:$L)),0,SUMIF('24'!$B:$B,$D162,'24'!$L:$L)))))</f>
        <v/>
      </c>
      <c r="AD162" s="34" t="str">
        <f>IF($D162="","",(IF($C162="","",IF(ISNA(SUMIF('25'!$CA:$CA,$C162,'25'!$CB:$CB)),0,SUMIF('25'!$CA:$CA,$C162,'25'!$CB:$CB)))-IF($D162="","",IF(ISNA(SUMIF('25'!$B:$B,$D162,'25'!$L:$L)),0,SUMIF('25'!$B:$B,$D162,'25'!$L:$L)))))</f>
        <v/>
      </c>
      <c r="AE162" s="34" t="str">
        <f>IF($D162="","",(IF($C162="","",IF(ISNA(SUMIF('26'!$CA:$CA,$C162,'26'!$CB:$CB)),0,SUMIF('26'!$CA:$CA,$C162,'26'!$CB:$CB)))-IF($D162="","",IF(ISNA(SUMIF('26'!$B:$B,$D162,'26'!$L:$L)),0,SUMIF('26'!$B:$B,$D162,'26'!$L:$L)))))</f>
        <v/>
      </c>
      <c r="AF162" s="34" t="str">
        <f>IF($D162="","",(IF($C162="","",IF(ISNA(SUMIF('27'!$CA:$CA,$C162,'27'!$CB:$CB)),0,SUMIF('27'!$CA:$CA,$C162,'27'!$CB:$CB)))-IF($D162="","",IF(ISNA(SUMIF('27'!$B:$B,$D162,'27'!$L:$L)),0,SUMIF('27'!$B:$B,$D162,'27'!$L:$L)))))</f>
        <v/>
      </c>
      <c r="AG162" s="34" t="str">
        <f>IF($D162="","",(IF($C162="","",IF(ISNA(SUMIF('28'!$CA:$CA,$C162,'28'!$CB:$CB)),0,SUMIF('28'!$CA:$CA,$C162,'28'!$CB:$CB)))-IF($D162="","",IF(ISNA(SUMIF('28'!$B:$B,$D162,'28'!$L:$L)),0,SUMIF('28'!$B:$B,$D162,'28'!$L:$L)))))</f>
        <v/>
      </c>
      <c r="AH162" s="34" t="str">
        <f>IF($D162="","",(IF($C162="","",IF(ISNA(SUMIF('29'!$CA:$CA,$C162,'29'!$CB:$CB)),0,SUMIF('29'!$CA:$CA,$C162,'29'!$CB:$CB)))-IF($D162="","",IF(ISNA(SUMIF('29'!$B:$B,$D162,'29'!$L:$L)),0,SUMIF('29'!$B:$B,$D162,'29'!$L:$L)))))</f>
        <v/>
      </c>
      <c r="AI162" s="34" t="str">
        <f>IF($D162="","",(IF($C162="","",IF(ISNA(SUMIF('30'!$CA:$CA,$C162,'30'!$CB:$CB)),0,SUMIF('30'!$CA:$CA,$C162,'30'!$CB:$CB)))-IF($D162="","",IF(ISNA(SUMIF('30'!$B:$B,$D162,'30'!$L:$L)),0,SUMIF('30'!$B:$B,$D162,'30'!$L:$L)))))</f>
        <v/>
      </c>
      <c r="AJ162" s="34" t="str">
        <f>IF($D162="","",(IF($C162="","",IF(ISNA(SUMIF('31'!$CA:$CA,$C162,'31'!$CB:$CB)),0,SUMIF('31'!$CA:$CA,$C162,'31'!$CB:$CB)))-IF($D162="","",IF(ISNA(SUMIF('31'!$B:$B,$D162,'31'!$L:$L)),0,SUMIF('31'!$B:$B,$D162,'31'!$L:$L)))))</f>
        <v/>
      </c>
      <c r="AK162" s="35" t="str">
        <f t="shared" si="8"/>
        <v/>
      </c>
      <c r="AL162" s="31" t="str">
        <f t="shared" si="9"/>
        <v/>
      </c>
    </row>
    <row r="163" spans="1:38" ht="17.399999999999999" hidden="1">
      <c r="A163" s="19">
        <v>51</v>
      </c>
      <c r="C163" s="39" t="str">
        <f>IF(D163="","",VLOOKUP('CUADRO GENERADO'!D163,'BASE DATOS CONDUCTORES'!B:C,2,FALSE))</f>
        <v/>
      </c>
      <c r="D163" s="28" t="str">
        <f>IFERROR(VLOOKUP(A163,'BASE DATOS CONDUCTORES'!$Y$4:$AB$403,4,FALSE),"")</f>
        <v/>
      </c>
      <c r="E163" s="34" t="str">
        <f>IF(ISNA(VLOOKUP(D163,SALDOS!C:D,2,FALSE)),"",VLOOKUP(D163,SALDOS!C:D,2,FALSE))</f>
        <v/>
      </c>
      <c r="F163" s="34" t="str">
        <f>IF($D163="","",(IF($C163="","",IF(ISNA(SUMIF('1'!$CA:$CA,$C163,'1'!$CB:$CB)),0,SUMIF('1'!$CA:$CA,$C163,'1'!$CB:$CB)))-IF($D163="","",IF(ISNA(SUMIF('1'!$B:$B,$D163,'1'!$L:$L)),0,SUMIF('1'!$B:$B,$D163,'1'!$L:$L)))))</f>
        <v/>
      </c>
      <c r="G163" s="34" t="str">
        <f>IF($D163="","",(IF($C163="","",IF(ISNA(SUMIF('2'!$CA:$CA,$C163,'2'!$CB:$CB)),0,SUMIF('2'!$CA:$CA,$C163,'2'!$CB:$CB)))-IF($D163="","",IF(ISNA(SUMIF('2'!$B:$B,$D163,'2'!$L:$L)),0,SUMIF('2'!$B:$B,$D163,'2'!$L:$L)))))</f>
        <v/>
      </c>
      <c r="H163" s="34" t="str">
        <f>IF($D163="","",(IF($C163="","",IF(ISNA(SUMIF('3'!$CA:$CA,$C163,'3'!$CB:$CB)),0,SUMIF('3'!$CA:$CA,$C163,'3'!$CB:$CB)))-IF($D163="","",IF(ISNA(SUMIF('3'!$B:$B,$D163,'3'!$L:$L)),0,SUMIF('3'!$B:$B,$D163,'3'!$L:$L)))))</f>
        <v/>
      </c>
      <c r="I163" s="34" t="str">
        <f>IF($D163="","",(IF($C163="","",IF(ISNA(SUMIF('4'!$CA:$CA,$C163,'4'!$CB:$CB)),0,SUMIF('4'!$CA:$CA,$C163,'4'!$CB:$CB)))-IF($D163="","",IF(ISNA(SUMIF('4'!$B:$B,$D163,'4'!$L:$L)),0,SUMIF('4'!$B:$B,$D163,'4'!$L:$L)))))</f>
        <v/>
      </c>
      <c r="J163" s="34" t="str">
        <f>IF($D163="","",(IF($C163="","",IF(ISNA(SUMIF('5'!$CA:$CA,$C163,'5'!$CB:$CB)),0,SUMIF('5'!$CA:$CA,$C163,'5'!$CB:$CB)))-IF($D163="","",IF(ISNA(SUMIF('5'!$B:$B,$D163,'5'!$L:$L)),0,SUMIF('5'!$B:$B,$D163,'5'!$L:$L)))))</f>
        <v/>
      </c>
      <c r="K163" s="34" t="str">
        <f>IF($D163="","",(IF($C163="","",IF(ISNA(SUMIF('6'!$CA:$CA,$C163,'6'!$CB:$CB)),0,SUMIF('6'!$CA:$CA,$C163,'6'!$CB:$CB)))-IF($D163="","",IF(ISNA(SUMIF('6'!$B:$B,$D163,'6'!$L:$L)),0,SUMIF('6'!$B:$B,$D163,'6'!$L:$L)))))</f>
        <v/>
      </c>
      <c r="L163" s="34" t="str">
        <f>IF($D163="","",(IF($C163="","",IF(ISNA(SUMIF('7'!$CA:$CA,$C163,'7'!$CB:$CB)),0,SUMIF('7'!$CA:$CA,$C163,'7'!$CB:$CB)))-IF($D163="","",IF(ISNA(SUMIF('7'!$B:$B,$D163,'7'!$L:$L)),0,SUMIF('7'!$B:$B,$D163,'7'!$L:$L)))))</f>
        <v/>
      </c>
      <c r="M163" s="34" t="str">
        <f>IF($D163="","",(IF($C163="","",IF(ISNA(SUMIF('8'!$CA:$CA,$C163,'8'!$CB:$CB)),0,SUMIF('8'!$CA:$CA,$C163,'8'!$CB:$CB)))-IF($D163="","",IF(ISNA(SUMIF('8'!$B:$B,$D163,'8'!$L:$L)),0,SUMIF('8'!$B:$B,$D163,'8'!$L:$L)))))</f>
        <v/>
      </c>
      <c r="N163" s="34" t="str">
        <f>IF($D163="","",(IF($C163="","",IF(ISNA(SUMIF('9'!$CA:$CA,$C163,'9'!$CB:$CB)),0,SUMIF('9'!$CA:$CA,$C163,'9'!$CB:$CB)))-IF($D163="","",IF(ISNA(SUMIF('9'!$B:$B,$D163,'9'!$L:$L)),0,SUMIF('9'!$B:$B,$D163,'9'!$L:$L)))))</f>
        <v/>
      </c>
      <c r="O163" s="34" t="str">
        <f>IF($D163="","",(IF($C163="","",IF(ISNA(SUMIF('10'!$CA:$CA,$C163,'10'!$CB:$CB)),0,SUMIF('10'!$CA:$CA,$C163,'10'!$CB:$CB)))-IF($D163="","",IF(ISNA(SUMIF('10'!$B:$B,$D163,'10'!$L:$L)),0,SUMIF('10'!$B:$B,$D163,'10'!$L:$L)))))</f>
        <v/>
      </c>
      <c r="P163" s="34" t="str">
        <f>IF($D163="","",(IF($C163="","",IF(ISNA(SUMIF('11'!$CA:$CA,$C163,'11'!$CB:$CB)),0,SUMIF('11'!$CA:$CA,$C163,'11'!$CB:$CB)))-IF($D163="","",IF(ISNA(SUMIF('11'!$B:$B,$D163,'11'!$L:$L)),0,SUMIF('11'!$B:$B,$D163,'11'!$L:$L)))))</f>
        <v/>
      </c>
      <c r="Q163" s="34" t="str">
        <f>IF($D163="","",(IF($C163="","",IF(ISNA(SUMIF('12'!$CA:$CA,$C163,'12'!$CB:$CB)),0,SUMIF('12'!$CA:$CA,$C163,'12'!$CB:$CB)))-IF($D163="","",IF(ISNA(SUMIF('12'!$B:$B,$D163,'12'!$L:$L)),0,SUMIF('12'!$B:$B,$D163,'12'!$L:$L)))))</f>
        <v/>
      </c>
      <c r="R163" s="34" t="str">
        <f>IF($D163="","",(IF($C163="","",IF(ISNA(SUMIF('13'!$CA:$CA,$C163,'13'!$CB:$CB)),0,SUMIF('13'!$CA:$CA,$C163,'13'!$CB:$CB)))-IF($D163="","",IF(ISNA(SUMIF('13'!$B:$B,$D163,'13'!$L:$L)),0,SUMIF('13'!$B:$B,$D163,'13'!$L:$L)))))</f>
        <v/>
      </c>
      <c r="S163" s="34" t="str">
        <f>IF($D163="","",(IF($C163="","",IF(ISNA(SUMIF('14'!$CA:$CA,$C163,'14'!$CB:$CB)),0,SUMIF('14'!$CA:$CA,$C163,'14'!$CB:$CB)))-IF($D163="","",IF(ISNA(SUMIF('14'!$B:$B,$D163,'14'!$L:$L)),0,SUMIF('14'!$B:$B,$D163,'14'!$L:$L)))))</f>
        <v/>
      </c>
      <c r="T163" s="34" t="str">
        <f>IF($D163="","",(IF($C163="","",IF(ISNA(SUMIF('15'!$CA:$CA,$C163,'15'!$CB:$CB)),0,SUMIF('15'!$CA:$CA,$C163,'15'!$CB:$CB)))-IF($D163="","",IF(ISNA(SUMIF('15'!$B:$B,$D163,'15'!$L:$L)),0,SUMIF('15'!$B:$B,$D163,'15'!$L:$L)))))</f>
        <v/>
      </c>
      <c r="U163" s="34" t="str">
        <f>IF($D163="","",(IF($C163="","",IF(ISNA(SUMIF('16'!$CA:$CA,$C163,'16'!$CB:$CB)),0,SUMIF('16'!$CA:$CA,$C163,'16'!$CB:$CB)))-IF($D163="","",IF(ISNA(SUMIF('16'!$B:$B,$D163,'16'!$L:$L)),0,SUMIF('16'!$B:$B,$D163,'16'!$L:$L)))))</f>
        <v/>
      </c>
      <c r="V163" s="34" t="str">
        <f>IF($D163="","",(IF($C163="","",IF(ISNA(SUMIF('17'!$CA:$CA,$C163,'17'!$CB:$CB)),0,SUMIF('17'!$CA:$CA,$C163,'17'!$CB:$CB)))-IF($D163="","",IF(ISNA(SUMIF('17'!$B:$B,$D163,'17'!$L:$L)),0,SUMIF('17'!$B:$B,$D163,'17'!$L:$L)))))</f>
        <v/>
      </c>
      <c r="W163" s="34" t="str">
        <f>IF($D163="","",(IF($C163="","",IF(ISNA(SUMIF('18'!$CA:$CA,$C163,'18'!$CB:$CB)),0,SUMIF('18'!$CA:$CA,$C163,'18'!$CB:$CB)))-IF($D163="","",IF(ISNA(SUMIF('18'!$B:$B,$D163,'18'!$L:$L)),0,SUMIF('18'!$B:$B,$D163,'18'!$L:$L)))))</f>
        <v/>
      </c>
      <c r="X163" s="34" t="str">
        <f>IF($D163="","",(IF($C163="","",IF(ISNA(SUMIF('19'!$CA:$CA,$C163,'19'!$CB:$CB)),0,SUMIF('19'!$CA:$CA,$C163,'19'!$CB:$CB)))-IF($D163="","",IF(ISNA(SUMIF('19'!$B:$B,$D163,'19'!$L:$L)),0,SUMIF('19'!$B:$B,$D163,'19'!$L:$L)))))</f>
        <v/>
      </c>
      <c r="Y163" s="34" t="str">
        <f>IF($D163="","",(IF($C163="","",IF(ISNA(SUMIF('20'!$CA:$CA,$C163,'20'!$CB:$CB)),0,SUMIF('20'!$CA:$CA,$C163,'20'!$CB:$CB)))-IF($D163="","",IF(ISNA(SUMIF('20'!$B:$B,$D163,'20'!$L:$L)),0,SUMIF('20'!$B:$B,$D163,'20'!$L:$L)))))</f>
        <v/>
      </c>
      <c r="Z163" s="34" t="str">
        <f>IF($D163="","",(IF($C163="","",IF(ISNA(SUMIF('21'!$CA:$CA,$C163,'21'!$CB:$CB)),0,SUMIF('21'!$CA:$CA,$C163,'21'!$CB:$CB)))-IF($D163="","",IF(ISNA(SUMIF('21'!$B:$B,$D163,'21'!$L:$L)),0,SUMIF('21'!$B:$B,$D163,'21'!$L:$L)))))</f>
        <v/>
      </c>
      <c r="AA163" s="34" t="str">
        <f>IF($D163="","",(IF($C163="","",IF(ISNA(SUMIF('22'!$CA:$CA,$C163,'22'!$CB:$CB)),0,SUMIF('22'!$CA:$CA,$C163,'22'!$CB:$CB)))-IF($D163="","",IF(ISNA(SUMIF('22'!$B:$B,$D163,'22'!$L:$L)),0,SUMIF('22'!$B:$B,$D163,'22'!$L:$L)))))</f>
        <v/>
      </c>
      <c r="AB163" s="34" t="str">
        <f>IF($D163="","",(IF($C163="","",IF(ISNA(SUMIF('23'!$CA:$CA,$C163,'23'!$CB:$CB)),0,SUMIF('23'!$CA:$CA,$C163,'23'!$CB:$CB)))-IF($D163="","",IF(ISNA(SUMIF('23'!$B:$B,$D163,'23'!$L:$L)),0,SUMIF('23'!$B:$B,$D163,'23'!$L:$L)))))</f>
        <v/>
      </c>
      <c r="AC163" s="34" t="str">
        <f>IF($D163="","",(IF($C163="","",IF(ISNA(SUMIF('24'!$CA:$CA,$C163,'24'!$CB:$CB)),0,SUMIF('24'!$CA:$CA,$C163,'24'!$CB:$CB)))-IF($D163="","",IF(ISNA(SUMIF('24'!$B:$B,$D163,'24'!$L:$L)),0,SUMIF('24'!$B:$B,$D163,'24'!$L:$L)))))</f>
        <v/>
      </c>
      <c r="AD163" s="34" t="str">
        <f>IF($D163="","",(IF($C163="","",IF(ISNA(SUMIF('25'!$CA:$CA,$C163,'25'!$CB:$CB)),0,SUMIF('25'!$CA:$CA,$C163,'25'!$CB:$CB)))-IF($D163="","",IF(ISNA(SUMIF('25'!$B:$B,$D163,'25'!$L:$L)),0,SUMIF('25'!$B:$B,$D163,'25'!$L:$L)))))</f>
        <v/>
      </c>
      <c r="AE163" s="34" t="str">
        <f>IF($D163="","",(IF($C163="","",IF(ISNA(SUMIF('26'!$CA:$CA,$C163,'26'!$CB:$CB)),0,SUMIF('26'!$CA:$CA,$C163,'26'!$CB:$CB)))-IF($D163="","",IF(ISNA(SUMIF('26'!$B:$B,$D163,'26'!$L:$L)),0,SUMIF('26'!$B:$B,$D163,'26'!$L:$L)))))</f>
        <v/>
      </c>
      <c r="AF163" s="34" t="str">
        <f>IF($D163="","",(IF($C163="","",IF(ISNA(SUMIF('27'!$CA:$CA,$C163,'27'!$CB:$CB)),0,SUMIF('27'!$CA:$CA,$C163,'27'!$CB:$CB)))-IF($D163="","",IF(ISNA(SUMIF('27'!$B:$B,$D163,'27'!$L:$L)),0,SUMIF('27'!$B:$B,$D163,'27'!$L:$L)))))</f>
        <v/>
      </c>
      <c r="AG163" s="34" t="str">
        <f>IF($D163="","",(IF($C163="","",IF(ISNA(SUMIF('28'!$CA:$CA,$C163,'28'!$CB:$CB)),0,SUMIF('28'!$CA:$CA,$C163,'28'!$CB:$CB)))-IF($D163="","",IF(ISNA(SUMIF('28'!$B:$B,$D163,'28'!$L:$L)),0,SUMIF('28'!$B:$B,$D163,'28'!$L:$L)))))</f>
        <v/>
      </c>
      <c r="AH163" s="34" t="str">
        <f>IF($D163="","",(IF($C163="","",IF(ISNA(SUMIF('29'!$CA:$CA,$C163,'29'!$CB:$CB)),0,SUMIF('29'!$CA:$CA,$C163,'29'!$CB:$CB)))-IF($D163="","",IF(ISNA(SUMIF('29'!$B:$B,$D163,'29'!$L:$L)),0,SUMIF('29'!$B:$B,$D163,'29'!$L:$L)))))</f>
        <v/>
      </c>
      <c r="AI163" s="34" t="str">
        <f>IF($D163="","",(IF($C163="","",IF(ISNA(SUMIF('30'!$CA:$CA,$C163,'30'!$CB:$CB)),0,SUMIF('30'!$CA:$CA,$C163,'30'!$CB:$CB)))-IF($D163="","",IF(ISNA(SUMIF('30'!$B:$B,$D163,'30'!$L:$L)),0,SUMIF('30'!$B:$B,$D163,'30'!$L:$L)))))</f>
        <v/>
      </c>
      <c r="AJ163" s="34" t="str">
        <f>IF($D163="","",(IF($C163="","",IF(ISNA(SUMIF('31'!$CA:$CA,$C163,'31'!$CB:$CB)),0,SUMIF('31'!$CA:$CA,$C163,'31'!$CB:$CB)))-IF($D163="","",IF(ISNA(SUMIF('31'!$B:$B,$D163,'31'!$L:$L)),0,SUMIF('31'!$B:$B,$D163,'31'!$L:$L)))))</f>
        <v/>
      </c>
      <c r="AK163" s="35" t="str">
        <f t="shared" si="8"/>
        <v/>
      </c>
      <c r="AL163" s="31" t="str">
        <f t="shared" si="9"/>
        <v/>
      </c>
    </row>
    <row r="164" spans="1:38" ht="17.399999999999999" hidden="1">
      <c r="A164" s="19">
        <v>52</v>
      </c>
      <c r="C164" s="39" t="str">
        <f>IF(D164="","",VLOOKUP('CUADRO GENERADO'!D164,'BASE DATOS CONDUCTORES'!B:C,2,FALSE))</f>
        <v/>
      </c>
      <c r="D164" s="28" t="str">
        <f>IFERROR(VLOOKUP(A164,'BASE DATOS CONDUCTORES'!$Y$4:$AB$403,4,FALSE),"")</f>
        <v/>
      </c>
      <c r="E164" s="34" t="str">
        <f>IF(ISNA(VLOOKUP(D164,SALDOS!C:D,2,FALSE)),"",VLOOKUP(D164,SALDOS!C:D,2,FALSE))</f>
        <v/>
      </c>
      <c r="F164" s="34" t="str">
        <f>IF($D164="","",(IF($C164="","",IF(ISNA(SUMIF('1'!$CA:$CA,$C164,'1'!$CB:$CB)),0,SUMIF('1'!$CA:$CA,$C164,'1'!$CB:$CB)))-IF($D164="","",IF(ISNA(SUMIF('1'!$B:$B,$D164,'1'!$L:$L)),0,SUMIF('1'!$B:$B,$D164,'1'!$L:$L)))))</f>
        <v/>
      </c>
      <c r="G164" s="34" t="str">
        <f>IF($D164="","",(IF($C164="","",IF(ISNA(SUMIF('2'!$CA:$CA,$C164,'2'!$CB:$CB)),0,SUMIF('2'!$CA:$CA,$C164,'2'!$CB:$CB)))-IF($D164="","",IF(ISNA(SUMIF('2'!$B:$B,$D164,'2'!$L:$L)),0,SUMIF('2'!$B:$B,$D164,'2'!$L:$L)))))</f>
        <v/>
      </c>
      <c r="H164" s="34" t="str">
        <f>IF($D164="","",(IF($C164="","",IF(ISNA(SUMIF('3'!$CA:$CA,$C164,'3'!$CB:$CB)),0,SUMIF('3'!$CA:$CA,$C164,'3'!$CB:$CB)))-IF($D164="","",IF(ISNA(SUMIF('3'!$B:$B,$D164,'3'!$L:$L)),0,SUMIF('3'!$B:$B,$D164,'3'!$L:$L)))))</f>
        <v/>
      </c>
      <c r="I164" s="34" t="str">
        <f>IF($D164="","",(IF($C164="","",IF(ISNA(SUMIF('4'!$CA:$CA,$C164,'4'!$CB:$CB)),0,SUMIF('4'!$CA:$CA,$C164,'4'!$CB:$CB)))-IF($D164="","",IF(ISNA(SUMIF('4'!$B:$B,$D164,'4'!$L:$L)),0,SUMIF('4'!$B:$B,$D164,'4'!$L:$L)))))</f>
        <v/>
      </c>
      <c r="J164" s="34" t="str">
        <f>IF($D164="","",(IF($C164="","",IF(ISNA(SUMIF('5'!$CA:$CA,$C164,'5'!$CB:$CB)),0,SUMIF('5'!$CA:$CA,$C164,'5'!$CB:$CB)))-IF($D164="","",IF(ISNA(SUMIF('5'!$B:$B,$D164,'5'!$L:$L)),0,SUMIF('5'!$B:$B,$D164,'5'!$L:$L)))))</f>
        <v/>
      </c>
      <c r="K164" s="34" t="str">
        <f>IF($D164="","",(IF($C164="","",IF(ISNA(SUMIF('6'!$CA:$CA,$C164,'6'!$CB:$CB)),0,SUMIF('6'!$CA:$CA,$C164,'6'!$CB:$CB)))-IF($D164="","",IF(ISNA(SUMIF('6'!$B:$B,$D164,'6'!$L:$L)),0,SUMIF('6'!$B:$B,$D164,'6'!$L:$L)))))</f>
        <v/>
      </c>
      <c r="L164" s="34" t="str">
        <f>IF($D164="","",(IF($C164="","",IF(ISNA(SUMIF('7'!$CA:$CA,$C164,'7'!$CB:$CB)),0,SUMIF('7'!$CA:$CA,$C164,'7'!$CB:$CB)))-IF($D164="","",IF(ISNA(SUMIF('7'!$B:$B,$D164,'7'!$L:$L)),0,SUMIF('7'!$B:$B,$D164,'7'!$L:$L)))))</f>
        <v/>
      </c>
      <c r="M164" s="34" t="str">
        <f>IF($D164="","",(IF($C164="","",IF(ISNA(SUMIF('8'!$CA:$CA,$C164,'8'!$CB:$CB)),0,SUMIF('8'!$CA:$CA,$C164,'8'!$CB:$CB)))-IF($D164="","",IF(ISNA(SUMIF('8'!$B:$B,$D164,'8'!$L:$L)),0,SUMIF('8'!$B:$B,$D164,'8'!$L:$L)))))</f>
        <v/>
      </c>
      <c r="N164" s="34" t="str">
        <f>IF($D164="","",(IF($C164="","",IF(ISNA(SUMIF('9'!$CA:$CA,$C164,'9'!$CB:$CB)),0,SUMIF('9'!$CA:$CA,$C164,'9'!$CB:$CB)))-IF($D164="","",IF(ISNA(SUMIF('9'!$B:$B,$D164,'9'!$L:$L)),0,SUMIF('9'!$B:$B,$D164,'9'!$L:$L)))))</f>
        <v/>
      </c>
      <c r="O164" s="34" t="str">
        <f>IF($D164="","",(IF($C164="","",IF(ISNA(SUMIF('10'!$CA:$CA,$C164,'10'!$CB:$CB)),0,SUMIF('10'!$CA:$CA,$C164,'10'!$CB:$CB)))-IF($D164="","",IF(ISNA(SUMIF('10'!$B:$B,$D164,'10'!$L:$L)),0,SUMIF('10'!$B:$B,$D164,'10'!$L:$L)))))</f>
        <v/>
      </c>
      <c r="P164" s="34" t="str">
        <f>IF($D164="","",(IF($C164="","",IF(ISNA(SUMIF('11'!$CA:$CA,$C164,'11'!$CB:$CB)),0,SUMIF('11'!$CA:$CA,$C164,'11'!$CB:$CB)))-IF($D164="","",IF(ISNA(SUMIF('11'!$B:$B,$D164,'11'!$L:$L)),0,SUMIF('11'!$B:$B,$D164,'11'!$L:$L)))))</f>
        <v/>
      </c>
      <c r="Q164" s="34" t="str">
        <f>IF($D164="","",(IF($C164="","",IF(ISNA(SUMIF('12'!$CA:$CA,$C164,'12'!$CB:$CB)),0,SUMIF('12'!$CA:$CA,$C164,'12'!$CB:$CB)))-IF($D164="","",IF(ISNA(SUMIF('12'!$B:$B,$D164,'12'!$L:$L)),0,SUMIF('12'!$B:$B,$D164,'12'!$L:$L)))))</f>
        <v/>
      </c>
      <c r="R164" s="34" t="str">
        <f>IF($D164="","",(IF($C164="","",IF(ISNA(SUMIF('13'!$CA:$CA,$C164,'13'!$CB:$CB)),0,SUMIF('13'!$CA:$CA,$C164,'13'!$CB:$CB)))-IF($D164="","",IF(ISNA(SUMIF('13'!$B:$B,$D164,'13'!$L:$L)),0,SUMIF('13'!$B:$B,$D164,'13'!$L:$L)))))</f>
        <v/>
      </c>
      <c r="S164" s="34" t="str">
        <f>IF($D164="","",(IF($C164="","",IF(ISNA(SUMIF('14'!$CA:$CA,$C164,'14'!$CB:$CB)),0,SUMIF('14'!$CA:$CA,$C164,'14'!$CB:$CB)))-IF($D164="","",IF(ISNA(SUMIF('14'!$B:$B,$D164,'14'!$L:$L)),0,SUMIF('14'!$B:$B,$D164,'14'!$L:$L)))))</f>
        <v/>
      </c>
      <c r="T164" s="34" t="str">
        <f>IF($D164="","",(IF($C164="","",IF(ISNA(SUMIF('15'!$CA:$CA,$C164,'15'!$CB:$CB)),0,SUMIF('15'!$CA:$CA,$C164,'15'!$CB:$CB)))-IF($D164="","",IF(ISNA(SUMIF('15'!$B:$B,$D164,'15'!$L:$L)),0,SUMIF('15'!$B:$B,$D164,'15'!$L:$L)))))</f>
        <v/>
      </c>
      <c r="U164" s="34" t="str">
        <f>IF($D164="","",(IF($C164="","",IF(ISNA(SUMIF('16'!$CA:$CA,$C164,'16'!$CB:$CB)),0,SUMIF('16'!$CA:$CA,$C164,'16'!$CB:$CB)))-IF($D164="","",IF(ISNA(SUMIF('16'!$B:$B,$D164,'16'!$L:$L)),0,SUMIF('16'!$B:$B,$D164,'16'!$L:$L)))))</f>
        <v/>
      </c>
      <c r="V164" s="34" t="str">
        <f>IF($D164="","",(IF($C164="","",IF(ISNA(SUMIF('17'!$CA:$CA,$C164,'17'!$CB:$CB)),0,SUMIF('17'!$CA:$CA,$C164,'17'!$CB:$CB)))-IF($D164="","",IF(ISNA(SUMIF('17'!$B:$B,$D164,'17'!$L:$L)),0,SUMIF('17'!$B:$B,$D164,'17'!$L:$L)))))</f>
        <v/>
      </c>
      <c r="W164" s="34" t="str">
        <f>IF($D164="","",(IF($C164="","",IF(ISNA(SUMIF('18'!$CA:$CA,$C164,'18'!$CB:$CB)),0,SUMIF('18'!$CA:$CA,$C164,'18'!$CB:$CB)))-IF($D164="","",IF(ISNA(SUMIF('18'!$B:$B,$D164,'18'!$L:$L)),0,SUMIF('18'!$B:$B,$D164,'18'!$L:$L)))))</f>
        <v/>
      </c>
      <c r="X164" s="34" t="str">
        <f>IF($D164="","",(IF($C164="","",IF(ISNA(SUMIF('19'!$CA:$CA,$C164,'19'!$CB:$CB)),0,SUMIF('19'!$CA:$CA,$C164,'19'!$CB:$CB)))-IF($D164="","",IF(ISNA(SUMIF('19'!$B:$B,$D164,'19'!$L:$L)),0,SUMIF('19'!$B:$B,$D164,'19'!$L:$L)))))</f>
        <v/>
      </c>
      <c r="Y164" s="34" t="str">
        <f>IF($D164="","",(IF($C164="","",IF(ISNA(SUMIF('20'!$CA:$CA,$C164,'20'!$CB:$CB)),0,SUMIF('20'!$CA:$CA,$C164,'20'!$CB:$CB)))-IF($D164="","",IF(ISNA(SUMIF('20'!$B:$B,$D164,'20'!$L:$L)),0,SUMIF('20'!$B:$B,$D164,'20'!$L:$L)))))</f>
        <v/>
      </c>
      <c r="Z164" s="34" t="str">
        <f>IF($D164="","",(IF($C164="","",IF(ISNA(SUMIF('21'!$CA:$CA,$C164,'21'!$CB:$CB)),0,SUMIF('21'!$CA:$CA,$C164,'21'!$CB:$CB)))-IF($D164="","",IF(ISNA(SUMIF('21'!$B:$B,$D164,'21'!$L:$L)),0,SUMIF('21'!$B:$B,$D164,'21'!$L:$L)))))</f>
        <v/>
      </c>
      <c r="AA164" s="34" t="str">
        <f>IF($D164="","",(IF($C164="","",IF(ISNA(SUMIF('22'!$CA:$CA,$C164,'22'!$CB:$CB)),0,SUMIF('22'!$CA:$CA,$C164,'22'!$CB:$CB)))-IF($D164="","",IF(ISNA(SUMIF('22'!$B:$B,$D164,'22'!$L:$L)),0,SUMIF('22'!$B:$B,$D164,'22'!$L:$L)))))</f>
        <v/>
      </c>
      <c r="AB164" s="34" t="str">
        <f>IF($D164="","",(IF($C164="","",IF(ISNA(SUMIF('23'!$CA:$CA,$C164,'23'!$CB:$CB)),0,SUMIF('23'!$CA:$CA,$C164,'23'!$CB:$CB)))-IF($D164="","",IF(ISNA(SUMIF('23'!$B:$B,$D164,'23'!$L:$L)),0,SUMIF('23'!$B:$B,$D164,'23'!$L:$L)))))</f>
        <v/>
      </c>
      <c r="AC164" s="34" t="str">
        <f>IF($D164="","",(IF($C164="","",IF(ISNA(SUMIF('24'!$CA:$CA,$C164,'24'!$CB:$CB)),0,SUMIF('24'!$CA:$CA,$C164,'24'!$CB:$CB)))-IF($D164="","",IF(ISNA(SUMIF('24'!$B:$B,$D164,'24'!$L:$L)),0,SUMIF('24'!$B:$B,$D164,'24'!$L:$L)))))</f>
        <v/>
      </c>
      <c r="AD164" s="34" t="str">
        <f>IF($D164="","",(IF($C164="","",IF(ISNA(SUMIF('25'!$CA:$CA,$C164,'25'!$CB:$CB)),0,SUMIF('25'!$CA:$CA,$C164,'25'!$CB:$CB)))-IF($D164="","",IF(ISNA(SUMIF('25'!$B:$B,$D164,'25'!$L:$L)),0,SUMIF('25'!$B:$B,$D164,'25'!$L:$L)))))</f>
        <v/>
      </c>
      <c r="AE164" s="34" t="str">
        <f>IF($D164="","",(IF($C164="","",IF(ISNA(SUMIF('26'!$CA:$CA,$C164,'26'!$CB:$CB)),0,SUMIF('26'!$CA:$CA,$C164,'26'!$CB:$CB)))-IF($D164="","",IF(ISNA(SUMIF('26'!$B:$B,$D164,'26'!$L:$L)),0,SUMIF('26'!$B:$B,$D164,'26'!$L:$L)))))</f>
        <v/>
      </c>
      <c r="AF164" s="34" t="str">
        <f>IF($D164="","",(IF($C164="","",IF(ISNA(SUMIF('27'!$CA:$CA,$C164,'27'!$CB:$CB)),0,SUMIF('27'!$CA:$CA,$C164,'27'!$CB:$CB)))-IF($D164="","",IF(ISNA(SUMIF('27'!$B:$B,$D164,'27'!$L:$L)),0,SUMIF('27'!$B:$B,$D164,'27'!$L:$L)))))</f>
        <v/>
      </c>
      <c r="AG164" s="34" t="str">
        <f>IF($D164="","",(IF($C164="","",IF(ISNA(SUMIF('28'!$CA:$CA,$C164,'28'!$CB:$CB)),0,SUMIF('28'!$CA:$CA,$C164,'28'!$CB:$CB)))-IF($D164="","",IF(ISNA(SUMIF('28'!$B:$B,$D164,'28'!$L:$L)),0,SUMIF('28'!$B:$B,$D164,'28'!$L:$L)))))</f>
        <v/>
      </c>
      <c r="AH164" s="34" t="str">
        <f>IF($D164="","",(IF($C164="","",IF(ISNA(SUMIF('29'!$CA:$CA,$C164,'29'!$CB:$CB)),0,SUMIF('29'!$CA:$CA,$C164,'29'!$CB:$CB)))-IF($D164="","",IF(ISNA(SUMIF('29'!$B:$B,$D164,'29'!$L:$L)),0,SUMIF('29'!$B:$B,$D164,'29'!$L:$L)))))</f>
        <v/>
      </c>
      <c r="AI164" s="34" t="str">
        <f>IF($D164="","",(IF($C164="","",IF(ISNA(SUMIF('30'!$CA:$CA,$C164,'30'!$CB:$CB)),0,SUMIF('30'!$CA:$CA,$C164,'30'!$CB:$CB)))-IF($D164="","",IF(ISNA(SUMIF('30'!$B:$B,$D164,'30'!$L:$L)),0,SUMIF('30'!$B:$B,$D164,'30'!$L:$L)))))</f>
        <v/>
      </c>
      <c r="AJ164" s="34" t="str">
        <f>IF($D164="","",(IF($C164="","",IF(ISNA(SUMIF('31'!$CA:$CA,$C164,'31'!$CB:$CB)),0,SUMIF('31'!$CA:$CA,$C164,'31'!$CB:$CB)))-IF($D164="","",IF(ISNA(SUMIF('31'!$B:$B,$D164,'31'!$L:$L)),0,SUMIF('31'!$B:$B,$D164,'31'!$L:$L)))))</f>
        <v/>
      </c>
      <c r="AK164" s="35" t="str">
        <f t="shared" si="8"/>
        <v/>
      </c>
      <c r="AL164" s="31" t="str">
        <f t="shared" si="9"/>
        <v/>
      </c>
    </row>
    <row r="165" spans="1:38" ht="17.399999999999999" hidden="1">
      <c r="A165" s="19">
        <v>53</v>
      </c>
      <c r="C165" s="39" t="str">
        <f>IF(D165="","",VLOOKUP('CUADRO GENERADO'!D165,'BASE DATOS CONDUCTORES'!B:C,2,FALSE))</f>
        <v/>
      </c>
      <c r="D165" s="28" t="str">
        <f>IFERROR(VLOOKUP(A165,'BASE DATOS CONDUCTORES'!$Y$4:$AB$403,4,FALSE),"")</f>
        <v/>
      </c>
      <c r="E165" s="34" t="str">
        <f>IF(ISNA(VLOOKUP(D165,SALDOS!C:D,2,FALSE)),"",VLOOKUP(D165,SALDOS!C:D,2,FALSE))</f>
        <v/>
      </c>
      <c r="F165" s="34" t="str">
        <f>IF($D165="","",(IF($C165="","",IF(ISNA(SUMIF('1'!$CA:$CA,$C165,'1'!$CB:$CB)),0,SUMIF('1'!$CA:$CA,$C165,'1'!$CB:$CB)))-IF($D165="","",IF(ISNA(SUMIF('1'!$B:$B,$D165,'1'!$L:$L)),0,SUMIF('1'!$B:$B,$D165,'1'!$L:$L)))))</f>
        <v/>
      </c>
      <c r="G165" s="34" t="str">
        <f>IF($D165="","",(IF($C165="","",IF(ISNA(SUMIF('2'!$CA:$CA,$C165,'2'!$CB:$CB)),0,SUMIF('2'!$CA:$CA,$C165,'2'!$CB:$CB)))-IF($D165="","",IF(ISNA(SUMIF('2'!$B:$B,$D165,'2'!$L:$L)),0,SUMIF('2'!$B:$B,$D165,'2'!$L:$L)))))</f>
        <v/>
      </c>
      <c r="H165" s="34" t="str">
        <f>IF($D165="","",(IF($C165="","",IF(ISNA(SUMIF('3'!$CA:$CA,$C165,'3'!$CB:$CB)),0,SUMIF('3'!$CA:$CA,$C165,'3'!$CB:$CB)))-IF($D165="","",IF(ISNA(SUMIF('3'!$B:$B,$D165,'3'!$L:$L)),0,SUMIF('3'!$B:$B,$D165,'3'!$L:$L)))))</f>
        <v/>
      </c>
      <c r="I165" s="34" t="str">
        <f>IF($D165="","",(IF($C165="","",IF(ISNA(SUMIF('4'!$CA:$CA,$C165,'4'!$CB:$CB)),0,SUMIF('4'!$CA:$CA,$C165,'4'!$CB:$CB)))-IF($D165="","",IF(ISNA(SUMIF('4'!$B:$B,$D165,'4'!$L:$L)),0,SUMIF('4'!$B:$B,$D165,'4'!$L:$L)))))</f>
        <v/>
      </c>
      <c r="J165" s="34" t="str">
        <f>IF($D165="","",(IF($C165="","",IF(ISNA(SUMIF('5'!$CA:$CA,$C165,'5'!$CB:$CB)),0,SUMIF('5'!$CA:$CA,$C165,'5'!$CB:$CB)))-IF($D165="","",IF(ISNA(SUMIF('5'!$B:$B,$D165,'5'!$L:$L)),0,SUMIF('5'!$B:$B,$D165,'5'!$L:$L)))))</f>
        <v/>
      </c>
      <c r="K165" s="34" t="str">
        <f>IF($D165="","",(IF($C165="","",IF(ISNA(SUMIF('6'!$CA:$CA,$C165,'6'!$CB:$CB)),0,SUMIF('6'!$CA:$CA,$C165,'6'!$CB:$CB)))-IF($D165="","",IF(ISNA(SUMIF('6'!$B:$B,$D165,'6'!$L:$L)),0,SUMIF('6'!$B:$B,$D165,'6'!$L:$L)))))</f>
        <v/>
      </c>
      <c r="L165" s="34" t="str">
        <f>IF($D165="","",(IF($C165="","",IF(ISNA(SUMIF('7'!$CA:$CA,$C165,'7'!$CB:$CB)),0,SUMIF('7'!$CA:$CA,$C165,'7'!$CB:$CB)))-IF($D165="","",IF(ISNA(SUMIF('7'!$B:$B,$D165,'7'!$L:$L)),0,SUMIF('7'!$B:$B,$D165,'7'!$L:$L)))))</f>
        <v/>
      </c>
      <c r="M165" s="34" t="str">
        <f>IF($D165="","",(IF($C165="","",IF(ISNA(SUMIF('8'!$CA:$CA,$C165,'8'!$CB:$CB)),0,SUMIF('8'!$CA:$CA,$C165,'8'!$CB:$CB)))-IF($D165="","",IF(ISNA(SUMIF('8'!$B:$B,$D165,'8'!$L:$L)),0,SUMIF('8'!$B:$B,$D165,'8'!$L:$L)))))</f>
        <v/>
      </c>
      <c r="N165" s="34" t="str">
        <f>IF($D165="","",(IF($C165="","",IF(ISNA(SUMIF('9'!$CA:$CA,$C165,'9'!$CB:$CB)),0,SUMIF('9'!$CA:$CA,$C165,'9'!$CB:$CB)))-IF($D165="","",IF(ISNA(SUMIF('9'!$B:$B,$D165,'9'!$L:$L)),0,SUMIF('9'!$B:$B,$D165,'9'!$L:$L)))))</f>
        <v/>
      </c>
      <c r="O165" s="34" t="str">
        <f>IF($D165="","",(IF($C165="","",IF(ISNA(SUMIF('10'!$CA:$CA,$C165,'10'!$CB:$CB)),0,SUMIF('10'!$CA:$CA,$C165,'10'!$CB:$CB)))-IF($D165="","",IF(ISNA(SUMIF('10'!$B:$B,$D165,'10'!$L:$L)),0,SUMIF('10'!$B:$B,$D165,'10'!$L:$L)))))</f>
        <v/>
      </c>
      <c r="P165" s="34" t="str">
        <f>IF($D165="","",(IF($C165="","",IF(ISNA(SUMIF('11'!$CA:$CA,$C165,'11'!$CB:$CB)),0,SUMIF('11'!$CA:$CA,$C165,'11'!$CB:$CB)))-IF($D165="","",IF(ISNA(SUMIF('11'!$B:$B,$D165,'11'!$L:$L)),0,SUMIF('11'!$B:$B,$D165,'11'!$L:$L)))))</f>
        <v/>
      </c>
      <c r="Q165" s="34" t="str">
        <f>IF($D165="","",(IF($C165="","",IF(ISNA(SUMIF('12'!$CA:$CA,$C165,'12'!$CB:$CB)),0,SUMIF('12'!$CA:$CA,$C165,'12'!$CB:$CB)))-IF($D165="","",IF(ISNA(SUMIF('12'!$B:$B,$D165,'12'!$L:$L)),0,SUMIF('12'!$B:$B,$D165,'12'!$L:$L)))))</f>
        <v/>
      </c>
      <c r="R165" s="34" t="str">
        <f>IF($D165="","",(IF($C165="","",IF(ISNA(SUMIF('13'!$CA:$CA,$C165,'13'!$CB:$CB)),0,SUMIF('13'!$CA:$CA,$C165,'13'!$CB:$CB)))-IF($D165="","",IF(ISNA(SUMIF('13'!$B:$B,$D165,'13'!$L:$L)),0,SUMIF('13'!$B:$B,$D165,'13'!$L:$L)))))</f>
        <v/>
      </c>
      <c r="S165" s="34" t="str">
        <f>IF($D165="","",(IF($C165="","",IF(ISNA(SUMIF('14'!$CA:$CA,$C165,'14'!$CB:$CB)),0,SUMIF('14'!$CA:$CA,$C165,'14'!$CB:$CB)))-IF($D165="","",IF(ISNA(SUMIF('14'!$B:$B,$D165,'14'!$L:$L)),0,SUMIF('14'!$B:$B,$D165,'14'!$L:$L)))))</f>
        <v/>
      </c>
      <c r="T165" s="34" t="str">
        <f>IF($D165="","",(IF($C165="","",IF(ISNA(SUMIF('15'!$CA:$CA,$C165,'15'!$CB:$CB)),0,SUMIF('15'!$CA:$CA,$C165,'15'!$CB:$CB)))-IF($D165="","",IF(ISNA(SUMIF('15'!$B:$B,$D165,'15'!$L:$L)),0,SUMIF('15'!$B:$B,$D165,'15'!$L:$L)))))</f>
        <v/>
      </c>
      <c r="U165" s="34" t="str">
        <f>IF($D165="","",(IF($C165="","",IF(ISNA(SUMIF('16'!$CA:$CA,$C165,'16'!$CB:$CB)),0,SUMIF('16'!$CA:$CA,$C165,'16'!$CB:$CB)))-IF($D165="","",IF(ISNA(SUMIF('16'!$B:$B,$D165,'16'!$L:$L)),0,SUMIF('16'!$B:$B,$D165,'16'!$L:$L)))))</f>
        <v/>
      </c>
      <c r="V165" s="34" t="str">
        <f>IF($D165="","",(IF($C165="","",IF(ISNA(SUMIF('17'!$CA:$CA,$C165,'17'!$CB:$CB)),0,SUMIF('17'!$CA:$CA,$C165,'17'!$CB:$CB)))-IF($D165="","",IF(ISNA(SUMIF('17'!$B:$B,$D165,'17'!$L:$L)),0,SUMIF('17'!$B:$B,$D165,'17'!$L:$L)))))</f>
        <v/>
      </c>
      <c r="W165" s="34" t="str">
        <f>IF($D165="","",(IF($C165="","",IF(ISNA(SUMIF('18'!$CA:$CA,$C165,'18'!$CB:$CB)),0,SUMIF('18'!$CA:$CA,$C165,'18'!$CB:$CB)))-IF($D165="","",IF(ISNA(SUMIF('18'!$B:$B,$D165,'18'!$L:$L)),0,SUMIF('18'!$B:$B,$D165,'18'!$L:$L)))))</f>
        <v/>
      </c>
      <c r="X165" s="34" t="str">
        <f>IF($D165="","",(IF($C165="","",IF(ISNA(SUMIF('19'!$CA:$CA,$C165,'19'!$CB:$CB)),0,SUMIF('19'!$CA:$CA,$C165,'19'!$CB:$CB)))-IF($D165="","",IF(ISNA(SUMIF('19'!$B:$B,$D165,'19'!$L:$L)),0,SUMIF('19'!$B:$B,$D165,'19'!$L:$L)))))</f>
        <v/>
      </c>
      <c r="Y165" s="34" t="str">
        <f>IF($D165="","",(IF($C165="","",IF(ISNA(SUMIF('20'!$CA:$CA,$C165,'20'!$CB:$CB)),0,SUMIF('20'!$CA:$CA,$C165,'20'!$CB:$CB)))-IF($D165="","",IF(ISNA(SUMIF('20'!$B:$B,$D165,'20'!$L:$L)),0,SUMIF('20'!$B:$B,$D165,'20'!$L:$L)))))</f>
        <v/>
      </c>
      <c r="Z165" s="34" t="str">
        <f>IF($D165="","",(IF($C165="","",IF(ISNA(SUMIF('21'!$CA:$CA,$C165,'21'!$CB:$CB)),0,SUMIF('21'!$CA:$CA,$C165,'21'!$CB:$CB)))-IF($D165="","",IF(ISNA(SUMIF('21'!$B:$B,$D165,'21'!$L:$L)),0,SUMIF('21'!$B:$B,$D165,'21'!$L:$L)))))</f>
        <v/>
      </c>
      <c r="AA165" s="34" t="str">
        <f>IF($D165="","",(IF($C165="","",IF(ISNA(SUMIF('22'!$CA:$CA,$C165,'22'!$CB:$CB)),0,SUMIF('22'!$CA:$CA,$C165,'22'!$CB:$CB)))-IF($D165="","",IF(ISNA(SUMIF('22'!$B:$B,$D165,'22'!$L:$L)),0,SUMIF('22'!$B:$B,$D165,'22'!$L:$L)))))</f>
        <v/>
      </c>
      <c r="AB165" s="34" t="str">
        <f>IF($D165="","",(IF($C165="","",IF(ISNA(SUMIF('23'!$CA:$CA,$C165,'23'!$CB:$CB)),0,SUMIF('23'!$CA:$CA,$C165,'23'!$CB:$CB)))-IF($D165="","",IF(ISNA(SUMIF('23'!$B:$B,$D165,'23'!$L:$L)),0,SUMIF('23'!$B:$B,$D165,'23'!$L:$L)))))</f>
        <v/>
      </c>
      <c r="AC165" s="34" t="str">
        <f>IF($D165="","",(IF($C165="","",IF(ISNA(SUMIF('24'!$CA:$CA,$C165,'24'!$CB:$CB)),0,SUMIF('24'!$CA:$CA,$C165,'24'!$CB:$CB)))-IF($D165="","",IF(ISNA(SUMIF('24'!$B:$B,$D165,'24'!$L:$L)),0,SUMIF('24'!$B:$B,$D165,'24'!$L:$L)))))</f>
        <v/>
      </c>
      <c r="AD165" s="34" t="str">
        <f>IF($D165="","",(IF($C165="","",IF(ISNA(SUMIF('25'!$CA:$CA,$C165,'25'!$CB:$CB)),0,SUMIF('25'!$CA:$CA,$C165,'25'!$CB:$CB)))-IF($D165="","",IF(ISNA(SUMIF('25'!$B:$B,$D165,'25'!$L:$L)),0,SUMIF('25'!$B:$B,$D165,'25'!$L:$L)))))</f>
        <v/>
      </c>
      <c r="AE165" s="34" t="str">
        <f>IF($D165="","",(IF($C165="","",IF(ISNA(SUMIF('26'!$CA:$CA,$C165,'26'!$CB:$CB)),0,SUMIF('26'!$CA:$CA,$C165,'26'!$CB:$CB)))-IF($D165="","",IF(ISNA(SUMIF('26'!$B:$B,$D165,'26'!$L:$L)),0,SUMIF('26'!$B:$B,$D165,'26'!$L:$L)))))</f>
        <v/>
      </c>
      <c r="AF165" s="34" t="str">
        <f>IF($D165="","",(IF($C165="","",IF(ISNA(SUMIF('27'!$CA:$CA,$C165,'27'!$CB:$CB)),0,SUMIF('27'!$CA:$CA,$C165,'27'!$CB:$CB)))-IF($D165="","",IF(ISNA(SUMIF('27'!$B:$B,$D165,'27'!$L:$L)),0,SUMIF('27'!$B:$B,$D165,'27'!$L:$L)))))</f>
        <v/>
      </c>
      <c r="AG165" s="34" t="str">
        <f>IF($D165="","",(IF($C165="","",IF(ISNA(SUMIF('28'!$CA:$CA,$C165,'28'!$CB:$CB)),0,SUMIF('28'!$CA:$CA,$C165,'28'!$CB:$CB)))-IF($D165="","",IF(ISNA(SUMIF('28'!$B:$B,$D165,'28'!$L:$L)),0,SUMIF('28'!$B:$B,$D165,'28'!$L:$L)))))</f>
        <v/>
      </c>
      <c r="AH165" s="34" t="str">
        <f>IF($D165="","",(IF($C165="","",IF(ISNA(SUMIF('29'!$CA:$CA,$C165,'29'!$CB:$CB)),0,SUMIF('29'!$CA:$CA,$C165,'29'!$CB:$CB)))-IF($D165="","",IF(ISNA(SUMIF('29'!$B:$B,$D165,'29'!$L:$L)),0,SUMIF('29'!$B:$B,$D165,'29'!$L:$L)))))</f>
        <v/>
      </c>
      <c r="AI165" s="34" t="str">
        <f>IF($D165="","",(IF($C165="","",IF(ISNA(SUMIF('30'!$CA:$CA,$C165,'30'!$CB:$CB)),0,SUMIF('30'!$CA:$CA,$C165,'30'!$CB:$CB)))-IF($D165="","",IF(ISNA(SUMIF('30'!$B:$B,$D165,'30'!$L:$L)),0,SUMIF('30'!$B:$B,$D165,'30'!$L:$L)))))</f>
        <v/>
      </c>
      <c r="AJ165" s="34" t="str">
        <f>IF($D165="","",(IF($C165="","",IF(ISNA(SUMIF('31'!$CA:$CA,$C165,'31'!$CB:$CB)),0,SUMIF('31'!$CA:$CA,$C165,'31'!$CB:$CB)))-IF($D165="","",IF(ISNA(SUMIF('31'!$B:$B,$D165,'31'!$L:$L)),0,SUMIF('31'!$B:$B,$D165,'31'!$L:$L)))))</f>
        <v/>
      </c>
      <c r="AK165" s="35" t="str">
        <f t="shared" si="8"/>
        <v/>
      </c>
      <c r="AL165" s="31" t="str">
        <f t="shared" si="9"/>
        <v/>
      </c>
    </row>
    <row r="166" spans="1:38" ht="17.399999999999999" hidden="1">
      <c r="A166" s="19">
        <v>54</v>
      </c>
      <c r="C166" s="39" t="str">
        <f>IF(D166="","",VLOOKUP('CUADRO GENERADO'!D166,'BASE DATOS CONDUCTORES'!B:C,2,FALSE))</f>
        <v/>
      </c>
      <c r="D166" s="28" t="str">
        <f>IFERROR(VLOOKUP(A166,'BASE DATOS CONDUCTORES'!$Y$4:$AB$403,4,FALSE),"")</f>
        <v/>
      </c>
      <c r="E166" s="34" t="str">
        <f>IF(ISNA(VLOOKUP(D166,SALDOS!C:D,2,FALSE)),"",VLOOKUP(D166,SALDOS!C:D,2,FALSE))</f>
        <v/>
      </c>
      <c r="F166" s="34" t="str">
        <f>IF($D166="","",(IF($C166="","",IF(ISNA(SUMIF('1'!$CA:$CA,$C166,'1'!$CB:$CB)),0,SUMIF('1'!$CA:$CA,$C166,'1'!$CB:$CB)))-IF($D166="","",IF(ISNA(SUMIF('1'!$B:$B,$D166,'1'!$L:$L)),0,SUMIF('1'!$B:$B,$D166,'1'!$L:$L)))))</f>
        <v/>
      </c>
      <c r="G166" s="34" t="str">
        <f>IF($D166="","",(IF($C166="","",IF(ISNA(SUMIF('2'!$CA:$CA,$C166,'2'!$CB:$CB)),0,SUMIF('2'!$CA:$CA,$C166,'2'!$CB:$CB)))-IF($D166="","",IF(ISNA(SUMIF('2'!$B:$B,$D166,'2'!$L:$L)),0,SUMIF('2'!$B:$B,$D166,'2'!$L:$L)))))</f>
        <v/>
      </c>
      <c r="H166" s="34" t="str">
        <f>IF($D166="","",(IF($C166="","",IF(ISNA(SUMIF('3'!$CA:$CA,$C166,'3'!$CB:$CB)),0,SUMIF('3'!$CA:$CA,$C166,'3'!$CB:$CB)))-IF($D166="","",IF(ISNA(SUMIF('3'!$B:$B,$D166,'3'!$L:$L)),0,SUMIF('3'!$B:$B,$D166,'3'!$L:$L)))))</f>
        <v/>
      </c>
      <c r="I166" s="34" t="str">
        <f>IF($D166="","",(IF($C166="","",IF(ISNA(SUMIF('4'!$CA:$CA,$C166,'4'!$CB:$CB)),0,SUMIF('4'!$CA:$CA,$C166,'4'!$CB:$CB)))-IF($D166="","",IF(ISNA(SUMIF('4'!$B:$B,$D166,'4'!$L:$L)),0,SUMIF('4'!$B:$B,$D166,'4'!$L:$L)))))</f>
        <v/>
      </c>
      <c r="J166" s="34" t="str">
        <f>IF($D166="","",(IF($C166="","",IF(ISNA(SUMIF('5'!$CA:$CA,$C166,'5'!$CB:$CB)),0,SUMIF('5'!$CA:$CA,$C166,'5'!$CB:$CB)))-IF($D166="","",IF(ISNA(SUMIF('5'!$B:$B,$D166,'5'!$L:$L)),0,SUMIF('5'!$B:$B,$D166,'5'!$L:$L)))))</f>
        <v/>
      </c>
      <c r="K166" s="34" t="str">
        <f>IF($D166="","",(IF($C166="","",IF(ISNA(SUMIF('6'!$CA:$CA,$C166,'6'!$CB:$CB)),0,SUMIF('6'!$CA:$CA,$C166,'6'!$CB:$CB)))-IF($D166="","",IF(ISNA(SUMIF('6'!$B:$B,$D166,'6'!$L:$L)),0,SUMIF('6'!$B:$B,$D166,'6'!$L:$L)))))</f>
        <v/>
      </c>
      <c r="L166" s="34" t="str">
        <f>IF($D166="","",(IF($C166="","",IF(ISNA(SUMIF('7'!$CA:$CA,$C166,'7'!$CB:$CB)),0,SUMIF('7'!$CA:$CA,$C166,'7'!$CB:$CB)))-IF($D166="","",IF(ISNA(SUMIF('7'!$B:$B,$D166,'7'!$L:$L)),0,SUMIF('7'!$B:$B,$D166,'7'!$L:$L)))))</f>
        <v/>
      </c>
      <c r="M166" s="34" t="str">
        <f>IF($D166="","",(IF($C166="","",IF(ISNA(SUMIF('8'!$CA:$CA,$C166,'8'!$CB:$CB)),0,SUMIF('8'!$CA:$CA,$C166,'8'!$CB:$CB)))-IF($D166="","",IF(ISNA(SUMIF('8'!$B:$B,$D166,'8'!$L:$L)),0,SUMIF('8'!$B:$B,$D166,'8'!$L:$L)))))</f>
        <v/>
      </c>
      <c r="N166" s="34" t="str">
        <f>IF($D166="","",(IF($C166="","",IF(ISNA(SUMIF('9'!$CA:$CA,$C166,'9'!$CB:$CB)),0,SUMIF('9'!$CA:$CA,$C166,'9'!$CB:$CB)))-IF($D166="","",IF(ISNA(SUMIF('9'!$B:$B,$D166,'9'!$L:$L)),0,SUMIF('9'!$B:$B,$D166,'9'!$L:$L)))))</f>
        <v/>
      </c>
      <c r="O166" s="34" t="str">
        <f>IF($D166="","",(IF($C166="","",IF(ISNA(SUMIF('10'!$CA:$CA,$C166,'10'!$CB:$CB)),0,SUMIF('10'!$CA:$CA,$C166,'10'!$CB:$CB)))-IF($D166="","",IF(ISNA(SUMIF('10'!$B:$B,$D166,'10'!$L:$L)),0,SUMIF('10'!$B:$B,$D166,'10'!$L:$L)))))</f>
        <v/>
      </c>
      <c r="P166" s="34" t="str">
        <f>IF($D166="","",(IF($C166="","",IF(ISNA(SUMIF('11'!$CA:$CA,$C166,'11'!$CB:$CB)),0,SUMIF('11'!$CA:$CA,$C166,'11'!$CB:$CB)))-IF($D166="","",IF(ISNA(SUMIF('11'!$B:$B,$D166,'11'!$L:$L)),0,SUMIF('11'!$B:$B,$D166,'11'!$L:$L)))))</f>
        <v/>
      </c>
      <c r="Q166" s="34" t="str">
        <f>IF($D166="","",(IF($C166="","",IF(ISNA(SUMIF('12'!$CA:$CA,$C166,'12'!$CB:$CB)),0,SUMIF('12'!$CA:$CA,$C166,'12'!$CB:$CB)))-IF($D166="","",IF(ISNA(SUMIF('12'!$B:$B,$D166,'12'!$L:$L)),0,SUMIF('12'!$B:$B,$D166,'12'!$L:$L)))))</f>
        <v/>
      </c>
      <c r="R166" s="34" t="str">
        <f>IF($D166="","",(IF($C166="","",IF(ISNA(SUMIF('13'!$CA:$CA,$C166,'13'!$CB:$CB)),0,SUMIF('13'!$CA:$CA,$C166,'13'!$CB:$CB)))-IF($D166="","",IF(ISNA(SUMIF('13'!$B:$B,$D166,'13'!$L:$L)),0,SUMIF('13'!$B:$B,$D166,'13'!$L:$L)))))</f>
        <v/>
      </c>
      <c r="S166" s="34" t="str">
        <f>IF($D166="","",(IF($C166="","",IF(ISNA(SUMIF('14'!$CA:$CA,$C166,'14'!$CB:$CB)),0,SUMIF('14'!$CA:$CA,$C166,'14'!$CB:$CB)))-IF($D166="","",IF(ISNA(SUMIF('14'!$B:$B,$D166,'14'!$L:$L)),0,SUMIF('14'!$B:$B,$D166,'14'!$L:$L)))))</f>
        <v/>
      </c>
      <c r="T166" s="34" t="str">
        <f>IF($D166="","",(IF($C166="","",IF(ISNA(SUMIF('15'!$CA:$CA,$C166,'15'!$CB:$CB)),0,SUMIF('15'!$CA:$CA,$C166,'15'!$CB:$CB)))-IF($D166="","",IF(ISNA(SUMIF('15'!$B:$B,$D166,'15'!$L:$L)),0,SUMIF('15'!$B:$B,$D166,'15'!$L:$L)))))</f>
        <v/>
      </c>
      <c r="U166" s="34" t="str">
        <f>IF($D166="","",(IF($C166="","",IF(ISNA(SUMIF('16'!$CA:$CA,$C166,'16'!$CB:$CB)),0,SUMIF('16'!$CA:$CA,$C166,'16'!$CB:$CB)))-IF($D166="","",IF(ISNA(SUMIF('16'!$B:$B,$D166,'16'!$L:$L)),0,SUMIF('16'!$B:$B,$D166,'16'!$L:$L)))))</f>
        <v/>
      </c>
      <c r="V166" s="34" t="str">
        <f>IF($D166="","",(IF($C166="","",IF(ISNA(SUMIF('17'!$CA:$CA,$C166,'17'!$CB:$CB)),0,SUMIF('17'!$CA:$CA,$C166,'17'!$CB:$CB)))-IF($D166="","",IF(ISNA(SUMIF('17'!$B:$B,$D166,'17'!$L:$L)),0,SUMIF('17'!$B:$B,$D166,'17'!$L:$L)))))</f>
        <v/>
      </c>
      <c r="W166" s="34" t="str">
        <f>IF($D166="","",(IF($C166="","",IF(ISNA(SUMIF('18'!$CA:$CA,$C166,'18'!$CB:$CB)),0,SUMIF('18'!$CA:$CA,$C166,'18'!$CB:$CB)))-IF($D166="","",IF(ISNA(SUMIF('18'!$B:$B,$D166,'18'!$L:$L)),0,SUMIF('18'!$B:$B,$D166,'18'!$L:$L)))))</f>
        <v/>
      </c>
      <c r="X166" s="34" t="str">
        <f>IF($D166="","",(IF($C166="","",IF(ISNA(SUMIF('19'!$CA:$CA,$C166,'19'!$CB:$CB)),0,SUMIF('19'!$CA:$CA,$C166,'19'!$CB:$CB)))-IF($D166="","",IF(ISNA(SUMIF('19'!$B:$B,$D166,'19'!$L:$L)),0,SUMIF('19'!$B:$B,$D166,'19'!$L:$L)))))</f>
        <v/>
      </c>
      <c r="Y166" s="34" t="str">
        <f>IF($D166="","",(IF($C166="","",IF(ISNA(SUMIF('20'!$CA:$CA,$C166,'20'!$CB:$CB)),0,SUMIF('20'!$CA:$CA,$C166,'20'!$CB:$CB)))-IF($D166="","",IF(ISNA(SUMIF('20'!$B:$B,$D166,'20'!$L:$L)),0,SUMIF('20'!$B:$B,$D166,'20'!$L:$L)))))</f>
        <v/>
      </c>
      <c r="Z166" s="34" t="str">
        <f>IF($D166="","",(IF($C166="","",IF(ISNA(SUMIF('21'!$CA:$CA,$C166,'21'!$CB:$CB)),0,SUMIF('21'!$CA:$CA,$C166,'21'!$CB:$CB)))-IF($D166="","",IF(ISNA(SUMIF('21'!$B:$B,$D166,'21'!$L:$L)),0,SUMIF('21'!$B:$B,$D166,'21'!$L:$L)))))</f>
        <v/>
      </c>
      <c r="AA166" s="34" t="str">
        <f>IF($D166="","",(IF($C166="","",IF(ISNA(SUMIF('22'!$CA:$CA,$C166,'22'!$CB:$CB)),0,SUMIF('22'!$CA:$CA,$C166,'22'!$CB:$CB)))-IF($D166="","",IF(ISNA(SUMIF('22'!$B:$B,$D166,'22'!$L:$L)),0,SUMIF('22'!$B:$B,$D166,'22'!$L:$L)))))</f>
        <v/>
      </c>
      <c r="AB166" s="34" t="str">
        <f>IF($D166="","",(IF($C166="","",IF(ISNA(SUMIF('23'!$CA:$CA,$C166,'23'!$CB:$CB)),0,SUMIF('23'!$CA:$CA,$C166,'23'!$CB:$CB)))-IF($D166="","",IF(ISNA(SUMIF('23'!$B:$B,$D166,'23'!$L:$L)),0,SUMIF('23'!$B:$B,$D166,'23'!$L:$L)))))</f>
        <v/>
      </c>
      <c r="AC166" s="34" t="str">
        <f>IF($D166="","",(IF($C166="","",IF(ISNA(SUMIF('24'!$CA:$CA,$C166,'24'!$CB:$CB)),0,SUMIF('24'!$CA:$CA,$C166,'24'!$CB:$CB)))-IF($D166="","",IF(ISNA(SUMIF('24'!$B:$B,$D166,'24'!$L:$L)),0,SUMIF('24'!$B:$B,$D166,'24'!$L:$L)))))</f>
        <v/>
      </c>
      <c r="AD166" s="34" t="str">
        <f>IF($D166="","",(IF($C166="","",IF(ISNA(SUMIF('25'!$CA:$CA,$C166,'25'!$CB:$CB)),0,SUMIF('25'!$CA:$CA,$C166,'25'!$CB:$CB)))-IF($D166="","",IF(ISNA(SUMIF('25'!$B:$B,$D166,'25'!$L:$L)),0,SUMIF('25'!$B:$B,$D166,'25'!$L:$L)))))</f>
        <v/>
      </c>
      <c r="AE166" s="34" t="str">
        <f>IF($D166="","",(IF($C166="","",IF(ISNA(SUMIF('26'!$CA:$CA,$C166,'26'!$CB:$CB)),0,SUMIF('26'!$CA:$CA,$C166,'26'!$CB:$CB)))-IF($D166="","",IF(ISNA(SUMIF('26'!$B:$B,$D166,'26'!$L:$L)),0,SUMIF('26'!$B:$B,$D166,'26'!$L:$L)))))</f>
        <v/>
      </c>
      <c r="AF166" s="34" t="str">
        <f>IF($D166="","",(IF($C166="","",IF(ISNA(SUMIF('27'!$CA:$CA,$C166,'27'!$CB:$CB)),0,SUMIF('27'!$CA:$CA,$C166,'27'!$CB:$CB)))-IF($D166="","",IF(ISNA(SUMIF('27'!$B:$B,$D166,'27'!$L:$L)),0,SUMIF('27'!$B:$B,$D166,'27'!$L:$L)))))</f>
        <v/>
      </c>
      <c r="AG166" s="34" t="str">
        <f>IF($D166="","",(IF($C166="","",IF(ISNA(SUMIF('28'!$CA:$CA,$C166,'28'!$CB:$CB)),0,SUMIF('28'!$CA:$CA,$C166,'28'!$CB:$CB)))-IF($D166="","",IF(ISNA(SUMIF('28'!$B:$B,$D166,'28'!$L:$L)),0,SUMIF('28'!$B:$B,$D166,'28'!$L:$L)))))</f>
        <v/>
      </c>
      <c r="AH166" s="34" t="str">
        <f>IF($D166="","",(IF($C166="","",IF(ISNA(SUMIF('29'!$CA:$CA,$C166,'29'!$CB:$CB)),0,SUMIF('29'!$CA:$CA,$C166,'29'!$CB:$CB)))-IF($D166="","",IF(ISNA(SUMIF('29'!$B:$B,$D166,'29'!$L:$L)),0,SUMIF('29'!$B:$B,$D166,'29'!$L:$L)))))</f>
        <v/>
      </c>
      <c r="AI166" s="34" t="str">
        <f>IF($D166="","",(IF($C166="","",IF(ISNA(SUMIF('30'!$CA:$CA,$C166,'30'!$CB:$CB)),0,SUMIF('30'!$CA:$CA,$C166,'30'!$CB:$CB)))-IF($D166="","",IF(ISNA(SUMIF('30'!$B:$B,$D166,'30'!$L:$L)),0,SUMIF('30'!$B:$B,$D166,'30'!$L:$L)))))</f>
        <v/>
      </c>
      <c r="AJ166" s="34" t="str">
        <f>IF($D166="","",(IF($C166="","",IF(ISNA(SUMIF('31'!$CA:$CA,$C166,'31'!$CB:$CB)),0,SUMIF('31'!$CA:$CA,$C166,'31'!$CB:$CB)))-IF($D166="","",IF(ISNA(SUMIF('31'!$B:$B,$D166,'31'!$L:$L)),0,SUMIF('31'!$B:$B,$D166,'31'!$L:$L)))))</f>
        <v/>
      </c>
      <c r="AK166" s="35" t="str">
        <f t="shared" si="8"/>
        <v/>
      </c>
      <c r="AL166" s="31" t="str">
        <f t="shared" si="9"/>
        <v/>
      </c>
    </row>
    <row r="167" spans="1:38" ht="17.399999999999999" hidden="1">
      <c r="A167" s="19">
        <v>55</v>
      </c>
      <c r="C167" s="39" t="str">
        <f>IF(D167="","",VLOOKUP('CUADRO GENERADO'!D167,'BASE DATOS CONDUCTORES'!B:C,2,FALSE))</f>
        <v/>
      </c>
      <c r="D167" s="28" t="str">
        <f>IFERROR(VLOOKUP(A167,'BASE DATOS CONDUCTORES'!$Y$4:$AB$403,4,FALSE),"")</f>
        <v/>
      </c>
      <c r="E167" s="34" t="str">
        <f>IF(ISNA(VLOOKUP(D167,SALDOS!C:D,2,FALSE)),"",VLOOKUP(D167,SALDOS!C:D,2,FALSE))</f>
        <v/>
      </c>
      <c r="F167" s="34" t="str">
        <f>IF($D167="","",(IF($C167="","",IF(ISNA(SUMIF('1'!$CA:$CA,$C167,'1'!$CB:$CB)),0,SUMIF('1'!$CA:$CA,$C167,'1'!$CB:$CB)))-IF($D167="","",IF(ISNA(SUMIF('1'!$B:$B,$D167,'1'!$L:$L)),0,SUMIF('1'!$B:$B,$D167,'1'!$L:$L)))))</f>
        <v/>
      </c>
      <c r="G167" s="34" t="str">
        <f>IF($D167="","",(IF($C167="","",IF(ISNA(SUMIF('2'!$CA:$CA,$C167,'2'!$CB:$CB)),0,SUMIF('2'!$CA:$CA,$C167,'2'!$CB:$CB)))-IF($D167="","",IF(ISNA(SUMIF('2'!$B:$B,$D167,'2'!$L:$L)),0,SUMIF('2'!$B:$B,$D167,'2'!$L:$L)))))</f>
        <v/>
      </c>
      <c r="H167" s="34" t="str">
        <f>IF($D167="","",(IF($C167="","",IF(ISNA(SUMIF('3'!$CA:$CA,$C167,'3'!$CB:$CB)),0,SUMIF('3'!$CA:$CA,$C167,'3'!$CB:$CB)))-IF($D167="","",IF(ISNA(SUMIF('3'!$B:$B,$D167,'3'!$L:$L)),0,SUMIF('3'!$B:$B,$D167,'3'!$L:$L)))))</f>
        <v/>
      </c>
      <c r="I167" s="34" t="str">
        <f>IF($D167="","",(IF($C167="","",IF(ISNA(SUMIF('4'!$CA:$CA,$C167,'4'!$CB:$CB)),0,SUMIF('4'!$CA:$CA,$C167,'4'!$CB:$CB)))-IF($D167="","",IF(ISNA(SUMIF('4'!$B:$B,$D167,'4'!$L:$L)),0,SUMIF('4'!$B:$B,$D167,'4'!$L:$L)))))</f>
        <v/>
      </c>
      <c r="J167" s="34" t="str">
        <f>IF($D167="","",(IF($C167="","",IF(ISNA(SUMIF('5'!$CA:$CA,$C167,'5'!$CB:$CB)),0,SUMIF('5'!$CA:$CA,$C167,'5'!$CB:$CB)))-IF($D167="","",IF(ISNA(SUMIF('5'!$B:$B,$D167,'5'!$L:$L)),0,SUMIF('5'!$B:$B,$D167,'5'!$L:$L)))))</f>
        <v/>
      </c>
      <c r="K167" s="34" t="str">
        <f>IF($D167="","",(IF($C167="","",IF(ISNA(SUMIF('6'!$CA:$CA,$C167,'6'!$CB:$CB)),0,SUMIF('6'!$CA:$CA,$C167,'6'!$CB:$CB)))-IF($D167="","",IF(ISNA(SUMIF('6'!$B:$B,$D167,'6'!$L:$L)),0,SUMIF('6'!$B:$B,$D167,'6'!$L:$L)))))</f>
        <v/>
      </c>
      <c r="L167" s="34" t="str">
        <f>IF($D167="","",(IF($C167="","",IF(ISNA(SUMIF('7'!$CA:$CA,$C167,'7'!$CB:$CB)),0,SUMIF('7'!$CA:$CA,$C167,'7'!$CB:$CB)))-IF($D167="","",IF(ISNA(SUMIF('7'!$B:$B,$D167,'7'!$L:$L)),0,SUMIF('7'!$B:$B,$D167,'7'!$L:$L)))))</f>
        <v/>
      </c>
      <c r="M167" s="34" t="str">
        <f>IF($D167="","",(IF($C167="","",IF(ISNA(SUMIF('8'!$CA:$CA,$C167,'8'!$CB:$CB)),0,SUMIF('8'!$CA:$CA,$C167,'8'!$CB:$CB)))-IF($D167="","",IF(ISNA(SUMIF('8'!$B:$B,$D167,'8'!$L:$L)),0,SUMIF('8'!$B:$B,$D167,'8'!$L:$L)))))</f>
        <v/>
      </c>
      <c r="N167" s="34" t="str">
        <f>IF($D167="","",(IF($C167="","",IF(ISNA(SUMIF('9'!$CA:$CA,$C167,'9'!$CB:$CB)),0,SUMIF('9'!$CA:$CA,$C167,'9'!$CB:$CB)))-IF($D167="","",IF(ISNA(SUMIF('9'!$B:$B,$D167,'9'!$L:$L)),0,SUMIF('9'!$B:$B,$D167,'9'!$L:$L)))))</f>
        <v/>
      </c>
      <c r="O167" s="34" t="str">
        <f>IF($D167="","",(IF($C167="","",IF(ISNA(SUMIF('10'!$CA:$CA,$C167,'10'!$CB:$CB)),0,SUMIF('10'!$CA:$CA,$C167,'10'!$CB:$CB)))-IF($D167="","",IF(ISNA(SUMIF('10'!$B:$B,$D167,'10'!$L:$L)),0,SUMIF('10'!$B:$B,$D167,'10'!$L:$L)))))</f>
        <v/>
      </c>
      <c r="P167" s="34" t="str">
        <f>IF($D167="","",(IF($C167="","",IF(ISNA(SUMIF('11'!$CA:$CA,$C167,'11'!$CB:$CB)),0,SUMIF('11'!$CA:$CA,$C167,'11'!$CB:$CB)))-IF($D167="","",IF(ISNA(SUMIF('11'!$B:$B,$D167,'11'!$L:$L)),0,SUMIF('11'!$B:$B,$D167,'11'!$L:$L)))))</f>
        <v/>
      </c>
      <c r="Q167" s="34" t="str">
        <f>IF($D167="","",(IF($C167="","",IF(ISNA(SUMIF('12'!$CA:$CA,$C167,'12'!$CB:$CB)),0,SUMIF('12'!$CA:$CA,$C167,'12'!$CB:$CB)))-IF($D167="","",IF(ISNA(SUMIF('12'!$B:$B,$D167,'12'!$L:$L)),0,SUMIF('12'!$B:$B,$D167,'12'!$L:$L)))))</f>
        <v/>
      </c>
      <c r="R167" s="34" t="str">
        <f>IF($D167="","",(IF($C167="","",IF(ISNA(SUMIF('13'!$CA:$CA,$C167,'13'!$CB:$CB)),0,SUMIF('13'!$CA:$CA,$C167,'13'!$CB:$CB)))-IF($D167="","",IF(ISNA(SUMIF('13'!$B:$B,$D167,'13'!$L:$L)),0,SUMIF('13'!$B:$B,$D167,'13'!$L:$L)))))</f>
        <v/>
      </c>
      <c r="S167" s="34" t="str">
        <f>IF($D167="","",(IF($C167="","",IF(ISNA(SUMIF('14'!$CA:$CA,$C167,'14'!$CB:$CB)),0,SUMIF('14'!$CA:$CA,$C167,'14'!$CB:$CB)))-IF($D167="","",IF(ISNA(SUMIF('14'!$B:$B,$D167,'14'!$L:$L)),0,SUMIF('14'!$B:$B,$D167,'14'!$L:$L)))))</f>
        <v/>
      </c>
      <c r="T167" s="34" t="str">
        <f>IF($D167="","",(IF($C167="","",IF(ISNA(SUMIF('15'!$CA:$CA,$C167,'15'!$CB:$CB)),0,SUMIF('15'!$CA:$CA,$C167,'15'!$CB:$CB)))-IF($D167="","",IF(ISNA(SUMIF('15'!$B:$B,$D167,'15'!$L:$L)),0,SUMIF('15'!$B:$B,$D167,'15'!$L:$L)))))</f>
        <v/>
      </c>
      <c r="U167" s="34" t="str">
        <f>IF($D167="","",(IF($C167="","",IF(ISNA(SUMIF('16'!$CA:$CA,$C167,'16'!$CB:$CB)),0,SUMIF('16'!$CA:$CA,$C167,'16'!$CB:$CB)))-IF($D167="","",IF(ISNA(SUMIF('16'!$B:$B,$D167,'16'!$L:$L)),0,SUMIF('16'!$B:$B,$D167,'16'!$L:$L)))))</f>
        <v/>
      </c>
      <c r="V167" s="34" t="str">
        <f>IF($D167="","",(IF($C167="","",IF(ISNA(SUMIF('17'!$CA:$CA,$C167,'17'!$CB:$CB)),0,SUMIF('17'!$CA:$CA,$C167,'17'!$CB:$CB)))-IF($D167="","",IF(ISNA(SUMIF('17'!$B:$B,$D167,'17'!$L:$L)),0,SUMIF('17'!$B:$B,$D167,'17'!$L:$L)))))</f>
        <v/>
      </c>
      <c r="W167" s="34" t="str">
        <f>IF($D167="","",(IF($C167="","",IF(ISNA(SUMIF('18'!$CA:$CA,$C167,'18'!$CB:$CB)),0,SUMIF('18'!$CA:$CA,$C167,'18'!$CB:$CB)))-IF($D167="","",IF(ISNA(SUMIF('18'!$B:$B,$D167,'18'!$L:$L)),0,SUMIF('18'!$B:$B,$D167,'18'!$L:$L)))))</f>
        <v/>
      </c>
      <c r="X167" s="34" t="str">
        <f>IF($D167="","",(IF($C167="","",IF(ISNA(SUMIF('19'!$CA:$CA,$C167,'19'!$CB:$CB)),0,SUMIF('19'!$CA:$CA,$C167,'19'!$CB:$CB)))-IF($D167="","",IF(ISNA(SUMIF('19'!$B:$B,$D167,'19'!$L:$L)),0,SUMIF('19'!$B:$B,$D167,'19'!$L:$L)))))</f>
        <v/>
      </c>
      <c r="Y167" s="34" t="str">
        <f>IF($D167="","",(IF($C167="","",IF(ISNA(SUMIF('20'!$CA:$CA,$C167,'20'!$CB:$CB)),0,SUMIF('20'!$CA:$CA,$C167,'20'!$CB:$CB)))-IF($D167="","",IF(ISNA(SUMIF('20'!$B:$B,$D167,'20'!$L:$L)),0,SUMIF('20'!$B:$B,$D167,'20'!$L:$L)))))</f>
        <v/>
      </c>
      <c r="Z167" s="34" t="str">
        <f>IF($D167="","",(IF($C167="","",IF(ISNA(SUMIF('21'!$CA:$CA,$C167,'21'!$CB:$CB)),0,SUMIF('21'!$CA:$CA,$C167,'21'!$CB:$CB)))-IF($D167="","",IF(ISNA(SUMIF('21'!$B:$B,$D167,'21'!$L:$L)),0,SUMIF('21'!$B:$B,$D167,'21'!$L:$L)))))</f>
        <v/>
      </c>
      <c r="AA167" s="34" t="str">
        <f>IF($D167="","",(IF($C167="","",IF(ISNA(SUMIF('22'!$CA:$CA,$C167,'22'!$CB:$CB)),0,SUMIF('22'!$CA:$CA,$C167,'22'!$CB:$CB)))-IF($D167="","",IF(ISNA(SUMIF('22'!$B:$B,$D167,'22'!$L:$L)),0,SUMIF('22'!$B:$B,$D167,'22'!$L:$L)))))</f>
        <v/>
      </c>
      <c r="AB167" s="34" t="str">
        <f>IF($D167="","",(IF($C167="","",IF(ISNA(SUMIF('23'!$CA:$CA,$C167,'23'!$CB:$CB)),0,SUMIF('23'!$CA:$CA,$C167,'23'!$CB:$CB)))-IF($D167="","",IF(ISNA(SUMIF('23'!$B:$B,$D167,'23'!$L:$L)),0,SUMIF('23'!$B:$B,$D167,'23'!$L:$L)))))</f>
        <v/>
      </c>
      <c r="AC167" s="34" t="str">
        <f>IF($D167="","",(IF($C167="","",IF(ISNA(SUMIF('24'!$CA:$CA,$C167,'24'!$CB:$CB)),0,SUMIF('24'!$CA:$CA,$C167,'24'!$CB:$CB)))-IF($D167="","",IF(ISNA(SUMIF('24'!$B:$B,$D167,'24'!$L:$L)),0,SUMIF('24'!$B:$B,$D167,'24'!$L:$L)))))</f>
        <v/>
      </c>
      <c r="AD167" s="34" t="str">
        <f>IF($D167="","",(IF($C167="","",IF(ISNA(SUMIF('25'!$CA:$CA,$C167,'25'!$CB:$CB)),0,SUMIF('25'!$CA:$CA,$C167,'25'!$CB:$CB)))-IF($D167="","",IF(ISNA(SUMIF('25'!$B:$B,$D167,'25'!$L:$L)),0,SUMIF('25'!$B:$B,$D167,'25'!$L:$L)))))</f>
        <v/>
      </c>
      <c r="AE167" s="34" t="str">
        <f>IF($D167="","",(IF($C167="","",IF(ISNA(SUMIF('26'!$CA:$CA,$C167,'26'!$CB:$CB)),0,SUMIF('26'!$CA:$CA,$C167,'26'!$CB:$CB)))-IF($D167="","",IF(ISNA(SUMIF('26'!$B:$B,$D167,'26'!$L:$L)),0,SUMIF('26'!$B:$B,$D167,'26'!$L:$L)))))</f>
        <v/>
      </c>
      <c r="AF167" s="34" t="str">
        <f>IF($D167="","",(IF($C167="","",IF(ISNA(SUMIF('27'!$CA:$CA,$C167,'27'!$CB:$CB)),0,SUMIF('27'!$CA:$CA,$C167,'27'!$CB:$CB)))-IF($D167="","",IF(ISNA(SUMIF('27'!$B:$B,$D167,'27'!$L:$L)),0,SUMIF('27'!$B:$B,$D167,'27'!$L:$L)))))</f>
        <v/>
      </c>
      <c r="AG167" s="34" t="str">
        <f>IF($D167="","",(IF($C167="","",IF(ISNA(SUMIF('28'!$CA:$CA,$C167,'28'!$CB:$CB)),0,SUMIF('28'!$CA:$CA,$C167,'28'!$CB:$CB)))-IF($D167="","",IF(ISNA(SUMIF('28'!$B:$B,$D167,'28'!$L:$L)),0,SUMIF('28'!$B:$B,$D167,'28'!$L:$L)))))</f>
        <v/>
      </c>
      <c r="AH167" s="34" t="str">
        <f>IF($D167="","",(IF($C167="","",IF(ISNA(SUMIF('29'!$CA:$CA,$C167,'29'!$CB:$CB)),0,SUMIF('29'!$CA:$CA,$C167,'29'!$CB:$CB)))-IF($D167="","",IF(ISNA(SUMIF('29'!$B:$B,$D167,'29'!$L:$L)),0,SUMIF('29'!$B:$B,$D167,'29'!$L:$L)))))</f>
        <v/>
      </c>
      <c r="AI167" s="34" t="str">
        <f>IF($D167="","",(IF($C167="","",IF(ISNA(SUMIF('30'!$CA:$CA,$C167,'30'!$CB:$CB)),0,SUMIF('30'!$CA:$CA,$C167,'30'!$CB:$CB)))-IF($D167="","",IF(ISNA(SUMIF('30'!$B:$B,$D167,'30'!$L:$L)),0,SUMIF('30'!$B:$B,$D167,'30'!$L:$L)))))</f>
        <v/>
      </c>
      <c r="AJ167" s="34" t="str">
        <f>IF($D167="","",(IF($C167="","",IF(ISNA(SUMIF('31'!$CA:$CA,$C167,'31'!$CB:$CB)),0,SUMIF('31'!$CA:$CA,$C167,'31'!$CB:$CB)))-IF($D167="","",IF(ISNA(SUMIF('31'!$B:$B,$D167,'31'!$L:$L)),0,SUMIF('31'!$B:$B,$D167,'31'!$L:$L)))))</f>
        <v/>
      </c>
      <c r="AK167" s="35" t="str">
        <f t="shared" si="8"/>
        <v/>
      </c>
      <c r="AL167" s="31" t="str">
        <f t="shared" si="9"/>
        <v/>
      </c>
    </row>
    <row r="168" spans="1:38" ht="17.399999999999999" hidden="1">
      <c r="A168" s="19">
        <v>56</v>
      </c>
      <c r="C168" s="39" t="str">
        <f>IF(D168="","",VLOOKUP('CUADRO GENERADO'!D168,'BASE DATOS CONDUCTORES'!B:C,2,FALSE))</f>
        <v/>
      </c>
      <c r="D168" s="28" t="str">
        <f>IFERROR(VLOOKUP(A168,'BASE DATOS CONDUCTORES'!$Y$4:$AB$403,4,FALSE),"")</f>
        <v/>
      </c>
      <c r="E168" s="34" t="str">
        <f>IF(ISNA(VLOOKUP(D168,SALDOS!C:D,2,FALSE)),"",VLOOKUP(D168,SALDOS!C:D,2,FALSE))</f>
        <v/>
      </c>
      <c r="F168" s="34" t="str">
        <f>IF($D168="","",(IF($C168="","",IF(ISNA(SUMIF('1'!$CA:$CA,$C168,'1'!$CB:$CB)),0,SUMIF('1'!$CA:$CA,$C168,'1'!$CB:$CB)))-IF($D168="","",IF(ISNA(SUMIF('1'!$B:$B,$D168,'1'!$L:$L)),0,SUMIF('1'!$B:$B,$D168,'1'!$L:$L)))))</f>
        <v/>
      </c>
      <c r="G168" s="34" t="str">
        <f>IF($D168="","",(IF($C168="","",IF(ISNA(SUMIF('2'!$CA:$CA,$C168,'2'!$CB:$CB)),0,SUMIF('2'!$CA:$CA,$C168,'2'!$CB:$CB)))-IF($D168="","",IF(ISNA(SUMIF('2'!$B:$B,$D168,'2'!$L:$L)),0,SUMIF('2'!$B:$B,$D168,'2'!$L:$L)))))</f>
        <v/>
      </c>
      <c r="H168" s="34" t="str">
        <f>IF($D168="","",(IF($C168="","",IF(ISNA(SUMIF('3'!$CA:$CA,$C168,'3'!$CB:$CB)),0,SUMIF('3'!$CA:$CA,$C168,'3'!$CB:$CB)))-IF($D168="","",IF(ISNA(SUMIF('3'!$B:$B,$D168,'3'!$L:$L)),0,SUMIF('3'!$B:$B,$D168,'3'!$L:$L)))))</f>
        <v/>
      </c>
      <c r="I168" s="34" t="str">
        <f>IF($D168="","",(IF($C168="","",IF(ISNA(SUMIF('4'!$CA:$CA,$C168,'4'!$CB:$CB)),0,SUMIF('4'!$CA:$CA,$C168,'4'!$CB:$CB)))-IF($D168="","",IF(ISNA(SUMIF('4'!$B:$B,$D168,'4'!$L:$L)),0,SUMIF('4'!$B:$B,$D168,'4'!$L:$L)))))</f>
        <v/>
      </c>
      <c r="J168" s="34" t="str">
        <f>IF($D168="","",(IF($C168="","",IF(ISNA(SUMIF('5'!$CA:$CA,$C168,'5'!$CB:$CB)),0,SUMIF('5'!$CA:$CA,$C168,'5'!$CB:$CB)))-IF($D168="","",IF(ISNA(SUMIF('5'!$B:$B,$D168,'5'!$L:$L)),0,SUMIF('5'!$B:$B,$D168,'5'!$L:$L)))))</f>
        <v/>
      </c>
      <c r="K168" s="34" t="str">
        <f>IF($D168="","",(IF($C168="","",IF(ISNA(SUMIF('6'!$CA:$CA,$C168,'6'!$CB:$CB)),0,SUMIF('6'!$CA:$CA,$C168,'6'!$CB:$CB)))-IF($D168="","",IF(ISNA(SUMIF('6'!$B:$B,$D168,'6'!$L:$L)),0,SUMIF('6'!$B:$B,$D168,'6'!$L:$L)))))</f>
        <v/>
      </c>
      <c r="L168" s="34" t="str">
        <f>IF($D168="","",(IF($C168="","",IF(ISNA(SUMIF('7'!$CA:$CA,$C168,'7'!$CB:$CB)),0,SUMIF('7'!$CA:$CA,$C168,'7'!$CB:$CB)))-IF($D168="","",IF(ISNA(SUMIF('7'!$B:$B,$D168,'7'!$L:$L)),0,SUMIF('7'!$B:$B,$D168,'7'!$L:$L)))))</f>
        <v/>
      </c>
      <c r="M168" s="34" t="str">
        <f>IF($D168="","",(IF($C168="","",IF(ISNA(SUMIF('8'!$CA:$CA,$C168,'8'!$CB:$CB)),0,SUMIF('8'!$CA:$CA,$C168,'8'!$CB:$CB)))-IF($D168="","",IF(ISNA(SUMIF('8'!$B:$B,$D168,'8'!$L:$L)),0,SUMIF('8'!$B:$B,$D168,'8'!$L:$L)))))</f>
        <v/>
      </c>
      <c r="N168" s="34" t="str">
        <f>IF($D168="","",(IF($C168="","",IF(ISNA(SUMIF('9'!$CA:$CA,$C168,'9'!$CB:$CB)),0,SUMIF('9'!$CA:$CA,$C168,'9'!$CB:$CB)))-IF($D168="","",IF(ISNA(SUMIF('9'!$B:$B,$D168,'9'!$L:$L)),0,SUMIF('9'!$B:$B,$D168,'9'!$L:$L)))))</f>
        <v/>
      </c>
      <c r="O168" s="34" t="str">
        <f>IF($D168="","",(IF($C168="","",IF(ISNA(SUMIF('10'!$CA:$CA,$C168,'10'!$CB:$CB)),0,SUMIF('10'!$CA:$CA,$C168,'10'!$CB:$CB)))-IF($D168="","",IF(ISNA(SUMIF('10'!$B:$B,$D168,'10'!$L:$L)),0,SUMIF('10'!$B:$B,$D168,'10'!$L:$L)))))</f>
        <v/>
      </c>
      <c r="P168" s="34" t="str">
        <f>IF($D168="","",(IF($C168="","",IF(ISNA(SUMIF('11'!$CA:$CA,$C168,'11'!$CB:$CB)),0,SUMIF('11'!$CA:$CA,$C168,'11'!$CB:$CB)))-IF($D168="","",IF(ISNA(SUMIF('11'!$B:$B,$D168,'11'!$L:$L)),0,SUMIF('11'!$B:$B,$D168,'11'!$L:$L)))))</f>
        <v/>
      </c>
      <c r="Q168" s="34" t="str">
        <f>IF($D168="","",(IF($C168="","",IF(ISNA(SUMIF('12'!$CA:$CA,$C168,'12'!$CB:$CB)),0,SUMIF('12'!$CA:$CA,$C168,'12'!$CB:$CB)))-IF($D168="","",IF(ISNA(SUMIF('12'!$B:$B,$D168,'12'!$L:$L)),0,SUMIF('12'!$B:$B,$D168,'12'!$L:$L)))))</f>
        <v/>
      </c>
      <c r="R168" s="34" t="str">
        <f>IF($D168="","",(IF($C168="","",IF(ISNA(SUMIF('13'!$CA:$CA,$C168,'13'!$CB:$CB)),0,SUMIF('13'!$CA:$CA,$C168,'13'!$CB:$CB)))-IF($D168="","",IF(ISNA(SUMIF('13'!$B:$B,$D168,'13'!$L:$L)),0,SUMIF('13'!$B:$B,$D168,'13'!$L:$L)))))</f>
        <v/>
      </c>
      <c r="S168" s="34" t="str">
        <f>IF($D168="","",(IF($C168="","",IF(ISNA(SUMIF('14'!$CA:$CA,$C168,'14'!$CB:$CB)),0,SUMIF('14'!$CA:$CA,$C168,'14'!$CB:$CB)))-IF($D168="","",IF(ISNA(SUMIF('14'!$B:$B,$D168,'14'!$L:$L)),0,SUMIF('14'!$B:$B,$D168,'14'!$L:$L)))))</f>
        <v/>
      </c>
      <c r="T168" s="34" t="str">
        <f>IF($D168="","",(IF($C168="","",IF(ISNA(SUMIF('15'!$CA:$CA,$C168,'15'!$CB:$CB)),0,SUMIF('15'!$CA:$CA,$C168,'15'!$CB:$CB)))-IF($D168="","",IF(ISNA(SUMIF('15'!$B:$B,$D168,'15'!$L:$L)),0,SUMIF('15'!$B:$B,$D168,'15'!$L:$L)))))</f>
        <v/>
      </c>
      <c r="U168" s="34" t="str">
        <f>IF($D168="","",(IF($C168="","",IF(ISNA(SUMIF('16'!$CA:$CA,$C168,'16'!$CB:$CB)),0,SUMIF('16'!$CA:$CA,$C168,'16'!$CB:$CB)))-IF($D168="","",IF(ISNA(SUMIF('16'!$B:$B,$D168,'16'!$L:$L)),0,SUMIF('16'!$B:$B,$D168,'16'!$L:$L)))))</f>
        <v/>
      </c>
      <c r="V168" s="34" t="str">
        <f>IF($D168="","",(IF($C168="","",IF(ISNA(SUMIF('17'!$CA:$CA,$C168,'17'!$CB:$CB)),0,SUMIF('17'!$CA:$CA,$C168,'17'!$CB:$CB)))-IF($D168="","",IF(ISNA(SUMIF('17'!$B:$B,$D168,'17'!$L:$L)),0,SUMIF('17'!$B:$B,$D168,'17'!$L:$L)))))</f>
        <v/>
      </c>
      <c r="W168" s="34" t="str">
        <f>IF($D168="","",(IF($C168="","",IF(ISNA(SUMIF('18'!$CA:$CA,$C168,'18'!$CB:$CB)),0,SUMIF('18'!$CA:$CA,$C168,'18'!$CB:$CB)))-IF($D168="","",IF(ISNA(SUMIF('18'!$B:$B,$D168,'18'!$L:$L)),0,SUMIF('18'!$B:$B,$D168,'18'!$L:$L)))))</f>
        <v/>
      </c>
      <c r="X168" s="34" t="str">
        <f>IF($D168="","",(IF($C168="","",IF(ISNA(SUMIF('19'!$CA:$CA,$C168,'19'!$CB:$CB)),0,SUMIF('19'!$CA:$CA,$C168,'19'!$CB:$CB)))-IF($D168="","",IF(ISNA(SUMIF('19'!$B:$B,$D168,'19'!$L:$L)),0,SUMIF('19'!$B:$B,$D168,'19'!$L:$L)))))</f>
        <v/>
      </c>
      <c r="Y168" s="34" t="str">
        <f>IF($D168="","",(IF($C168="","",IF(ISNA(SUMIF('20'!$CA:$CA,$C168,'20'!$CB:$CB)),0,SUMIF('20'!$CA:$CA,$C168,'20'!$CB:$CB)))-IF($D168="","",IF(ISNA(SUMIF('20'!$B:$B,$D168,'20'!$L:$L)),0,SUMIF('20'!$B:$B,$D168,'20'!$L:$L)))))</f>
        <v/>
      </c>
      <c r="Z168" s="34" t="str">
        <f>IF($D168="","",(IF($C168="","",IF(ISNA(SUMIF('21'!$CA:$CA,$C168,'21'!$CB:$CB)),0,SUMIF('21'!$CA:$CA,$C168,'21'!$CB:$CB)))-IF($D168="","",IF(ISNA(SUMIF('21'!$B:$B,$D168,'21'!$L:$L)),0,SUMIF('21'!$B:$B,$D168,'21'!$L:$L)))))</f>
        <v/>
      </c>
      <c r="AA168" s="34" t="str">
        <f>IF($D168="","",(IF($C168="","",IF(ISNA(SUMIF('22'!$CA:$CA,$C168,'22'!$CB:$CB)),0,SUMIF('22'!$CA:$CA,$C168,'22'!$CB:$CB)))-IF($D168="","",IF(ISNA(SUMIF('22'!$B:$B,$D168,'22'!$L:$L)),0,SUMIF('22'!$B:$B,$D168,'22'!$L:$L)))))</f>
        <v/>
      </c>
      <c r="AB168" s="34" t="str">
        <f>IF($D168="","",(IF($C168="","",IF(ISNA(SUMIF('23'!$CA:$CA,$C168,'23'!$CB:$CB)),0,SUMIF('23'!$CA:$CA,$C168,'23'!$CB:$CB)))-IF($D168="","",IF(ISNA(SUMIF('23'!$B:$B,$D168,'23'!$L:$L)),0,SUMIF('23'!$B:$B,$D168,'23'!$L:$L)))))</f>
        <v/>
      </c>
      <c r="AC168" s="34" t="str">
        <f>IF($D168="","",(IF($C168="","",IF(ISNA(SUMIF('24'!$CA:$CA,$C168,'24'!$CB:$CB)),0,SUMIF('24'!$CA:$CA,$C168,'24'!$CB:$CB)))-IF($D168="","",IF(ISNA(SUMIF('24'!$B:$B,$D168,'24'!$L:$L)),0,SUMIF('24'!$B:$B,$D168,'24'!$L:$L)))))</f>
        <v/>
      </c>
      <c r="AD168" s="34" t="str">
        <f>IF($D168="","",(IF($C168="","",IF(ISNA(SUMIF('25'!$CA:$CA,$C168,'25'!$CB:$CB)),0,SUMIF('25'!$CA:$CA,$C168,'25'!$CB:$CB)))-IF($D168="","",IF(ISNA(SUMIF('25'!$B:$B,$D168,'25'!$L:$L)),0,SUMIF('25'!$B:$B,$D168,'25'!$L:$L)))))</f>
        <v/>
      </c>
      <c r="AE168" s="34" t="str">
        <f>IF($D168="","",(IF($C168="","",IF(ISNA(SUMIF('26'!$CA:$CA,$C168,'26'!$CB:$CB)),0,SUMIF('26'!$CA:$CA,$C168,'26'!$CB:$CB)))-IF($D168="","",IF(ISNA(SUMIF('26'!$B:$B,$D168,'26'!$L:$L)),0,SUMIF('26'!$B:$B,$D168,'26'!$L:$L)))))</f>
        <v/>
      </c>
      <c r="AF168" s="34" t="str">
        <f>IF($D168="","",(IF($C168="","",IF(ISNA(SUMIF('27'!$CA:$CA,$C168,'27'!$CB:$CB)),0,SUMIF('27'!$CA:$CA,$C168,'27'!$CB:$CB)))-IF($D168="","",IF(ISNA(SUMIF('27'!$B:$B,$D168,'27'!$L:$L)),0,SUMIF('27'!$B:$B,$D168,'27'!$L:$L)))))</f>
        <v/>
      </c>
      <c r="AG168" s="34" t="str">
        <f>IF($D168="","",(IF($C168="","",IF(ISNA(SUMIF('28'!$CA:$CA,$C168,'28'!$CB:$CB)),0,SUMIF('28'!$CA:$CA,$C168,'28'!$CB:$CB)))-IF($D168="","",IF(ISNA(SUMIF('28'!$B:$B,$D168,'28'!$L:$L)),0,SUMIF('28'!$B:$B,$D168,'28'!$L:$L)))))</f>
        <v/>
      </c>
      <c r="AH168" s="34" t="str">
        <f>IF($D168="","",(IF($C168="","",IF(ISNA(SUMIF('29'!$CA:$CA,$C168,'29'!$CB:$CB)),0,SUMIF('29'!$CA:$CA,$C168,'29'!$CB:$CB)))-IF($D168="","",IF(ISNA(SUMIF('29'!$B:$B,$D168,'29'!$L:$L)),0,SUMIF('29'!$B:$B,$D168,'29'!$L:$L)))))</f>
        <v/>
      </c>
      <c r="AI168" s="34" t="str">
        <f>IF($D168="","",(IF($C168="","",IF(ISNA(SUMIF('30'!$CA:$CA,$C168,'30'!$CB:$CB)),0,SUMIF('30'!$CA:$CA,$C168,'30'!$CB:$CB)))-IF($D168="","",IF(ISNA(SUMIF('30'!$B:$B,$D168,'30'!$L:$L)),0,SUMIF('30'!$B:$B,$D168,'30'!$L:$L)))))</f>
        <v/>
      </c>
      <c r="AJ168" s="34" t="str">
        <f>IF($D168="","",(IF($C168="","",IF(ISNA(SUMIF('31'!$CA:$CA,$C168,'31'!$CB:$CB)),0,SUMIF('31'!$CA:$CA,$C168,'31'!$CB:$CB)))-IF($D168="","",IF(ISNA(SUMIF('31'!$B:$B,$D168,'31'!$L:$L)),0,SUMIF('31'!$B:$B,$D168,'31'!$L:$L)))))</f>
        <v/>
      </c>
      <c r="AK168" s="35" t="str">
        <f t="shared" si="8"/>
        <v/>
      </c>
      <c r="AL168" s="31" t="str">
        <f t="shared" si="9"/>
        <v/>
      </c>
    </row>
    <row r="169" spans="1:38" ht="17.399999999999999" hidden="1">
      <c r="A169" s="19">
        <v>57</v>
      </c>
      <c r="C169" s="39" t="str">
        <f>IF(D169="","",VLOOKUP('CUADRO GENERADO'!D169,'BASE DATOS CONDUCTORES'!B:C,2,FALSE))</f>
        <v/>
      </c>
      <c r="D169" s="28" t="str">
        <f>IFERROR(VLOOKUP(A169,'BASE DATOS CONDUCTORES'!$Y$4:$AB$403,4,FALSE),"")</f>
        <v/>
      </c>
      <c r="E169" s="34" t="str">
        <f>IF(ISNA(VLOOKUP(D169,SALDOS!C:D,2,FALSE)),"",VLOOKUP(D169,SALDOS!C:D,2,FALSE))</f>
        <v/>
      </c>
      <c r="F169" s="34" t="str">
        <f>IF($D169="","",(IF($C169="","",IF(ISNA(SUMIF('1'!$CA:$CA,$C169,'1'!$CB:$CB)),0,SUMIF('1'!$CA:$CA,$C169,'1'!$CB:$CB)))-IF($D169="","",IF(ISNA(SUMIF('1'!$B:$B,$D169,'1'!$L:$L)),0,SUMIF('1'!$B:$B,$D169,'1'!$L:$L)))))</f>
        <v/>
      </c>
      <c r="G169" s="34" t="str">
        <f>IF($D169="","",(IF($C169="","",IF(ISNA(SUMIF('2'!$CA:$CA,$C169,'2'!$CB:$CB)),0,SUMIF('2'!$CA:$CA,$C169,'2'!$CB:$CB)))-IF($D169="","",IF(ISNA(SUMIF('2'!$B:$B,$D169,'2'!$L:$L)),0,SUMIF('2'!$B:$B,$D169,'2'!$L:$L)))))</f>
        <v/>
      </c>
      <c r="H169" s="34" t="str">
        <f>IF($D169="","",(IF($C169="","",IF(ISNA(SUMIF('3'!$CA:$CA,$C169,'3'!$CB:$CB)),0,SUMIF('3'!$CA:$CA,$C169,'3'!$CB:$CB)))-IF($D169="","",IF(ISNA(SUMIF('3'!$B:$B,$D169,'3'!$L:$L)),0,SUMIF('3'!$B:$B,$D169,'3'!$L:$L)))))</f>
        <v/>
      </c>
      <c r="I169" s="34" t="str">
        <f>IF($D169="","",(IF($C169="","",IF(ISNA(SUMIF('4'!$CA:$CA,$C169,'4'!$CB:$CB)),0,SUMIF('4'!$CA:$CA,$C169,'4'!$CB:$CB)))-IF($D169="","",IF(ISNA(SUMIF('4'!$B:$B,$D169,'4'!$L:$L)),0,SUMIF('4'!$B:$B,$D169,'4'!$L:$L)))))</f>
        <v/>
      </c>
      <c r="J169" s="34" t="str">
        <f>IF($D169="","",(IF($C169="","",IF(ISNA(SUMIF('5'!$CA:$CA,$C169,'5'!$CB:$CB)),0,SUMIF('5'!$CA:$CA,$C169,'5'!$CB:$CB)))-IF($D169="","",IF(ISNA(SUMIF('5'!$B:$B,$D169,'5'!$L:$L)),0,SUMIF('5'!$B:$B,$D169,'5'!$L:$L)))))</f>
        <v/>
      </c>
      <c r="K169" s="34" t="str">
        <f>IF($D169="","",(IF($C169="","",IF(ISNA(SUMIF('6'!$CA:$CA,$C169,'6'!$CB:$CB)),0,SUMIF('6'!$CA:$CA,$C169,'6'!$CB:$CB)))-IF($D169="","",IF(ISNA(SUMIF('6'!$B:$B,$D169,'6'!$L:$L)),0,SUMIF('6'!$B:$B,$D169,'6'!$L:$L)))))</f>
        <v/>
      </c>
      <c r="L169" s="34" t="str">
        <f>IF($D169="","",(IF($C169="","",IF(ISNA(SUMIF('7'!$CA:$CA,$C169,'7'!$CB:$CB)),0,SUMIF('7'!$CA:$CA,$C169,'7'!$CB:$CB)))-IF($D169="","",IF(ISNA(SUMIF('7'!$B:$B,$D169,'7'!$L:$L)),0,SUMIF('7'!$B:$B,$D169,'7'!$L:$L)))))</f>
        <v/>
      </c>
      <c r="M169" s="34" t="str">
        <f>IF($D169="","",(IF($C169="","",IF(ISNA(SUMIF('8'!$CA:$CA,$C169,'8'!$CB:$CB)),0,SUMIF('8'!$CA:$CA,$C169,'8'!$CB:$CB)))-IF($D169="","",IF(ISNA(SUMIF('8'!$B:$B,$D169,'8'!$L:$L)),0,SUMIF('8'!$B:$B,$D169,'8'!$L:$L)))))</f>
        <v/>
      </c>
      <c r="N169" s="34" t="str">
        <f>IF($D169="","",(IF($C169="","",IF(ISNA(SUMIF('9'!$CA:$CA,$C169,'9'!$CB:$CB)),0,SUMIF('9'!$CA:$CA,$C169,'9'!$CB:$CB)))-IF($D169="","",IF(ISNA(SUMIF('9'!$B:$B,$D169,'9'!$L:$L)),0,SUMIF('9'!$B:$B,$D169,'9'!$L:$L)))))</f>
        <v/>
      </c>
      <c r="O169" s="34" t="str">
        <f>IF($D169="","",(IF($C169="","",IF(ISNA(SUMIF('10'!$CA:$CA,$C169,'10'!$CB:$CB)),0,SUMIF('10'!$CA:$CA,$C169,'10'!$CB:$CB)))-IF($D169="","",IF(ISNA(SUMIF('10'!$B:$B,$D169,'10'!$L:$L)),0,SUMIF('10'!$B:$B,$D169,'10'!$L:$L)))))</f>
        <v/>
      </c>
      <c r="P169" s="34" t="str">
        <f>IF($D169="","",(IF($C169="","",IF(ISNA(SUMIF('11'!$CA:$CA,$C169,'11'!$CB:$CB)),0,SUMIF('11'!$CA:$CA,$C169,'11'!$CB:$CB)))-IF($D169="","",IF(ISNA(SUMIF('11'!$B:$B,$D169,'11'!$L:$L)),0,SUMIF('11'!$B:$B,$D169,'11'!$L:$L)))))</f>
        <v/>
      </c>
      <c r="Q169" s="34" t="str">
        <f>IF($D169="","",(IF($C169="","",IF(ISNA(SUMIF('12'!$CA:$CA,$C169,'12'!$CB:$CB)),0,SUMIF('12'!$CA:$CA,$C169,'12'!$CB:$CB)))-IF($D169="","",IF(ISNA(SUMIF('12'!$B:$B,$D169,'12'!$L:$L)),0,SUMIF('12'!$B:$B,$D169,'12'!$L:$L)))))</f>
        <v/>
      </c>
      <c r="R169" s="34" t="str">
        <f>IF($D169="","",(IF($C169="","",IF(ISNA(SUMIF('13'!$CA:$CA,$C169,'13'!$CB:$CB)),0,SUMIF('13'!$CA:$CA,$C169,'13'!$CB:$CB)))-IF($D169="","",IF(ISNA(SUMIF('13'!$B:$B,$D169,'13'!$L:$L)),0,SUMIF('13'!$B:$B,$D169,'13'!$L:$L)))))</f>
        <v/>
      </c>
      <c r="S169" s="34" t="str">
        <f>IF($D169="","",(IF($C169="","",IF(ISNA(SUMIF('14'!$CA:$CA,$C169,'14'!$CB:$CB)),0,SUMIF('14'!$CA:$CA,$C169,'14'!$CB:$CB)))-IF($D169="","",IF(ISNA(SUMIF('14'!$B:$B,$D169,'14'!$L:$L)),0,SUMIF('14'!$B:$B,$D169,'14'!$L:$L)))))</f>
        <v/>
      </c>
      <c r="T169" s="34" t="str">
        <f>IF($D169="","",(IF($C169="","",IF(ISNA(SUMIF('15'!$CA:$CA,$C169,'15'!$CB:$CB)),0,SUMIF('15'!$CA:$CA,$C169,'15'!$CB:$CB)))-IF($D169="","",IF(ISNA(SUMIF('15'!$B:$B,$D169,'15'!$L:$L)),0,SUMIF('15'!$B:$B,$D169,'15'!$L:$L)))))</f>
        <v/>
      </c>
      <c r="U169" s="34" t="str">
        <f>IF($D169="","",(IF($C169="","",IF(ISNA(SUMIF('16'!$CA:$CA,$C169,'16'!$CB:$CB)),0,SUMIF('16'!$CA:$CA,$C169,'16'!$CB:$CB)))-IF($D169="","",IF(ISNA(SUMIF('16'!$B:$B,$D169,'16'!$L:$L)),0,SUMIF('16'!$B:$B,$D169,'16'!$L:$L)))))</f>
        <v/>
      </c>
      <c r="V169" s="34" t="str">
        <f>IF($D169="","",(IF($C169="","",IF(ISNA(SUMIF('17'!$CA:$CA,$C169,'17'!$CB:$CB)),0,SUMIF('17'!$CA:$CA,$C169,'17'!$CB:$CB)))-IF($D169="","",IF(ISNA(SUMIF('17'!$B:$B,$D169,'17'!$L:$L)),0,SUMIF('17'!$B:$B,$D169,'17'!$L:$L)))))</f>
        <v/>
      </c>
      <c r="W169" s="34" t="str">
        <f>IF($D169="","",(IF($C169="","",IF(ISNA(SUMIF('18'!$CA:$CA,$C169,'18'!$CB:$CB)),0,SUMIF('18'!$CA:$CA,$C169,'18'!$CB:$CB)))-IF($D169="","",IF(ISNA(SUMIF('18'!$B:$B,$D169,'18'!$L:$L)),0,SUMIF('18'!$B:$B,$D169,'18'!$L:$L)))))</f>
        <v/>
      </c>
      <c r="X169" s="34" t="str">
        <f>IF($D169="","",(IF($C169="","",IF(ISNA(SUMIF('19'!$CA:$CA,$C169,'19'!$CB:$CB)),0,SUMIF('19'!$CA:$CA,$C169,'19'!$CB:$CB)))-IF($D169="","",IF(ISNA(SUMIF('19'!$B:$B,$D169,'19'!$L:$L)),0,SUMIF('19'!$B:$B,$D169,'19'!$L:$L)))))</f>
        <v/>
      </c>
      <c r="Y169" s="34" t="str">
        <f>IF($D169="","",(IF($C169="","",IF(ISNA(SUMIF('20'!$CA:$CA,$C169,'20'!$CB:$CB)),0,SUMIF('20'!$CA:$CA,$C169,'20'!$CB:$CB)))-IF($D169="","",IF(ISNA(SUMIF('20'!$B:$B,$D169,'20'!$L:$L)),0,SUMIF('20'!$B:$B,$D169,'20'!$L:$L)))))</f>
        <v/>
      </c>
      <c r="Z169" s="34" t="str">
        <f>IF($D169="","",(IF($C169="","",IF(ISNA(SUMIF('21'!$CA:$CA,$C169,'21'!$CB:$CB)),0,SUMIF('21'!$CA:$CA,$C169,'21'!$CB:$CB)))-IF($D169="","",IF(ISNA(SUMIF('21'!$B:$B,$D169,'21'!$L:$L)),0,SUMIF('21'!$B:$B,$D169,'21'!$L:$L)))))</f>
        <v/>
      </c>
      <c r="AA169" s="34" t="str">
        <f>IF($D169="","",(IF($C169="","",IF(ISNA(SUMIF('22'!$CA:$CA,$C169,'22'!$CB:$CB)),0,SUMIF('22'!$CA:$CA,$C169,'22'!$CB:$CB)))-IF($D169="","",IF(ISNA(SUMIF('22'!$B:$B,$D169,'22'!$L:$L)),0,SUMIF('22'!$B:$B,$D169,'22'!$L:$L)))))</f>
        <v/>
      </c>
      <c r="AB169" s="34" t="str">
        <f>IF($D169="","",(IF($C169="","",IF(ISNA(SUMIF('23'!$CA:$CA,$C169,'23'!$CB:$CB)),0,SUMIF('23'!$CA:$CA,$C169,'23'!$CB:$CB)))-IF($D169="","",IF(ISNA(SUMIF('23'!$B:$B,$D169,'23'!$L:$L)),0,SUMIF('23'!$B:$B,$D169,'23'!$L:$L)))))</f>
        <v/>
      </c>
      <c r="AC169" s="34" t="str">
        <f>IF($D169="","",(IF($C169="","",IF(ISNA(SUMIF('24'!$CA:$CA,$C169,'24'!$CB:$CB)),0,SUMIF('24'!$CA:$CA,$C169,'24'!$CB:$CB)))-IF($D169="","",IF(ISNA(SUMIF('24'!$B:$B,$D169,'24'!$L:$L)),0,SUMIF('24'!$B:$B,$D169,'24'!$L:$L)))))</f>
        <v/>
      </c>
      <c r="AD169" s="34" t="str">
        <f>IF($D169="","",(IF($C169="","",IF(ISNA(SUMIF('25'!$CA:$CA,$C169,'25'!$CB:$CB)),0,SUMIF('25'!$CA:$CA,$C169,'25'!$CB:$CB)))-IF($D169="","",IF(ISNA(SUMIF('25'!$B:$B,$D169,'25'!$L:$L)),0,SUMIF('25'!$B:$B,$D169,'25'!$L:$L)))))</f>
        <v/>
      </c>
      <c r="AE169" s="34" t="str">
        <f>IF($D169="","",(IF($C169="","",IF(ISNA(SUMIF('26'!$CA:$CA,$C169,'26'!$CB:$CB)),0,SUMIF('26'!$CA:$CA,$C169,'26'!$CB:$CB)))-IF($D169="","",IF(ISNA(SUMIF('26'!$B:$B,$D169,'26'!$L:$L)),0,SUMIF('26'!$B:$B,$D169,'26'!$L:$L)))))</f>
        <v/>
      </c>
      <c r="AF169" s="34" t="str">
        <f>IF($D169="","",(IF($C169="","",IF(ISNA(SUMIF('27'!$CA:$CA,$C169,'27'!$CB:$CB)),0,SUMIF('27'!$CA:$CA,$C169,'27'!$CB:$CB)))-IF($D169="","",IF(ISNA(SUMIF('27'!$B:$B,$D169,'27'!$L:$L)),0,SUMIF('27'!$B:$B,$D169,'27'!$L:$L)))))</f>
        <v/>
      </c>
      <c r="AG169" s="34" t="str">
        <f>IF($D169="","",(IF($C169="","",IF(ISNA(SUMIF('28'!$CA:$CA,$C169,'28'!$CB:$CB)),0,SUMIF('28'!$CA:$CA,$C169,'28'!$CB:$CB)))-IF($D169="","",IF(ISNA(SUMIF('28'!$B:$B,$D169,'28'!$L:$L)),0,SUMIF('28'!$B:$B,$D169,'28'!$L:$L)))))</f>
        <v/>
      </c>
      <c r="AH169" s="34" t="str">
        <f>IF($D169="","",(IF($C169="","",IF(ISNA(SUMIF('29'!$CA:$CA,$C169,'29'!$CB:$CB)),0,SUMIF('29'!$CA:$CA,$C169,'29'!$CB:$CB)))-IF($D169="","",IF(ISNA(SUMIF('29'!$B:$B,$D169,'29'!$L:$L)),0,SUMIF('29'!$B:$B,$D169,'29'!$L:$L)))))</f>
        <v/>
      </c>
      <c r="AI169" s="34" t="str">
        <f>IF($D169="","",(IF($C169="","",IF(ISNA(SUMIF('30'!$CA:$CA,$C169,'30'!$CB:$CB)),0,SUMIF('30'!$CA:$CA,$C169,'30'!$CB:$CB)))-IF($D169="","",IF(ISNA(SUMIF('30'!$B:$B,$D169,'30'!$L:$L)),0,SUMIF('30'!$B:$B,$D169,'30'!$L:$L)))))</f>
        <v/>
      </c>
      <c r="AJ169" s="34" t="str">
        <f>IF($D169="","",(IF($C169="","",IF(ISNA(SUMIF('31'!$CA:$CA,$C169,'31'!$CB:$CB)),0,SUMIF('31'!$CA:$CA,$C169,'31'!$CB:$CB)))-IF($D169="","",IF(ISNA(SUMIF('31'!$B:$B,$D169,'31'!$L:$L)),0,SUMIF('31'!$B:$B,$D169,'31'!$L:$L)))))</f>
        <v/>
      </c>
      <c r="AK169" s="35" t="str">
        <f t="shared" si="8"/>
        <v/>
      </c>
      <c r="AL169" s="31" t="str">
        <f t="shared" si="9"/>
        <v/>
      </c>
    </row>
    <row r="170" spans="1:38" ht="17.399999999999999" hidden="1">
      <c r="A170" s="19">
        <v>58</v>
      </c>
      <c r="C170" s="39" t="str">
        <f>IF(D170="","",VLOOKUP('CUADRO GENERADO'!D170,'BASE DATOS CONDUCTORES'!B:C,2,FALSE))</f>
        <v/>
      </c>
      <c r="D170" s="28" t="str">
        <f>IFERROR(VLOOKUP(A170,'BASE DATOS CONDUCTORES'!$Y$4:$AB$403,4,FALSE),"")</f>
        <v/>
      </c>
      <c r="E170" s="34" t="str">
        <f>IF(ISNA(VLOOKUP(D170,SALDOS!C:D,2,FALSE)),"",VLOOKUP(D170,SALDOS!C:D,2,FALSE))</f>
        <v/>
      </c>
      <c r="F170" s="34" t="str">
        <f>IF($D170="","",(IF($C170="","",IF(ISNA(SUMIF('1'!$CA:$CA,$C170,'1'!$CB:$CB)),0,SUMIF('1'!$CA:$CA,$C170,'1'!$CB:$CB)))-IF($D170="","",IF(ISNA(SUMIF('1'!$B:$B,$D170,'1'!$L:$L)),0,SUMIF('1'!$B:$B,$D170,'1'!$L:$L)))))</f>
        <v/>
      </c>
      <c r="G170" s="34" t="str">
        <f>IF($D170="","",(IF($C170="","",IF(ISNA(SUMIF('2'!$CA:$CA,$C170,'2'!$CB:$CB)),0,SUMIF('2'!$CA:$CA,$C170,'2'!$CB:$CB)))-IF($D170="","",IF(ISNA(SUMIF('2'!$B:$B,$D170,'2'!$L:$L)),0,SUMIF('2'!$B:$B,$D170,'2'!$L:$L)))))</f>
        <v/>
      </c>
      <c r="H170" s="34" t="str">
        <f>IF($D170="","",(IF($C170="","",IF(ISNA(SUMIF('3'!$CA:$CA,$C170,'3'!$CB:$CB)),0,SUMIF('3'!$CA:$CA,$C170,'3'!$CB:$CB)))-IF($D170="","",IF(ISNA(SUMIF('3'!$B:$B,$D170,'3'!$L:$L)),0,SUMIF('3'!$B:$B,$D170,'3'!$L:$L)))))</f>
        <v/>
      </c>
      <c r="I170" s="34" t="str">
        <f>IF($D170="","",(IF($C170="","",IF(ISNA(SUMIF('4'!$CA:$CA,$C170,'4'!$CB:$CB)),0,SUMIF('4'!$CA:$CA,$C170,'4'!$CB:$CB)))-IF($D170="","",IF(ISNA(SUMIF('4'!$B:$B,$D170,'4'!$L:$L)),0,SUMIF('4'!$B:$B,$D170,'4'!$L:$L)))))</f>
        <v/>
      </c>
      <c r="J170" s="34" t="str">
        <f>IF($D170="","",(IF($C170="","",IF(ISNA(SUMIF('5'!$CA:$CA,$C170,'5'!$CB:$CB)),0,SUMIF('5'!$CA:$CA,$C170,'5'!$CB:$CB)))-IF($D170="","",IF(ISNA(SUMIF('5'!$B:$B,$D170,'5'!$L:$L)),0,SUMIF('5'!$B:$B,$D170,'5'!$L:$L)))))</f>
        <v/>
      </c>
      <c r="K170" s="34" t="str">
        <f>IF($D170="","",(IF($C170="","",IF(ISNA(SUMIF('6'!$CA:$CA,$C170,'6'!$CB:$CB)),0,SUMIF('6'!$CA:$CA,$C170,'6'!$CB:$CB)))-IF($D170="","",IF(ISNA(SUMIF('6'!$B:$B,$D170,'6'!$L:$L)),0,SUMIF('6'!$B:$B,$D170,'6'!$L:$L)))))</f>
        <v/>
      </c>
      <c r="L170" s="34" t="str">
        <f>IF($D170="","",(IF($C170="","",IF(ISNA(SUMIF('7'!$CA:$CA,$C170,'7'!$CB:$CB)),0,SUMIF('7'!$CA:$CA,$C170,'7'!$CB:$CB)))-IF($D170="","",IF(ISNA(SUMIF('7'!$B:$B,$D170,'7'!$L:$L)),0,SUMIF('7'!$B:$B,$D170,'7'!$L:$L)))))</f>
        <v/>
      </c>
      <c r="M170" s="34" t="str">
        <f>IF($D170="","",(IF($C170="","",IF(ISNA(SUMIF('8'!$CA:$CA,$C170,'8'!$CB:$CB)),0,SUMIF('8'!$CA:$CA,$C170,'8'!$CB:$CB)))-IF($D170="","",IF(ISNA(SUMIF('8'!$B:$B,$D170,'8'!$L:$L)),0,SUMIF('8'!$B:$B,$D170,'8'!$L:$L)))))</f>
        <v/>
      </c>
      <c r="N170" s="34" t="str">
        <f>IF($D170="","",(IF($C170="","",IF(ISNA(SUMIF('9'!$CA:$CA,$C170,'9'!$CB:$CB)),0,SUMIF('9'!$CA:$CA,$C170,'9'!$CB:$CB)))-IF($D170="","",IF(ISNA(SUMIF('9'!$B:$B,$D170,'9'!$L:$L)),0,SUMIF('9'!$B:$B,$D170,'9'!$L:$L)))))</f>
        <v/>
      </c>
      <c r="O170" s="34" t="str">
        <f>IF($D170="","",(IF($C170="","",IF(ISNA(SUMIF('10'!$CA:$CA,$C170,'10'!$CB:$CB)),0,SUMIF('10'!$CA:$CA,$C170,'10'!$CB:$CB)))-IF($D170="","",IF(ISNA(SUMIF('10'!$B:$B,$D170,'10'!$L:$L)),0,SUMIF('10'!$B:$B,$D170,'10'!$L:$L)))))</f>
        <v/>
      </c>
      <c r="P170" s="34" t="str">
        <f>IF($D170="","",(IF($C170="","",IF(ISNA(SUMIF('11'!$CA:$CA,$C170,'11'!$CB:$CB)),0,SUMIF('11'!$CA:$CA,$C170,'11'!$CB:$CB)))-IF($D170="","",IF(ISNA(SUMIF('11'!$B:$B,$D170,'11'!$L:$L)),0,SUMIF('11'!$B:$B,$D170,'11'!$L:$L)))))</f>
        <v/>
      </c>
      <c r="Q170" s="34" t="str">
        <f>IF($D170="","",(IF($C170="","",IF(ISNA(SUMIF('12'!$CA:$CA,$C170,'12'!$CB:$CB)),0,SUMIF('12'!$CA:$CA,$C170,'12'!$CB:$CB)))-IF($D170="","",IF(ISNA(SUMIF('12'!$B:$B,$D170,'12'!$L:$L)),0,SUMIF('12'!$B:$B,$D170,'12'!$L:$L)))))</f>
        <v/>
      </c>
      <c r="R170" s="34" t="str">
        <f>IF($D170="","",(IF($C170="","",IF(ISNA(SUMIF('13'!$CA:$CA,$C170,'13'!$CB:$CB)),0,SUMIF('13'!$CA:$CA,$C170,'13'!$CB:$CB)))-IF($D170="","",IF(ISNA(SUMIF('13'!$B:$B,$D170,'13'!$L:$L)),0,SUMIF('13'!$B:$B,$D170,'13'!$L:$L)))))</f>
        <v/>
      </c>
      <c r="S170" s="34" t="str">
        <f>IF($D170="","",(IF($C170="","",IF(ISNA(SUMIF('14'!$CA:$CA,$C170,'14'!$CB:$CB)),0,SUMIF('14'!$CA:$CA,$C170,'14'!$CB:$CB)))-IF($D170="","",IF(ISNA(SUMIF('14'!$B:$B,$D170,'14'!$L:$L)),0,SUMIF('14'!$B:$B,$D170,'14'!$L:$L)))))</f>
        <v/>
      </c>
      <c r="T170" s="34" t="str">
        <f>IF($D170="","",(IF($C170="","",IF(ISNA(SUMIF('15'!$CA:$CA,$C170,'15'!$CB:$CB)),0,SUMIF('15'!$CA:$CA,$C170,'15'!$CB:$CB)))-IF($D170="","",IF(ISNA(SUMIF('15'!$B:$B,$D170,'15'!$L:$L)),0,SUMIF('15'!$B:$B,$D170,'15'!$L:$L)))))</f>
        <v/>
      </c>
      <c r="U170" s="34" t="str">
        <f>IF($D170="","",(IF($C170="","",IF(ISNA(SUMIF('16'!$CA:$CA,$C170,'16'!$CB:$CB)),0,SUMIF('16'!$CA:$CA,$C170,'16'!$CB:$CB)))-IF($D170="","",IF(ISNA(SUMIF('16'!$B:$B,$D170,'16'!$L:$L)),0,SUMIF('16'!$B:$B,$D170,'16'!$L:$L)))))</f>
        <v/>
      </c>
      <c r="V170" s="34" t="str">
        <f>IF($D170="","",(IF($C170="","",IF(ISNA(SUMIF('17'!$CA:$CA,$C170,'17'!$CB:$CB)),0,SUMIF('17'!$CA:$CA,$C170,'17'!$CB:$CB)))-IF($D170="","",IF(ISNA(SUMIF('17'!$B:$B,$D170,'17'!$L:$L)),0,SUMIF('17'!$B:$B,$D170,'17'!$L:$L)))))</f>
        <v/>
      </c>
      <c r="W170" s="34" t="str">
        <f>IF($D170="","",(IF($C170="","",IF(ISNA(SUMIF('18'!$CA:$CA,$C170,'18'!$CB:$CB)),0,SUMIF('18'!$CA:$CA,$C170,'18'!$CB:$CB)))-IF($D170="","",IF(ISNA(SUMIF('18'!$B:$B,$D170,'18'!$L:$L)),0,SUMIF('18'!$B:$B,$D170,'18'!$L:$L)))))</f>
        <v/>
      </c>
      <c r="X170" s="34" t="str">
        <f>IF($D170="","",(IF($C170="","",IF(ISNA(SUMIF('19'!$CA:$CA,$C170,'19'!$CB:$CB)),0,SUMIF('19'!$CA:$CA,$C170,'19'!$CB:$CB)))-IF($D170="","",IF(ISNA(SUMIF('19'!$B:$B,$D170,'19'!$L:$L)),0,SUMIF('19'!$B:$B,$D170,'19'!$L:$L)))))</f>
        <v/>
      </c>
      <c r="Y170" s="34" t="str">
        <f>IF($D170="","",(IF($C170="","",IF(ISNA(SUMIF('20'!$CA:$CA,$C170,'20'!$CB:$CB)),0,SUMIF('20'!$CA:$CA,$C170,'20'!$CB:$CB)))-IF($D170="","",IF(ISNA(SUMIF('20'!$B:$B,$D170,'20'!$L:$L)),0,SUMIF('20'!$B:$B,$D170,'20'!$L:$L)))))</f>
        <v/>
      </c>
      <c r="Z170" s="34" t="str">
        <f>IF($D170="","",(IF($C170="","",IF(ISNA(SUMIF('21'!$CA:$CA,$C170,'21'!$CB:$CB)),0,SUMIF('21'!$CA:$CA,$C170,'21'!$CB:$CB)))-IF($D170="","",IF(ISNA(SUMIF('21'!$B:$B,$D170,'21'!$L:$L)),0,SUMIF('21'!$B:$B,$D170,'21'!$L:$L)))))</f>
        <v/>
      </c>
      <c r="AA170" s="34" t="str">
        <f>IF($D170="","",(IF($C170="","",IF(ISNA(SUMIF('22'!$CA:$CA,$C170,'22'!$CB:$CB)),0,SUMIF('22'!$CA:$CA,$C170,'22'!$CB:$CB)))-IF($D170="","",IF(ISNA(SUMIF('22'!$B:$B,$D170,'22'!$L:$L)),0,SUMIF('22'!$B:$B,$D170,'22'!$L:$L)))))</f>
        <v/>
      </c>
      <c r="AB170" s="34" t="str">
        <f>IF($D170="","",(IF($C170="","",IF(ISNA(SUMIF('23'!$CA:$CA,$C170,'23'!$CB:$CB)),0,SUMIF('23'!$CA:$CA,$C170,'23'!$CB:$CB)))-IF($D170="","",IF(ISNA(SUMIF('23'!$B:$B,$D170,'23'!$L:$L)),0,SUMIF('23'!$B:$B,$D170,'23'!$L:$L)))))</f>
        <v/>
      </c>
      <c r="AC170" s="34" t="str">
        <f>IF($D170="","",(IF($C170="","",IF(ISNA(SUMIF('24'!$CA:$CA,$C170,'24'!$CB:$CB)),0,SUMIF('24'!$CA:$CA,$C170,'24'!$CB:$CB)))-IF($D170="","",IF(ISNA(SUMIF('24'!$B:$B,$D170,'24'!$L:$L)),0,SUMIF('24'!$B:$B,$D170,'24'!$L:$L)))))</f>
        <v/>
      </c>
      <c r="AD170" s="34" t="str">
        <f>IF($D170="","",(IF($C170="","",IF(ISNA(SUMIF('25'!$CA:$CA,$C170,'25'!$CB:$CB)),0,SUMIF('25'!$CA:$CA,$C170,'25'!$CB:$CB)))-IF($D170="","",IF(ISNA(SUMIF('25'!$B:$B,$D170,'25'!$L:$L)),0,SUMIF('25'!$B:$B,$D170,'25'!$L:$L)))))</f>
        <v/>
      </c>
      <c r="AE170" s="34" t="str">
        <f>IF($D170="","",(IF($C170="","",IF(ISNA(SUMIF('26'!$CA:$CA,$C170,'26'!$CB:$CB)),0,SUMIF('26'!$CA:$CA,$C170,'26'!$CB:$CB)))-IF($D170="","",IF(ISNA(SUMIF('26'!$B:$B,$D170,'26'!$L:$L)),0,SUMIF('26'!$B:$B,$D170,'26'!$L:$L)))))</f>
        <v/>
      </c>
      <c r="AF170" s="34" t="str">
        <f>IF($D170="","",(IF($C170="","",IF(ISNA(SUMIF('27'!$CA:$CA,$C170,'27'!$CB:$CB)),0,SUMIF('27'!$CA:$CA,$C170,'27'!$CB:$CB)))-IF($D170="","",IF(ISNA(SUMIF('27'!$B:$B,$D170,'27'!$L:$L)),0,SUMIF('27'!$B:$B,$D170,'27'!$L:$L)))))</f>
        <v/>
      </c>
      <c r="AG170" s="34" t="str">
        <f>IF($D170="","",(IF($C170="","",IF(ISNA(SUMIF('28'!$CA:$CA,$C170,'28'!$CB:$CB)),0,SUMIF('28'!$CA:$CA,$C170,'28'!$CB:$CB)))-IF($D170="","",IF(ISNA(SUMIF('28'!$B:$B,$D170,'28'!$L:$L)),0,SUMIF('28'!$B:$B,$D170,'28'!$L:$L)))))</f>
        <v/>
      </c>
      <c r="AH170" s="34" t="str">
        <f>IF($D170="","",(IF($C170="","",IF(ISNA(SUMIF('29'!$CA:$CA,$C170,'29'!$CB:$CB)),0,SUMIF('29'!$CA:$CA,$C170,'29'!$CB:$CB)))-IF($D170="","",IF(ISNA(SUMIF('29'!$B:$B,$D170,'29'!$L:$L)),0,SUMIF('29'!$B:$B,$D170,'29'!$L:$L)))))</f>
        <v/>
      </c>
      <c r="AI170" s="34" t="str">
        <f>IF($D170="","",(IF($C170="","",IF(ISNA(SUMIF('30'!$CA:$CA,$C170,'30'!$CB:$CB)),0,SUMIF('30'!$CA:$CA,$C170,'30'!$CB:$CB)))-IF($D170="","",IF(ISNA(SUMIF('30'!$B:$B,$D170,'30'!$L:$L)),0,SUMIF('30'!$B:$B,$D170,'30'!$L:$L)))))</f>
        <v/>
      </c>
      <c r="AJ170" s="34" t="str">
        <f>IF($D170="","",(IF($C170="","",IF(ISNA(SUMIF('31'!$CA:$CA,$C170,'31'!$CB:$CB)),0,SUMIF('31'!$CA:$CA,$C170,'31'!$CB:$CB)))-IF($D170="","",IF(ISNA(SUMIF('31'!$B:$B,$D170,'31'!$L:$L)),0,SUMIF('31'!$B:$B,$D170,'31'!$L:$L)))))</f>
        <v/>
      </c>
      <c r="AK170" s="35" t="str">
        <f t="shared" si="8"/>
        <v/>
      </c>
      <c r="AL170" s="31" t="str">
        <f t="shared" si="9"/>
        <v/>
      </c>
    </row>
    <row r="171" spans="1:38" ht="17.399999999999999" hidden="1">
      <c r="A171" s="19">
        <v>59</v>
      </c>
      <c r="C171" s="39" t="str">
        <f>IF(D171="","",VLOOKUP('CUADRO GENERADO'!D171,'BASE DATOS CONDUCTORES'!B:C,2,FALSE))</f>
        <v/>
      </c>
      <c r="D171" s="28" t="str">
        <f>IFERROR(VLOOKUP(A171,'BASE DATOS CONDUCTORES'!$Y$4:$AB$403,4,FALSE),"")</f>
        <v/>
      </c>
      <c r="E171" s="34" t="str">
        <f>IF(ISNA(VLOOKUP(D171,SALDOS!C:D,2,FALSE)),"",VLOOKUP(D171,SALDOS!C:D,2,FALSE))</f>
        <v/>
      </c>
      <c r="F171" s="34" t="str">
        <f>IF($D171="","",(IF($C171="","",IF(ISNA(SUMIF('1'!$CA:$CA,$C171,'1'!$CB:$CB)),0,SUMIF('1'!$CA:$CA,$C171,'1'!$CB:$CB)))-IF($D171="","",IF(ISNA(SUMIF('1'!$B:$B,$D171,'1'!$L:$L)),0,SUMIF('1'!$B:$B,$D171,'1'!$L:$L)))))</f>
        <v/>
      </c>
      <c r="G171" s="34" t="str">
        <f>IF($D171="","",(IF($C171="","",IF(ISNA(SUMIF('2'!$CA:$CA,$C171,'2'!$CB:$CB)),0,SUMIF('2'!$CA:$CA,$C171,'2'!$CB:$CB)))-IF($D171="","",IF(ISNA(SUMIF('2'!$B:$B,$D171,'2'!$L:$L)),0,SUMIF('2'!$B:$B,$D171,'2'!$L:$L)))))</f>
        <v/>
      </c>
      <c r="H171" s="34" t="str">
        <f>IF($D171="","",(IF($C171="","",IF(ISNA(SUMIF('3'!$CA:$CA,$C171,'3'!$CB:$CB)),0,SUMIF('3'!$CA:$CA,$C171,'3'!$CB:$CB)))-IF($D171="","",IF(ISNA(SUMIF('3'!$B:$B,$D171,'3'!$L:$L)),0,SUMIF('3'!$B:$B,$D171,'3'!$L:$L)))))</f>
        <v/>
      </c>
      <c r="I171" s="34" t="str">
        <f>IF($D171="","",(IF($C171="","",IF(ISNA(SUMIF('4'!$CA:$CA,$C171,'4'!$CB:$CB)),0,SUMIF('4'!$CA:$CA,$C171,'4'!$CB:$CB)))-IF($D171="","",IF(ISNA(SUMIF('4'!$B:$B,$D171,'4'!$L:$L)),0,SUMIF('4'!$B:$B,$D171,'4'!$L:$L)))))</f>
        <v/>
      </c>
      <c r="J171" s="34" t="str">
        <f>IF($D171="","",(IF($C171="","",IF(ISNA(SUMIF('5'!$CA:$CA,$C171,'5'!$CB:$CB)),0,SUMIF('5'!$CA:$CA,$C171,'5'!$CB:$CB)))-IF($D171="","",IF(ISNA(SUMIF('5'!$B:$B,$D171,'5'!$L:$L)),0,SUMIF('5'!$B:$B,$D171,'5'!$L:$L)))))</f>
        <v/>
      </c>
      <c r="K171" s="34" t="str">
        <f>IF($D171="","",(IF($C171="","",IF(ISNA(SUMIF('6'!$CA:$CA,$C171,'6'!$CB:$CB)),0,SUMIF('6'!$CA:$CA,$C171,'6'!$CB:$CB)))-IF($D171="","",IF(ISNA(SUMIF('6'!$B:$B,$D171,'6'!$L:$L)),0,SUMIF('6'!$B:$B,$D171,'6'!$L:$L)))))</f>
        <v/>
      </c>
      <c r="L171" s="34" t="str">
        <f>IF($D171="","",(IF($C171="","",IF(ISNA(SUMIF('7'!$CA:$CA,$C171,'7'!$CB:$CB)),0,SUMIF('7'!$CA:$CA,$C171,'7'!$CB:$CB)))-IF($D171="","",IF(ISNA(SUMIF('7'!$B:$B,$D171,'7'!$L:$L)),0,SUMIF('7'!$B:$B,$D171,'7'!$L:$L)))))</f>
        <v/>
      </c>
      <c r="M171" s="34" t="str">
        <f>IF($D171="","",(IF($C171="","",IF(ISNA(SUMIF('8'!$CA:$CA,$C171,'8'!$CB:$CB)),0,SUMIF('8'!$CA:$CA,$C171,'8'!$CB:$CB)))-IF($D171="","",IF(ISNA(SUMIF('8'!$B:$B,$D171,'8'!$L:$L)),0,SUMIF('8'!$B:$B,$D171,'8'!$L:$L)))))</f>
        <v/>
      </c>
      <c r="N171" s="34" t="str">
        <f>IF($D171="","",(IF($C171="","",IF(ISNA(SUMIF('9'!$CA:$CA,$C171,'9'!$CB:$CB)),0,SUMIF('9'!$CA:$CA,$C171,'9'!$CB:$CB)))-IF($D171="","",IF(ISNA(SUMIF('9'!$B:$B,$D171,'9'!$L:$L)),0,SUMIF('9'!$B:$B,$D171,'9'!$L:$L)))))</f>
        <v/>
      </c>
      <c r="O171" s="34" t="str">
        <f>IF($D171="","",(IF($C171="","",IF(ISNA(SUMIF('10'!$CA:$CA,$C171,'10'!$CB:$CB)),0,SUMIF('10'!$CA:$CA,$C171,'10'!$CB:$CB)))-IF($D171="","",IF(ISNA(SUMIF('10'!$B:$B,$D171,'10'!$L:$L)),0,SUMIF('10'!$B:$B,$D171,'10'!$L:$L)))))</f>
        <v/>
      </c>
      <c r="P171" s="34" t="str">
        <f>IF($D171="","",(IF($C171="","",IF(ISNA(SUMIF('11'!$CA:$CA,$C171,'11'!$CB:$CB)),0,SUMIF('11'!$CA:$CA,$C171,'11'!$CB:$CB)))-IF($D171="","",IF(ISNA(SUMIF('11'!$B:$B,$D171,'11'!$L:$L)),0,SUMIF('11'!$B:$B,$D171,'11'!$L:$L)))))</f>
        <v/>
      </c>
      <c r="Q171" s="34" t="str">
        <f>IF($D171="","",(IF($C171="","",IF(ISNA(SUMIF('12'!$CA:$CA,$C171,'12'!$CB:$CB)),0,SUMIF('12'!$CA:$CA,$C171,'12'!$CB:$CB)))-IF($D171="","",IF(ISNA(SUMIF('12'!$B:$B,$D171,'12'!$L:$L)),0,SUMIF('12'!$B:$B,$D171,'12'!$L:$L)))))</f>
        <v/>
      </c>
      <c r="R171" s="34" t="str">
        <f>IF($D171="","",(IF($C171="","",IF(ISNA(SUMIF('13'!$CA:$CA,$C171,'13'!$CB:$CB)),0,SUMIF('13'!$CA:$CA,$C171,'13'!$CB:$CB)))-IF($D171="","",IF(ISNA(SUMIF('13'!$B:$B,$D171,'13'!$L:$L)),0,SUMIF('13'!$B:$B,$D171,'13'!$L:$L)))))</f>
        <v/>
      </c>
      <c r="S171" s="34" t="str">
        <f>IF($D171="","",(IF($C171="","",IF(ISNA(SUMIF('14'!$CA:$CA,$C171,'14'!$CB:$CB)),0,SUMIF('14'!$CA:$CA,$C171,'14'!$CB:$CB)))-IF($D171="","",IF(ISNA(SUMIF('14'!$B:$B,$D171,'14'!$L:$L)),0,SUMIF('14'!$B:$B,$D171,'14'!$L:$L)))))</f>
        <v/>
      </c>
      <c r="T171" s="34" t="str">
        <f>IF($D171="","",(IF($C171="","",IF(ISNA(SUMIF('15'!$CA:$CA,$C171,'15'!$CB:$CB)),0,SUMIF('15'!$CA:$CA,$C171,'15'!$CB:$CB)))-IF($D171="","",IF(ISNA(SUMIF('15'!$B:$B,$D171,'15'!$L:$L)),0,SUMIF('15'!$B:$B,$D171,'15'!$L:$L)))))</f>
        <v/>
      </c>
      <c r="U171" s="34" t="str">
        <f>IF($D171="","",(IF($C171="","",IF(ISNA(SUMIF('16'!$CA:$CA,$C171,'16'!$CB:$CB)),0,SUMIF('16'!$CA:$CA,$C171,'16'!$CB:$CB)))-IF($D171="","",IF(ISNA(SUMIF('16'!$B:$B,$D171,'16'!$L:$L)),0,SUMIF('16'!$B:$B,$D171,'16'!$L:$L)))))</f>
        <v/>
      </c>
      <c r="V171" s="34" t="str">
        <f>IF($D171="","",(IF($C171="","",IF(ISNA(SUMIF('17'!$CA:$CA,$C171,'17'!$CB:$CB)),0,SUMIF('17'!$CA:$CA,$C171,'17'!$CB:$CB)))-IF($D171="","",IF(ISNA(SUMIF('17'!$B:$B,$D171,'17'!$L:$L)),0,SUMIF('17'!$B:$B,$D171,'17'!$L:$L)))))</f>
        <v/>
      </c>
      <c r="W171" s="34" t="str">
        <f>IF($D171="","",(IF($C171="","",IF(ISNA(SUMIF('18'!$CA:$CA,$C171,'18'!$CB:$CB)),0,SUMIF('18'!$CA:$CA,$C171,'18'!$CB:$CB)))-IF($D171="","",IF(ISNA(SUMIF('18'!$B:$B,$D171,'18'!$L:$L)),0,SUMIF('18'!$B:$B,$D171,'18'!$L:$L)))))</f>
        <v/>
      </c>
      <c r="X171" s="34" t="str">
        <f>IF($D171="","",(IF($C171="","",IF(ISNA(SUMIF('19'!$CA:$CA,$C171,'19'!$CB:$CB)),0,SUMIF('19'!$CA:$CA,$C171,'19'!$CB:$CB)))-IF($D171="","",IF(ISNA(SUMIF('19'!$B:$B,$D171,'19'!$L:$L)),0,SUMIF('19'!$B:$B,$D171,'19'!$L:$L)))))</f>
        <v/>
      </c>
      <c r="Y171" s="34" t="str">
        <f>IF($D171="","",(IF($C171="","",IF(ISNA(SUMIF('20'!$CA:$CA,$C171,'20'!$CB:$CB)),0,SUMIF('20'!$CA:$CA,$C171,'20'!$CB:$CB)))-IF($D171="","",IF(ISNA(SUMIF('20'!$B:$B,$D171,'20'!$L:$L)),0,SUMIF('20'!$B:$B,$D171,'20'!$L:$L)))))</f>
        <v/>
      </c>
      <c r="Z171" s="34" t="str">
        <f>IF($D171="","",(IF($C171="","",IF(ISNA(SUMIF('21'!$CA:$CA,$C171,'21'!$CB:$CB)),0,SUMIF('21'!$CA:$CA,$C171,'21'!$CB:$CB)))-IF($D171="","",IF(ISNA(SUMIF('21'!$B:$B,$D171,'21'!$L:$L)),0,SUMIF('21'!$B:$B,$D171,'21'!$L:$L)))))</f>
        <v/>
      </c>
      <c r="AA171" s="34" t="str">
        <f>IF($D171="","",(IF($C171="","",IF(ISNA(SUMIF('22'!$CA:$CA,$C171,'22'!$CB:$CB)),0,SUMIF('22'!$CA:$CA,$C171,'22'!$CB:$CB)))-IF($D171="","",IF(ISNA(SUMIF('22'!$B:$B,$D171,'22'!$L:$L)),0,SUMIF('22'!$B:$B,$D171,'22'!$L:$L)))))</f>
        <v/>
      </c>
      <c r="AB171" s="34" t="str">
        <f>IF($D171="","",(IF($C171="","",IF(ISNA(SUMIF('23'!$CA:$CA,$C171,'23'!$CB:$CB)),0,SUMIF('23'!$CA:$CA,$C171,'23'!$CB:$CB)))-IF($D171="","",IF(ISNA(SUMIF('23'!$B:$B,$D171,'23'!$L:$L)),0,SUMIF('23'!$B:$B,$D171,'23'!$L:$L)))))</f>
        <v/>
      </c>
      <c r="AC171" s="34" t="str">
        <f>IF($D171="","",(IF($C171="","",IF(ISNA(SUMIF('24'!$CA:$CA,$C171,'24'!$CB:$CB)),0,SUMIF('24'!$CA:$CA,$C171,'24'!$CB:$CB)))-IF($D171="","",IF(ISNA(SUMIF('24'!$B:$B,$D171,'24'!$L:$L)),0,SUMIF('24'!$B:$B,$D171,'24'!$L:$L)))))</f>
        <v/>
      </c>
      <c r="AD171" s="34" t="str">
        <f>IF($D171="","",(IF($C171="","",IF(ISNA(SUMIF('25'!$CA:$CA,$C171,'25'!$CB:$CB)),0,SUMIF('25'!$CA:$CA,$C171,'25'!$CB:$CB)))-IF($D171="","",IF(ISNA(SUMIF('25'!$B:$B,$D171,'25'!$L:$L)),0,SUMIF('25'!$B:$B,$D171,'25'!$L:$L)))))</f>
        <v/>
      </c>
      <c r="AE171" s="34" t="str">
        <f>IF($D171="","",(IF($C171="","",IF(ISNA(SUMIF('26'!$CA:$CA,$C171,'26'!$CB:$CB)),0,SUMIF('26'!$CA:$CA,$C171,'26'!$CB:$CB)))-IF($D171="","",IF(ISNA(SUMIF('26'!$B:$B,$D171,'26'!$L:$L)),0,SUMIF('26'!$B:$B,$D171,'26'!$L:$L)))))</f>
        <v/>
      </c>
      <c r="AF171" s="34" t="str">
        <f>IF($D171="","",(IF($C171="","",IF(ISNA(SUMIF('27'!$CA:$CA,$C171,'27'!$CB:$CB)),0,SUMIF('27'!$CA:$CA,$C171,'27'!$CB:$CB)))-IF($D171="","",IF(ISNA(SUMIF('27'!$B:$B,$D171,'27'!$L:$L)),0,SUMIF('27'!$B:$B,$D171,'27'!$L:$L)))))</f>
        <v/>
      </c>
      <c r="AG171" s="34" t="str">
        <f>IF($D171="","",(IF($C171="","",IF(ISNA(SUMIF('28'!$CA:$CA,$C171,'28'!$CB:$CB)),0,SUMIF('28'!$CA:$CA,$C171,'28'!$CB:$CB)))-IF($D171="","",IF(ISNA(SUMIF('28'!$B:$B,$D171,'28'!$L:$L)),0,SUMIF('28'!$B:$B,$D171,'28'!$L:$L)))))</f>
        <v/>
      </c>
      <c r="AH171" s="34" t="str">
        <f>IF($D171="","",(IF($C171="","",IF(ISNA(SUMIF('29'!$CA:$CA,$C171,'29'!$CB:$CB)),0,SUMIF('29'!$CA:$CA,$C171,'29'!$CB:$CB)))-IF($D171="","",IF(ISNA(SUMIF('29'!$B:$B,$D171,'29'!$L:$L)),0,SUMIF('29'!$B:$B,$D171,'29'!$L:$L)))))</f>
        <v/>
      </c>
      <c r="AI171" s="34" t="str">
        <f>IF($D171="","",(IF($C171="","",IF(ISNA(SUMIF('30'!$CA:$CA,$C171,'30'!$CB:$CB)),0,SUMIF('30'!$CA:$CA,$C171,'30'!$CB:$CB)))-IF($D171="","",IF(ISNA(SUMIF('30'!$B:$B,$D171,'30'!$L:$L)),0,SUMIF('30'!$B:$B,$D171,'30'!$L:$L)))))</f>
        <v/>
      </c>
      <c r="AJ171" s="34" t="str">
        <f>IF($D171="","",(IF($C171="","",IF(ISNA(SUMIF('31'!$CA:$CA,$C171,'31'!$CB:$CB)),0,SUMIF('31'!$CA:$CA,$C171,'31'!$CB:$CB)))-IF($D171="","",IF(ISNA(SUMIF('31'!$B:$B,$D171,'31'!$L:$L)),0,SUMIF('31'!$B:$B,$D171,'31'!$L:$L)))))</f>
        <v/>
      </c>
      <c r="AK171" s="35" t="str">
        <f t="shared" si="8"/>
        <v/>
      </c>
      <c r="AL171" s="31" t="str">
        <f t="shared" si="9"/>
        <v/>
      </c>
    </row>
    <row r="172" spans="1:38" ht="17.399999999999999" hidden="1">
      <c r="A172" s="19">
        <v>60</v>
      </c>
      <c r="C172" s="39" t="str">
        <f>IF(D172="","",VLOOKUP('CUADRO GENERADO'!D172,'BASE DATOS CONDUCTORES'!B:C,2,FALSE))</f>
        <v/>
      </c>
      <c r="D172" s="28" t="str">
        <f>IFERROR(VLOOKUP(A172,'BASE DATOS CONDUCTORES'!$Y$4:$AB$403,4,FALSE),"")</f>
        <v/>
      </c>
      <c r="E172" s="34" t="str">
        <f>IF(ISNA(VLOOKUP(D172,SALDOS!C:D,2,FALSE)),"",VLOOKUP(D172,SALDOS!C:D,2,FALSE))</f>
        <v/>
      </c>
      <c r="F172" s="34" t="str">
        <f>IF($D172="","",(IF($C172="","",IF(ISNA(SUMIF('1'!$CA:$CA,$C172,'1'!$CB:$CB)),0,SUMIF('1'!$CA:$CA,$C172,'1'!$CB:$CB)))-IF($D172="","",IF(ISNA(SUMIF('1'!$B:$B,$D172,'1'!$L:$L)),0,SUMIF('1'!$B:$B,$D172,'1'!$L:$L)))))</f>
        <v/>
      </c>
      <c r="G172" s="34" t="str">
        <f>IF($D172="","",(IF($C172="","",IF(ISNA(SUMIF('2'!$CA:$CA,$C172,'2'!$CB:$CB)),0,SUMIF('2'!$CA:$CA,$C172,'2'!$CB:$CB)))-IF($D172="","",IF(ISNA(SUMIF('2'!$B:$B,$D172,'2'!$L:$L)),0,SUMIF('2'!$B:$B,$D172,'2'!$L:$L)))))</f>
        <v/>
      </c>
      <c r="H172" s="34" t="str">
        <f>IF($D172="","",(IF($C172="","",IF(ISNA(SUMIF('3'!$CA:$CA,$C172,'3'!$CB:$CB)),0,SUMIF('3'!$CA:$CA,$C172,'3'!$CB:$CB)))-IF($D172="","",IF(ISNA(SUMIF('3'!$B:$B,$D172,'3'!$L:$L)),0,SUMIF('3'!$B:$B,$D172,'3'!$L:$L)))))</f>
        <v/>
      </c>
      <c r="I172" s="34" t="str">
        <f>IF($D172="","",(IF($C172="","",IF(ISNA(SUMIF('4'!$CA:$CA,$C172,'4'!$CB:$CB)),0,SUMIF('4'!$CA:$CA,$C172,'4'!$CB:$CB)))-IF($D172="","",IF(ISNA(SUMIF('4'!$B:$B,$D172,'4'!$L:$L)),0,SUMIF('4'!$B:$B,$D172,'4'!$L:$L)))))</f>
        <v/>
      </c>
      <c r="J172" s="34" t="str">
        <f>IF($D172="","",(IF($C172="","",IF(ISNA(SUMIF('5'!$CA:$CA,$C172,'5'!$CB:$CB)),0,SUMIF('5'!$CA:$CA,$C172,'5'!$CB:$CB)))-IF($D172="","",IF(ISNA(SUMIF('5'!$B:$B,$D172,'5'!$L:$L)),0,SUMIF('5'!$B:$B,$D172,'5'!$L:$L)))))</f>
        <v/>
      </c>
      <c r="K172" s="34" t="str">
        <f>IF($D172="","",(IF($C172="","",IF(ISNA(SUMIF('6'!$CA:$CA,$C172,'6'!$CB:$CB)),0,SUMIF('6'!$CA:$CA,$C172,'6'!$CB:$CB)))-IF($D172="","",IF(ISNA(SUMIF('6'!$B:$B,$D172,'6'!$L:$L)),0,SUMIF('6'!$B:$B,$D172,'6'!$L:$L)))))</f>
        <v/>
      </c>
      <c r="L172" s="34" t="str">
        <f>IF($D172="","",(IF($C172="","",IF(ISNA(SUMIF('7'!$CA:$CA,$C172,'7'!$CB:$CB)),0,SUMIF('7'!$CA:$CA,$C172,'7'!$CB:$CB)))-IF($D172="","",IF(ISNA(SUMIF('7'!$B:$B,$D172,'7'!$L:$L)),0,SUMIF('7'!$B:$B,$D172,'7'!$L:$L)))))</f>
        <v/>
      </c>
      <c r="M172" s="34" t="str">
        <f>IF($D172="","",(IF($C172="","",IF(ISNA(SUMIF('8'!$CA:$CA,$C172,'8'!$CB:$CB)),0,SUMIF('8'!$CA:$CA,$C172,'8'!$CB:$CB)))-IF($D172="","",IF(ISNA(SUMIF('8'!$B:$B,$D172,'8'!$L:$L)),0,SUMIF('8'!$B:$B,$D172,'8'!$L:$L)))))</f>
        <v/>
      </c>
      <c r="N172" s="34" t="str">
        <f>IF($D172="","",(IF($C172="","",IF(ISNA(SUMIF('9'!$CA:$CA,$C172,'9'!$CB:$CB)),0,SUMIF('9'!$CA:$CA,$C172,'9'!$CB:$CB)))-IF($D172="","",IF(ISNA(SUMIF('9'!$B:$B,$D172,'9'!$L:$L)),0,SUMIF('9'!$B:$B,$D172,'9'!$L:$L)))))</f>
        <v/>
      </c>
      <c r="O172" s="34" t="str">
        <f>IF($D172="","",(IF($C172="","",IF(ISNA(SUMIF('10'!$CA:$CA,$C172,'10'!$CB:$CB)),0,SUMIF('10'!$CA:$CA,$C172,'10'!$CB:$CB)))-IF($D172="","",IF(ISNA(SUMIF('10'!$B:$B,$D172,'10'!$L:$L)),0,SUMIF('10'!$B:$B,$D172,'10'!$L:$L)))))</f>
        <v/>
      </c>
      <c r="P172" s="34" t="str">
        <f>IF($D172="","",(IF($C172="","",IF(ISNA(SUMIF('11'!$CA:$CA,$C172,'11'!$CB:$CB)),0,SUMIF('11'!$CA:$CA,$C172,'11'!$CB:$CB)))-IF($D172="","",IF(ISNA(SUMIF('11'!$B:$B,$D172,'11'!$L:$L)),0,SUMIF('11'!$B:$B,$D172,'11'!$L:$L)))))</f>
        <v/>
      </c>
      <c r="Q172" s="34" t="str">
        <f>IF($D172="","",(IF($C172="","",IF(ISNA(SUMIF('12'!$CA:$CA,$C172,'12'!$CB:$CB)),0,SUMIF('12'!$CA:$CA,$C172,'12'!$CB:$CB)))-IF($D172="","",IF(ISNA(SUMIF('12'!$B:$B,$D172,'12'!$L:$L)),0,SUMIF('12'!$B:$B,$D172,'12'!$L:$L)))))</f>
        <v/>
      </c>
      <c r="R172" s="34" t="str">
        <f>IF($D172="","",(IF($C172="","",IF(ISNA(SUMIF('13'!$CA:$CA,$C172,'13'!$CB:$CB)),0,SUMIF('13'!$CA:$CA,$C172,'13'!$CB:$CB)))-IF($D172="","",IF(ISNA(SUMIF('13'!$B:$B,$D172,'13'!$L:$L)),0,SUMIF('13'!$B:$B,$D172,'13'!$L:$L)))))</f>
        <v/>
      </c>
      <c r="S172" s="34" t="str">
        <f>IF($D172="","",(IF($C172="","",IF(ISNA(SUMIF('14'!$CA:$CA,$C172,'14'!$CB:$CB)),0,SUMIF('14'!$CA:$CA,$C172,'14'!$CB:$CB)))-IF($D172="","",IF(ISNA(SUMIF('14'!$B:$B,$D172,'14'!$L:$L)),0,SUMIF('14'!$B:$B,$D172,'14'!$L:$L)))))</f>
        <v/>
      </c>
      <c r="T172" s="34" t="str">
        <f>IF($D172="","",(IF($C172="","",IF(ISNA(SUMIF('15'!$CA:$CA,$C172,'15'!$CB:$CB)),0,SUMIF('15'!$CA:$CA,$C172,'15'!$CB:$CB)))-IF($D172="","",IF(ISNA(SUMIF('15'!$B:$B,$D172,'15'!$L:$L)),0,SUMIF('15'!$B:$B,$D172,'15'!$L:$L)))))</f>
        <v/>
      </c>
      <c r="U172" s="34" t="str">
        <f>IF($D172="","",(IF($C172="","",IF(ISNA(SUMIF('16'!$CA:$CA,$C172,'16'!$CB:$CB)),0,SUMIF('16'!$CA:$CA,$C172,'16'!$CB:$CB)))-IF($D172="","",IF(ISNA(SUMIF('16'!$B:$B,$D172,'16'!$L:$L)),0,SUMIF('16'!$B:$B,$D172,'16'!$L:$L)))))</f>
        <v/>
      </c>
      <c r="V172" s="34" t="str">
        <f>IF($D172="","",(IF($C172="","",IF(ISNA(SUMIF('17'!$CA:$CA,$C172,'17'!$CB:$CB)),0,SUMIF('17'!$CA:$CA,$C172,'17'!$CB:$CB)))-IF($D172="","",IF(ISNA(SUMIF('17'!$B:$B,$D172,'17'!$L:$L)),0,SUMIF('17'!$B:$B,$D172,'17'!$L:$L)))))</f>
        <v/>
      </c>
      <c r="W172" s="34" t="str">
        <f>IF($D172="","",(IF($C172="","",IF(ISNA(SUMIF('18'!$CA:$CA,$C172,'18'!$CB:$CB)),0,SUMIF('18'!$CA:$CA,$C172,'18'!$CB:$CB)))-IF($D172="","",IF(ISNA(SUMIF('18'!$B:$B,$D172,'18'!$L:$L)),0,SUMIF('18'!$B:$B,$D172,'18'!$L:$L)))))</f>
        <v/>
      </c>
      <c r="X172" s="34" t="str">
        <f>IF($D172="","",(IF($C172="","",IF(ISNA(SUMIF('19'!$CA:$CA,$C172,'19'!$CB:$CB)),0,SUMIF('19'!$CA:$CA,$C172,'19'!$CB:$CB)))-IF($D172="","",IF(ISNA(SUMIF('19'!$B:$B,$D172,'19'!$L:$L)),0,SUMIF('19'!$B:$B,$D172,'19'!$L:$L)))))</f>
        <v/>
      </c>
      <c r="Y172" s="34" t="str">
        <f>IF($D172="","",(IF($C172="","",IF(ISNA(SUMIF('20'!$CA:$CA,$C172,'20'!$CB:$CB)),0,SUMIF('20'!$CA:$CA,$C172,'20'!$CB:$CB)))-IF($D172="","",IF(ISNA(SUMIF('20'!$B:$B,$D172,'20'!$L:$L)),0,SUMIF('20'!$B:$B,$D172,'20'!$L:$L)))))</f>
        <v/>
      </c>
      <c r="Z172" s="34" t="str">
        <f>IF($D172="","",(IF($C172="","",IF(ISNA(SUMIF('21'!$CA:$CA,$C172,'21'!$CB:$CB)),0,SUMIF('21'!$CA:$CA,$C172,'21'!$CB:$CB)))-IF($D172="","",IF(ISNA(SUMIF('21'!$B:$B,$D172,'21'!$L:$L)),0,SUMIF('21'!$B:$B,$D172,'21'!$L:$L)))))</f>
        <v/>
      </c>
      <c r="AA172" s="34" t="str">
        <f>IF($D172="","",(IF($C172="","",IF(ISNA(SUMIF('22'!$CA:$CA,$C172,'22'!$CB:$CB)),0,SUMIF('22'!$CA:$CA,$C172,'22'!$CB:$CB)))-IF($D172="","",IF(ISNA(SUMIF('22'!$B:$B,$D172,'22'!$L:$L)),0,SUMIF('22'!$B:$B,$D172,'22'!$L:$L)))))</f>
        <v/>
      </c>
      <c r="AB172" s="34" t="str">
        <f>IF($D172="","",(IF($C172="","",IF(ISNA(SUMIF('23'!$CA:$CA,$C172,'23'!$CB:$CB)),0,SUMIF('23'!$CA:$CA,$C172,'23'!$CB:$CB)))-IF($D172="","",IF(ISNA(SUMIF('23'!$B:$B,$D172,'23'!$L:$L)),0,SUMIF('23'!$B:$B,$D172,'23'!$L:$L)))))</f>
        <v/>
      </c>
      <c r="AC172" s="34" t="str">
        <f>IF($D172="","",(IF($C172="","",IF(ISNA(SUMIF('24'!$CA:$CA,$C172,'24'!$CB:$CB)),0,SUMIF('24'!$CA:$CA,$C172,'24'!$CB:$CB)))-IF($D172="","",IF(ISNA(SUMIF('24'!$B:$B,$D172,'24'!$L:$L)),0,SUMIF('24'!$B:$B,$D172,'24'!$L:$L)))))</f>
        <v/>
      </c>
      <c r="AD172" s="34" t="str">
        <f>IF($D172="","",(IF($C172="","",IF(ISNA(SUMIF('25'!$CA:$CA,$C172,'25'!$CB:$CB)),0,SUMIF('25'!$CA:$CA,$C172,'25'!$CB:$CB)))-IF($D172="","",IF(ISNA(SUMIF('25'!$B:$B,$D172,'25'!$L:$L)),0,SUMIF('25'!$B:$B,$D172,'25'!$L:$L)))))</f>
        <v/>
      </c>
      <c r="AE172" s="34" t="str">
        <f>IF($D172="","",(IF($C172="","",IF(ISNA(SUMIF('26'!$CA:$CA,$C172,'26'!$CB:$CB)),0,SUMIF('26'!$CA:$CA,$C172,'26'!$CB:$CB)))-IF($D172="","",IF(ISNA(SUMIF('26'!$B:$B,$D172,'26'!$L:$L)),0,SUMIF('26'!$B:$B,$D172,'26'!$L:$L)))))</f>
        <v/>
      </c>
      <c r="AF172" s="34" t="str">
        <f>IF($D172="","",(IF($C172="","",IF(ISNA(SUMIF('27'!$CA:$CA,$C172,'27'!$CB:$CB)),0,SUMIF('27'!$CA:$CA,$C172,'27'!$CB:$CB)))-IF($D172="","",IF(ISNA(SUMIF('27'!$B:$B,$D172,'27'!$L:$L)),0,SUMIF('27'!$B:$B,$D172,'27'!$L:$L)))))</f>
        <v/>
      </c>
      <c r="AG172" s="34" t="str">
        <f>IF($D172="","",(IF($C172="","",IF(ISNA(SUMIF('28'!$CA:$CA,$C172,'28'!$CB:$CB)),0,SUMIF('28'!$CA:$CA,$C172,'28'!$CB:$CB)))-IF($D172="","",IF(ISNA(SUMIF('28'!$B:$B,$D172,'28'!$L:$L)),0,SUMIF('28'!$B:$B,$D172,'28'!$L:$L)))))</f>
        <v/>
      </c>
      <c r="AH172" s="34" t="str">
        <f>IF($D172="","",(IF($C172="","",IF(ISNA(SUMIF('29'!$CA:$CA,$C172,'29'!$CB:$CB)),0,SUMIF('29'!$CA:$CA,$C172,'29'!$CB:$CB)))-IF($D172="","",IF(ISNA(SUMIF('29'!$B:$B,$D172,'29'!$L:$L)),0,SUMIF('29'!$B:$B,$D172,'29'!$L:$L)))))</f>
        <v/>
      </c>
      <c r="AI172" s="34" t="str">
        <f>IF($D172="","",(IF($C172="","",IF(ISNA(SUMIF('30'!$CA:$CA,$C172,'30'!$CB:$CB)),0,SUMIF('30'!$CA:$CA,$C172,'30'!$CB:$CB)))-IF($D172="","",IF(ISNA(SUMIF('30'!$B:$B,$D172,'30'!$L:$L)),0,SUMIF('30'!$B:$B,$D172,'30'!$L:$L)))))</f>
        <v/>
      </c>
      <c r="AJ172" s="34" t="str">
        <f>IF($D172="","",(IF($C172="","",IF(ISNA(SUMIF('31'!$CA:$CA,$C172,'31'!$CB:$CB)),0,SUMIF('31'!$CA:$CA,$C172,'31'!$CB:$CB)))-IF($D172="","",IF(ISNA(SUMIF('31'!$B:$B,$D172,'31'!$L:$L)),0,SUMIF('31'!$B:$B,$D172,'31'!$L:$L)))))</f>
        <v/>
      </c>
      <c r="AK172" s="35" t="str">
        <f t="shared" si="8"/>
        <v/>
      </c>
      <c r="AL172" s="31" t="str">
        <f t="shared" si="9"/>
        <v/>
      </c>
    </row>
    <row r="173" spans="1:38" ht="17.399999999999999" hidden="1">
      <c r="A173" s="19">
        <v>61</v>
      </c>
      <c r="C173" s="39" t="str">
        <f>IF(D173="","",VLOOKUP('CUADRO GENERADO'!D173,'BASE DATOS CONDUCTORES'!B:C,2,FALSE))</f>
        <v/>
      </c>
      <c r="D173" s="28" t="str">
        <f>IFERROR(VLOOKUP(A173,'BASE DATOS CONDUCTORES'!$Y$4:$AB$403,4,FALSE),"")</f>
        <v/>
      </c>
      <c r="E173" s="34" t="str">
        <f>IF(ISNA(VLOOKUP(D173,SALDOS!C:D,2,FALSE)),"",VLOOKUP(D173,SALDOS!C:D,2,FALSE))</f>
        <v/>
      </c>
      <c r="F173" s="34" t="str">
        <f>IF($D173="","",(IF($C173="","",IF(ISNA(SUMIF('1'!$CA:$CA,$C173,'1'!$CB:$CB)),0,SUMIF('1'!$CA:$CA,$C173,'1'!$CB:$CB)))-IF($D173="","",IF(ISNA(SUMIF('1'!$B:$B,$D173,'1'!$L:$L)),0,SUMIF('1'!$B:$B,$D173,'1'!$L:$L)))))</f>
        <v/>
      </c>
      <c r="G173" s="34" t="str">
        <f>IF($D173="","",(IF($C173="","",IF(ISNA(SUMIF('2'!$CA:$CA,$C173,'2'!$CB:$CB)),0,SUMIF('2'!$CA:$CA,$C173,'2'!$CB:$CB)))-IF($D173="","",IF(ISNA(SUMIF('2'!$B:$B,$D173,'2'!$L:$L)),0,SUMIF('2'!$B:$B,$D173,'2'!$L:$L)))))</f>
        <v/>
      </c>
      <c r="H173" s="34" t="str">
        <f>IF($D173="","",(IF($C173="","",IF(ISNA(SUMIF('3'!$CA:$CA,$C173,'3'!$CB:$CB)),0,SUMIF('3'!$CA:$CA,$C173,'3'!$CB:$CB)))-IF($D173="","",IF(ISNA(SUMIF('3'!$B:$B,$D173,'3'!$L:$L)),0,SUMIF('3'!$B:$B,$D173,'3'!$L:$L)))))</f>
        <v/>
      </c>
      <c r="I173" s="34" t="str">
        <f>IF($D173="","",(IF($C173="","",IF(ISNA(SUMIF('4'!$CA:$CA,$C173,'4'!$CB:$CB)),0,SUMIF('4'!$CA:$CA,$C173,'4'!$CB:$CB)))-IF($D173="","",IF(ISNA(SUMIF('4'!$B:$B,$D173,'4'!$L:$L)),0,SUMIF('4'!$B:$B,$D173,'4'!$L:$L)))))</f>
        <v/>
      </c>
      <c r="J173" s="34" t="str">
        <f>IF($D173="","",(IF($C173="","",IF(ISNA(SUMIF('5'!$CA:$CA,$C173,'5'!$CB:$CB)),0,SUMIF('5'!$CA:$CA,$C173,'5'!$CB:$CB)))-IF($D173="","",IF(ISNA(SUMIF('5'!$B:$B,$D173,'5'!$L:$L)),0,SUMIF('5'!$B:$B,$D173,'5'!$L:$L)))))</f>
        <v/>
      </c>
      <c r="K173" s="34" t="str">
        <f>IF($D173="","",(IF($C173="","",IF(ISNA(SUMIF('6'!$CA:$CA,$C173,'6'!$CB:$CB)),0,SUMIF('6'!$CA:$CA,$C173,'6'!$CB:$CB)))-IF($D173="","",IF(ISNA(SUMIF('6'!$B:$B,$D173,'6'!$L:$L)),0,SUMIF('6'!$B:$B,$D173,'6'!$L:$L)))))</f>
        <v/>
      </c>
      <c r="L173" s="34" t="str">
        <f>IF($D173="","",(IF($C173="","",IF(ISNA(SUMIF('7'!$CA:$CA,$C173,'7'!$CB:$CB)),0,SUMIF('7'!$CA:$CA,$C173,'7'!$CB:$CB)))-IF($D173="","",IF(ISNA(SUMIF('7'!$B:$B,$D173,'7'!$L:$L)),0,SUMIF('7'!$B:$B,$D173,'7'!$L:$L)))))</f>
        <v/>
      </c>
      <c r="M173" s="34" t="str">
        <f>IF($D173="","",(IF($C173="","",IF(ISNA(SUMIF('8'!$CA:$CA,$C173,'8'!$CB:$CB)),0,SUMIF('8'!$CA:$CA,$C173,'8'!$CB:$CB)))-IF($D173="","",IF(ISNA(SUMIF('8'!$B:$B,$D173,'8'!$L:$L)),0,SUMIF('8'!$B:$B,$D173,'8'!$L:$L)))))</f>
        <v/>
      </c>
      <c r="N173" s="34" t="str">
        <f>IF($D173="","",(IF($C173="","",IF(ISNA(SUMIF('9'!$CA:$CA,$C173,'9'!$CB:$CB)),0,SUMIF('9'!$CA:$CA,$C173,'9'!$CB:$CB)))-IF($D173="","",IF(ISNA(SUMIF('9'!$B:$B,$D173,'9'!$L:$L)),0,SUMIF('9'!$B:$B,$D173,'9'!$L:$L)))))</f>
        <v/>
      </c>
      <c r="O173" s="34" t="str">
        <f>IF($D173="","",(IF($C173="","",IF(ISNA(SUMIF('10'!$CA:$CA,$C173,'10'!$CB:$CB)),0,SUMIF('10'!$CA:$CA,$C173,'10'!$CB:$CB)))-IF($D173="","",IF(ISNA(SUMIF('10'!$B:$B,$D173,'10'!$L:$L)),0,SUMIF('10'!$B:$B,$D173,'10'!$L:$L)))))</f>
        <v/>
      </c>
      <c r="P173" s="34" t="str">
        <f>IF($D173="","",(IF($C173="","",IF(ISNA(SUMIF('11'!$CA:$CA,$C173,'11'!$CB:$CB)),0,SUMIF('11'!$CA:$CA,$C173,'11'!$CB:$CB)))-IF($D173="","",IF(ISNA(SUMIF('11'!$B:$B,$D173,'11'!$L:$L)),0,SUMIF('11'!$B:$B,$D173,'11'!$L:$L)))))</f>
        <v/>
      </c>
      <c r="Q173" s="34" t="str">
        <f>IF($D173="","",(IF($C173="","",IF(ISNA(SUMIF('12'!$CA:$CA,$C173,'12'!$CB:$CB)),0,SUMIF('12'!$CA:$CA,$C173,'12'!$CB:$CB)))-IF($D173="","",IF(ISNA(SUMIF('12'!$B:$B,$D173,'12'!$L:$L)),0,SUMIF('12'!$B:$B,$D173,'12'!$L:$L)))))</f>
        <v/>
      </c>
      <c r="R173" s="34" t="str">
        <f>IF($D173="","",(IF($C173="","",IF(ISNA(SUMIF('13'!$CA:$CA,$C173,'13'!$CB:$CB)),0,SUMIF('13'!$CA:$CA,$C173,'13'!$CB:$CB)))-IF($D173="","",IF(ISNA(SUMIF('13'!$B:$B,$D173,'13'!$L:$L)),0,SUMIF('13'!$B:$B,$D173,'13'!$L:$L)))))</f>
        <v/>
      </c>
      <c r="S173" s="34" t="str">
        <f>IF($D173="","",(IF($C173="","",IF(ISNA(SUMIF('14'!$CA:$CA,$C173,'14'!$CB:$CB)),0,SUMIF('14'!$CA:$CA,$C173,'14'!$CB:$CB)))-IF($D173="","",IF(ISNA(SUMIF('14'!$B:$B,$D173,'14'!$L:$L)),0,SUMIF('14'!$B:$B,$D173,'14'!$L:$L)))))</f>
        <v/>
      </c>
      <c r="T173" s="34" t="str">
        <f>IF($D173="","",(IF($C173="","",IF(ISNA(SUMIF('15'!$CA:$CA,$C173,'15'!$CB:$CB)),0,SUMIF('15'!$CA:$CA,$C173,'15'!$CB:$CB)))-IF($D173="","",IF(ISNA(SUMIF('15'!$B:$B,$D173,'15'!$L:$L)),0,SUMIF('15'!$B:$B,$D173,'15'!$L:$L)))))</f>
        <v/>
      </c>
      <c r="U173" s="34" t="str">
        <f>IF($D173="","",(IF($C173="","",IF(ISNA(SUMIF('16'!$CA:$CA,$C173,'16'!$CB:$CB)),0,SUMIF('16'!$CA:$CA,$C173,'16'!$CB:$CB)))-IF($D173="","",IF(ISNA(SUMIF('16'!$B:$B,$D173,'16'!$L:$L)),0,SUMIF('16'!$B:$B,$D173,'16'!$L:$L)))))</f>
        <v/>
      </c>
      <c r="V173" s="34" t="str">
        <f>IF($D173="","",(IF($C173="","",IF(ISNA(SUMIF('17'!$CA:$CA,$C173,'17'!$CB:$CB)),0,SUMIF('17'!$CA:$CA,$C173,'17'!$CB:$CB)))-IF($D173="","",IF(ISNA(SUMIF('17'!$B:$B,$D173,'17'!$L:$L)),0,SUMIF('17'!$B:$B,$D173,'17'!$L:$L)))))</f>
        <v/>
      </c>
      <c r="W173" s="34" t="str">
        <f>IF($D173="","",(IF($C173="","",IF(ISNA(SUMIF('18'!$CA:$CA,$C173,'18'!$CB:$CB)),0,SUMIF('18'!$CA:$CA,$C173,'18'!$CB:$CB)))-IF($D173="","",IF(ISNA(SUMIF('18'!$B:$B,$D173,'18'!$L:$L)),0,SUMIF('18'!$B:$B,$D173,'18'!$L:$L)))))</f>
        <v/>
      </c>
      <c r="X173" s="34" t="str">
        <f>IF($D173="","",(IF($C173="","",IF(ISNA(SUMIF('19'!$CA:$CA,$C173,'19'!$CB:$CB)),0,SUMIF('19'!$CA:$CA,$C173,'19'!$CB:$CB)))-IF($D173="","",IF(ISNA(SUMIF('19'!$B:$B,$D173,'19'!$L:$L)),0,SUMIF('19'!$B:$B,$D173,'19'!$L:$L)))))</f>
        <v/>
      </c>
      <c r="Y173" s="34" t="str">
        <f>IF($D173="","",(IF($C173="","",IF(ISNA(SUMIF('20'!$CA:$CA,$C173,'20'!$CB:$CB)),0,SUMIF('20'!$CA:$CA,$C173,'20'!$CB:$CB)))-IF($D173="","",IF(ISNA(SUMIF('20'!$B:$B,$D173,'20'!$L:$L)),0,SUMIF('20'!$B:$B,$D173,'20'!$L:$L)))))</f>
        <v/>
      </c>
      <c r="Z173" s="34" t="str">
        <f>IF($D173="","",(IF($C173="","",IF(ISNA(SUMIF('21'!$CA:$CA,$C173,'21'!$CB:$CB)),0,SUMIF('21'!$CA:$CA,$C173,'21'!$CB:$CB)))-IF($D173="","",IF(ISNA(SUMIF('21'!$B:$B,$D173,'21'!$L:$L)),0,SUMIF('21'!$B:$B,$D173,'21'!$L:$L)))))</f>
        <v/>
      </c>
      <c r="AA173" s="34" t="str">
        <f>IF($D173="","",(IF($C173="","",IF(ISNA(SUMIF('22'!$CA:$CA,$C173,'22'!$CB:$CB)),0,SUMIF('22'!$CA:$CA,$C173,'22'!$CB:$CB)))-IF($D173="","",IF(ISNA(SUMIF('22'!$B:$B,$D173,'22'!$L:$L)),0,SUMIF('22'!$B:$B,$D173,'22'!$L:$L)))))</f>
        <v/>
      </c>
      <c r="AB173" s="34" t="str">
        <f>IF($D173="","",(IF($C173="","",IF(ISNA(SUMIF('23'!$CA:$CA,$C173,'23'!$CB:$CB)),0,SUMIF('23'!$CA:$CA,$C173,'23'!$CB:$CB)))-IF($D173="","",IF(ISNA(SUMIF('23'!$B:$B,$D173,'23'!$L:$L)),0,SUMIF('23'!$B:$B,$D173,'23'!$L:$L)))))</f>
        <v/>
      </c>
      <c r="AC173" s="34" t="str">
        <f>IF($D173="","",(IF($C173="","",IF(ISNA(SUMIF('24'!$CA:$CA,$C173,'24'!$CB:$CB)),0,SUMIF('24'!$CA:$CA,$C173,'24'!$CB:$CB)))-IF($D173="","",IF(ISNA(SUMIF('24'!$B:$B,$D173,'24'!$L:$L)),0,SUMIF('24'!$B:$B,$D173,'24'!$L:$L)))))</f>
        <v/>
      </c>
      <c r="AD173" s="34" t="str">
        <f>IF($D173="","",(IF($C173="","",IF(ISNA(SUMIF('25'!$CA:$CA,$C173,'25'!$CB:$CB)),0,SUMIF('25'!$CA:$CA,$C173,'25'!$CB:$CB)))-IF($D173="","",IF(ISNA(SUMIF('25'!$B:$B,$D173,'25'!$L:$L)),0,SUMIF('25'!$B:$B,$D173,'25'!$L:$L)))))</f>
        <v/>
      </c>
      <c r="AE173" s="34" t="str">
        <f>IF($D173="","",(IF($C173="","",IF(ISNA(SUMIF('26'!$CA:$CA,$C173,'26'!$CB:$CB)),0,SUMIF('26'!$CA:$CA,$C173,'26'!$CB:$CB)))-IF($D173="","",IF(ISNA(SUMIF('26'!$B:$B,$D173,'26'!$L:$L)),0,SUMIF('26'!$B:$B,$D173,'26'!$L:$L)))))</f>
        <v/>
      </c>
      <c r="AF173" s="34" t="str">
        <f>IF($D173="","",(IF($C173="","",IF(ISNA(SUMIF('27'!$CA:$CA,$C173,'27'!$CB:$CB)),0,SUMIF('27'!$CA:$CA,$C173,'27'!$CB:$CB)))-IF($D173="","",IF(ISNA(SUMIF('27'!$B:$B,$D173,'27'!$L:$L)),0,SUMIF('27'!$B:$B,$D173,'27'!$L:$L)))))</f>
        <v/>
      </c>
      <c r="AG173" s="34" t="str">
        <f>IF($D173="","",(IF($C173="","",IF(ISNA(SUMIF('28'!$CA:$CA,$C173,'28'!$CB:$CB)),0,SUMIF('28'!$CA:$CA,$C173,'28'!$CB:$CB)))-IF($D173="","",IF(ISNA(SUMIF('28'!$B:$B,$D173,'28'!$L:$L)),0,SUMIF('28'!$B:$B,$D173,'28'!$L:$L)))))</f>
        <v/>
      </c>
      <c r="AH173" s="34" t="str">
        <f>IF($D173="","",(IF($C173="","",IF(ISNA(SUMIF('29'!$CA:$CA,$C173,'29'!$CB:$CB)),0,SUMIF('29'!$CA:$CA,$C173,'29'!$CB:$CB)))-IF($D173="","",IF(ISNA(SUMIF('29'!$B:$B,$D173,'29'!$L:$L)),0,SUMIF('29'!$B:$B,$D173,'29'!$L:$L)))))</f>
        <v/>
      </c>
      <c r="AI173" s="34" t="str">
        <f>IF($D173="","",(IF($C173="","",IF(ISNA(SUMIF('30'!$CA:$CA,$C173,'30'!$CB:$CB)),0,SUMIF('30'!$CA:$CA,$C173,'30'!$CB:$CB)))-IF($D173="","",IF(ISNA(SUMIF('30'!$B:$B,$D173,'30'!$L:$L)),0,SUMIF('30'!$B:$B,$D173,'30'!$L:$L)))))</f>
        <v/>
      </c>
      <c r="AJ173" s="34" t="str">
        <f>IF($D173="","",(IF($C173="","",IF(ISNA(SUMIF('31'!$CA:$CA,$C173,'31'!$CB:$CB)),0,SUMIF('31'!$CA:$CA,$C173,'31'!$CB:$CB)))-IF($D173="","",IF(ISNA(SUMIF('31'!$B:$B,$D173,'31'!$L:$L)),0,SUMIF('31'!$B:$B,$D173,'31'!$L:$L)))))</f>
        <v/>
      </c>
      <c r="AK173" s="35" t="str">
        <f t="shared" si="8"/>
        <v/>
      </c>
      <c r="AL173" s="31" t="str">
        <f t="shared" si="9"/>
        <v/>
      </c>
    </row>
    <row r="174" spans="1:38" ht="17.399999999999999" hidden="1">
      <c r="A174" s="19">
        <v>62</v>
      </c>
      <c r="C174" s="39" t="str">
        <f>IF(D174="","",VLOOKUP('CUADRO GENERADO'!D174,'BASE DATOS CONDUCTORES'!B:C,2,FALSE))</f>
        <v/>
      </c>
      <c r="D174" s="28" t="str">
        <f>IFERROR(VLOOKUP(A174,'BASE DATOS CONDUCTORES'!$Y$4:$AB$403,4,FALSE),"")</f>
        <v/>
      </c>
      <c r="E174" s="34" t="str">
        <f>IF(ISNA(VLOOKUP(D174,SALDOS!C:D,2,FALSE)),"",VLOOKUP(D174,SALDOS!C:D,2,FALSE))</f>
        <v/>
      </c>
      <c r="F174" s="34" t="str">
        <f>IF($D174="","",(IF($C174="","",IF(ISNA(SUMIF('1'!$CA:$CA,$C174,'1'!$CB:$CB)),0,SUMIF('1'!$CA:$CA,$C174,'1'!$CB:$CB)))-IF($D174="","",IF(ISNA(SUMIF('1'!$B:$B,$D174,'1'!$L:$L)),0,SUMIF('1'!$B:$B,$D174,'1'!$L:$L)))))</f>
        <v/>
      </c>
      <c r="G174" s="34" t="str">
        <f>IF($D174="","",(IF($C174="","",IF(ISNA(SUMIF('2'!$CA:$CA,$C174,'2'!$CB:$CB)),0,SUMIF('2'!$CA:$CA,$C174,'2'!$CB:$CB)))-IF($D174="","",IF(ISNA(SUMIF('2'!$B:$B,$D174,'2'!$L:$L)),0,SUMIF('2'!$B:$B,$D174,'2'!$L:$L)))))</f>
        <v/>
      </c>
      <c r="H174" s="34" t="str">
        <f>IF($D174="","",(IF($C174="","",IF(ISNA(SUMIF('3'!$CA:$CA,$C174,'3'!$CB:$CB)),0,SUMIF('3'!$CA:$CA,$C174,'3'!$CB:$CB)))-IF($D174="","",IF(ISNA(SUMIF('3'!$B:$B,$D174,'3'!$L:$L)),0,SUMIF('3'!$B:$B,$D174,'3'!$L:$L)))))</f>
        <v/>
      </c>
      <c r="I174" s="34" t="str">
        <f>IF($D174="","",(IF($C174="","",IF(ISNA(SUMIF('4'!$CA:$CA,$C174,'4'!$CB:$CB)),0,SUMIF('4'!$CA:$CA,$C174,'4'!$CB:$CB)))-IF($D174="","",IF(ISNA(SUMIF('4'!$B:$B,$D174,'4'!$L:$L)),0,SUMIF('4'!$B:$B,$D174,'4'!$L:$L)))))</f>
        <v/>
      </c>
      <c r="J174" s="34" t="str">
        <f>IF($D174="","",(IF($C174="","",IF(ISNA(SUMIF('5'!$CA:$CA,$C174,'5'!$CB:$CB)),0,SUMIF('5'!$CA:$CA,$C174,'5'!$CB:$CB)))-IF($D174="","",IF(ISNA(SUMIF('5'!$B:$B,$D174,'5'!$L:$L)),0,SUMIF('5'!$B:$B,$D174,'5'!$L:$L)))))</f>
        <v/>
      </c>
      <c r="K174" s="34" t="str">
        <f>IF($D174="","",(IF($C174="","",IF(ISNA(SUMIF('6'!$CA:$CA,$C174,'6'!$CB:$CB)),0,SUMIF('6'!$CA:$CA,$C174,'6'!$CB:$CB)))-IF($D174="","",IF(ISNA(SUMIF('6'!$B:$B,$D174,'6'!$L:$L)),0,SUMIF('6'!$B:$B,$D174,'6'!$L:$L)))))</f>
        <v/>
      </c>
      <c r="L174" s="34" t="str">
        <f>IF($D174="","",(IF($C174="","",IF(ISNA(SUMIF('7'!$CA:$CA,$C174,'7'!$CB:$CB)),0,SUMIF('7'!$CA:$CA,$C174,'7'!$CB:$CB)))-IF($D174="","",IF(ISNA(SUMIF('7'!$B:$B,$D174,'7'!$L:$L)),0,SUMIF('7'!$B:$B,$D174,'7'!$L:$L)))))</f>
        <v/>
      </c>
      <c r="M174" s="34" t="str">
        <f>IF($D174="","",(IF($C174="","",IF(ISNA(SUMIF('8'!$CA:$CA,$C174,'8'!$CB:$CB)),0,SUMIF('8'!$CA:$CA,$C174,'8'!$CB:$CB)))-IF($D174="","",IF(ISNA(SUMIF('8'!$B:$B,$D174,'8'!$L:$L)),0,SUMIF('8'!$B:$B,$D174,'8'!$L:$L)))))</f>
        <v/>
      </c>
      <c r="N174" s="34" t="str">
        <f>IF($D174="","",(IF($C174="","",IF(ISNA(SUMIF('9'!$CA:$CA,$C174,'9'!$CB:$CB)),0,SUMIF('9'!$CA:$CA,$C174,'9'!$CB:$CB)))-IF($D174="","",IF(ISNA(SUMIF('9'!$B:$B,$D174,'9'!$L:$L)),0,SUMIF('9'!$B:$B,$D174,'9'!$L:$L)))))</f>
        <v/>
      </c>
      <c r="O174" s="34" t="str">
        <f>IF($D174="","",(IF($C174="","",IF(ISNA(SUMIF('10'!$CA:$CA,$C174,'10'!$CB:$CB)),0,SUMIF('10'!$CA:$CA,$C174,'10'!$CB:$CB)))-IF($D174="","",IF(ISNA(SUMIF('10'!$B:$B,$D174,'10'!$L:$L)),0,SUMIF('10'!$B:$B,$D174,'10'!$L:$L)))))</f>
        <v/>
      </c>
      <c r="P174" s="34" t="str">
        <f>IF($D174="","",(IF($C174="","",IF(ISNA(SUMIF('11'!$CA:$CA,$C174,'11'!$CB:$CB)),0,SUMIF('11'!$CA:$CA,$C174,'11'!$CB:$CB)))-IF($D174="","",IF(ISNA(SUMIF('11'!$B:$B,$D174,'11'!$L:$L)),0,SUMIF('11'!$B:$B,$D174,'11'!$L:$L)))))</f>
        <v/>
      </c>
      <c r="Q174" s="34" t="str">
        <f>IF($D174="","",(IF($C174="","",IF(ISNA(SUMIF('12'!$CA:$CA,$C174,'12'!$CB:$CB)),0,SUMIF('12'!$CA:$CA,$C174,'12'!$CB:$CB)))-IF($D174="","",IF(ISNA(SUMIF('12'!$B:$B,$D174,'12'!$L:$L)),0,SUMIF('12'!$B:$B,$D174,'12'!$L:$L)))))</f>
        <v/>
      </c>
      <c r="R174" s="34" t="str">
        <f>IF($D174="","",(IF($C174="","",IF(ISNA(SUMIF('13'!$CA:$CA,$C174,'13'!$CB:$CB)),0,SUMIF('13'!$CA:$CA,$C174,'13'!$CB:$CB)))-IF($D174="","",IF(ISNA(SUMIF('13'!$B:$B,$D174,'13'!$L:$L)),0,SUMIF('13'!$B:$B,$D174,'13'!$L:$L)))))</f>
        <v/>
      </c>
      <c r="S174" s="34" t="str">
        <f>IF($D174="","",(IF($C174="","",IF(ISNA(SUMIF('14'!$CA:$CA,$C174,'14'!$CB:$CB)),0,SUMIF('14'!$CA:$CA,$C174,'14'!$CB:$CB)))-IF($D174="","",IF(ISNA(SUMIF('14'!$B:$B,$D174,'14'!$L:$L)),0,SUMIF('14'!$B:$B,$D174,'14'!$L:$L)))))</f>
        <v/>
      </c>
      <c r="T174" s="34" t="str">
        <f>IF($D174="","",(IF($C174="","",IF(ISNA(SUMIF('15'!$CA:$CA,$C174,'15'!$CB:$CB)),0,SUMIF('15'!$CA:$CA,$C174,'15'!$CB:$CB)))-IF($D174="","",IF(ISNA(SUMIF('15'!$B:$B,$D174,'15'!$L:$L)),0,SUMIF('15'!$B:$B,$D174,'15'!$L:$L)))))</f>
        <v/>
      </c>
      <c r="U174" s="34" t="str">
        <f>IF($D174="","",(IF($C174="","",IF(ISNA(SUMIF('16'!$CA:$CA,$C174,'16'!$CB:$CB)),0,SUMIF('16'!$CA:$CA,$C174,'16'!$CB:$CB)))-IF($D174="","",IF(ISNA(SUMIF('16'!$B:$B,$D174,'16'!$L:$L)),0,SUMIF('16'!$B:$B,$D174,'16'!$L:$L)))))</f>
        <v/>
      </c>
      <c r="V174" s="34" t="str">
        <f>IF($D174="","",(IF($C174="","",IF(ISNA(SUMIF('17'!$CA:$CA,$C174,'17'!$CB:$CB)),0,SUMIF('17'!$CA:$CA,$C174,'17'!$CB:$CB)))-IF($D174="","",IF(ISNA(SUMIF('17'!$B:$B,$D174,'17'!$L:$L)),0,SUMIF('17'!$B:$B,$D174,'17'!$L:$L)))))</f>
        <v/>
      </c>
      <c r="W174" s="34" t="str">
        <f>IF($D174="","",(IF($C174="","",IF(ISNA(SUMIF('18'!$CA:$CA,$C174,'18'!$CB:$CB)),0,SUMIF('18'!$CA:$CA,$C174,'18'!$CB:$CB)))-IF($D174="","",IF(ISNA(SUMIF('18'!$B:$B,$D174,'18'!$L:$L)),0,SUMIF('18'!$B:$B,$D174,'18'!$L:$L)))))</f>
        <v/>
      </c>
      <c r="X174" s="34" t="str">
        <f>IF($D174="","",(IF($C174="","",IF(ISNA(SUMIF('19'!$CA:$CA,$C174,'19'!$CB:$CB)),0,SUMIF('19'!$CA:$CA,$C174,'19'!$CB:$CB)))-IF($D174="","",IF(ISNA(SUMIF('19'!$B:$B,$D174,'19'!$L:$L)),0,SUMIF('19'!$B:$B,$D174,'19'!$L:$L)))))</f>
        <v/>
      </c>
      <c r="Y174" s="34" t="str">
        <f>IF($D174="","",(IF($C174="","",IF(ISNA(SUMIF('20'!$CA:$CA,$C174,'20'!$CB:$CB)),0,SUMIF('20'!$CA:$CA,$C174,'20'!$CB:$CB)))-IF($D174="","",IF(ISNA(SUMIF('20'!$B:$B,$D174,'20'!$L:$L)),0,SUMIF('20'!$B:$B,$D174,'20'!$L:$L)))))</f>
        <v/>
      </c>
      <c r="Z174" s="34" t="str">
        <f>IF($D174="","",(IF($C174="","",IF(ISNA(SUMIF('21'!$CA:$CA,$C174,'21'!$CB:$CB)),0,SUMIF('21'!$CA:$CA,$C174,'21'!$CB:$CB)))-IF($D174="","",IF(ISNA(SUMIF('21'!$B:$B,$D174,'21'!$L:$L)),0,SUMIF('21'!$B:$B,$D174,'21'!$L:$L)))))</f>
        <v/>
      </c>
      <c r="AA174" s="34" t="str">
        <f>IF($D174="","",(IF($C174="","",IF(ISNA(SUMIF('22'!$CA:$CA,$C174,'22'!$CB:$CB)),0,SUMIF('22'!$CA:$CA,$C174,'22'!$CB:$CB)))-IF($D174="","",IF(ISNA(SUMIF('22'!$B:$B,$D174,'22'!$L:$L)),0,SUMIF('22'!$B:$B,$D174,'22'!$L:$L)))))</f>
        <v/>
      </c>
      <c r="AB174" s="34" t="str">
        <f>IF($D174="","",(IF($C174="","",IF(ISNA(SUMIF('23'!$CA:$CA,$C174,'23'!$CB:$CB)),0,SUMIF('23'!$CA:$CA,$C174,'23'!$CB:$CB)))-IF($D174="","",IF(ISNA(SUMIF('23'!$B:$B,$D174,'23'!$L:$L)),0,SUMIF('23'!$B:$B,$D174,'23'!$L:$L)))))</f>
        <v/>
      </c>
      <c r="AC174" s="34" t="str">
        <f>IF($D174="","",(IF($C174="","",IF(ISNA(SUMIF('24'!$CA:$CA,$C174,'24'!$CB:$CB)),0,SUMIF('24'!$CA:$CA,$C174,'24'!$CB:$CB)))-IF($D174="","",IF(ISNA(SUMIF('24'!$B:$B,$D174,'24'!$L:$L)),0,SUMIF('24'!$B:$B,$D174,'24'!$L:$L)))))</f>
        <v/>
      </c>
      <c r="AD174" s="34" t="str">
        <f>IF($D174="","",(IF($C174="","",IF(ISNA(SUMIF('25'!$CA:$CA,$C174,'25'!$CB:$CB)),0,SUMIF('25'!$CA:$CA,$C174,'25'!$CB:$CB)))-IF($D174="","",IF(ISNA(SUMIF('25'!$B:$B,$D174,'25'!$L:$L)),0,SUMIF('25'!$B:$B,$D174,'25'!$L:$L)))))</f>
        <v/>
      </c>
      <c r="AE174" s="34" t="str">
        <f>IF($D174="","",(IF($C174="","",IF(ISNA(SUMIF('26'!$CA:$CA,$C174,'26'!$CB:$CB)),0,SUMIF('26'!$CA:$CA,$C174,'26'!$CB:$CB)))-IF($D174="","",IF(ISNA(SUMIF('26'!$B:$B,$D174,'26'!$L:$L)),0,SUMIF('26'!$B:$B,$D174,'26'!$L:$L)))))</f>
        <v/>
      </c>
      <c r="AF174" s="34" t="str">
        <f>IF($D174="","",(IF($C174="","",IF(ISNA(SUMIF('27'!$CA:$CA,$C174,'27'!$CB:$CB)),0,SUMIF('27'!$CA:$CA,$C174,'27'!$CB:$CB)))-IF($D174="","",IF(ISNA(SUMIF('27'!$B:$B,$D174,'27'!$L:$L)),0,SUMIF('27'!$B:$B,$D174,'27'!$L:$L)))))</f>
        <v/>
      </c>
      <c r="AG174" s="34" t="str">
        <f>IF($D174="","",(IF($C174="","",IF(ISNA(SUMIF('28'!$CA:$CA,$C174,'28'!$CB:$CB)),0,SUMIF('28'!$CA:$CA,$C174,'28'!$CB:$CB)))-IF($D174="","",IF(ISNA(SUMIF('28'!$B:$B,$D174,'28'!$L:$L)),0,SUMIF('28'!$B:$B,$D174,'28'!$L:$L)))))</f>
        <v/>
      </c>
      <c r="AH174" s="34" t="str">
        <f>IF($D174="","",(IF($C174="","",IF(ISNA(SUMIF('29'!$CA:$CA,$C174,'29'!$CB:$CB)),0,SUMIF('29'!$CA:$CA,$C174,'29'!$CB:$CB)))-IF($D174="","",IF(ISNA(SUMIF('29'!$B:$B,$D174,'29'!$L:$L)),0,SUMIF('29'!$B:$B,$D174,'29'!$L:$L)))))</f>
        <v/>
      </c>
      <c r="AI174" s="34" t="str">
        <f>IF($D174="","",(IF($C174="","",IF(ISNA(SUMIF('30'!$CA:$CA,$C174,'30'!$CB:$CB)),0,SUMIF('30'!$CA:$CA,$C174,'30'!$CB:$CB)))-IF($D174="","",IF(ISNA(SUMIF('30'!$B:$B,$D174,'30'!$L:$L)),0,SUMIF('30'!$B:$B,$D174,'30'!$L:$L)))))</f>
        <v/>
      </c>
      <c r="AJ174" s="34" t="str">
        <f>IF($D174="","",(IF($C174="","",IF(ISNA(SUMIF('31'!$CA:$CA,$C174,'31'!$CB:$CB)),0,SUMIF('31'!$CA:$CA,$C174,'31'!$CB:$CB)))-IF($D174="","",IF(ISNA(SUMIF('31'!$B:$B,$D174,'31'!$L:$L)),0,SUMIF('31'!$B:$B,$D174,'31'!$L:$L)))))</f>
        <v/>
      </c>
      <c r="AK174" s="35" t="str">
        <f t="shared" si="8"/>
        <v/>
      </c>
      <c r="AL174" s="31" t="str">
        <f t="shared" si="9"/>
        <v/>
      </c>
    </row>
    <row r="175" spans="1:38" ht="17.399999999999999" hidden="1">
      <c r="A175" s="19">
        <v>63</v>
      </c>
      <c r="C175" s="39" t="str">
        <f>IF(D175="","",VLOOKUP('CUADRO GENERADO'!D175,'BASE DATOS CONDUCTORES'!B:C,2,FALSE))</f>
        <v/>
      </c>
      <c r="D175" s="28" t="str">
        <f>IFERROR(VLOOKUP(A175,'BASE DATOS CONDUCTORES'!$Y$4:$AB$403,4,FALSE),"")</f>
        <v/>
      </c>
      <c r="E175" s="34" t="str">
        <f>IF(ISNA(VLOOKUP(D175,SALDOS!C:D,2,FALSE)),"",VLOOKUP(D175,SALDOS!C:D,2,FALSE))</f>
        <v/>
      </c>
      <c r="F175" s="34" t="str">
        <f>IF($D175="","",(IF($C175="","",IF(ISNA(SUMIF('1'!$CA:$CA,$C175,'1'!$CB:$CB)),0,SUMIF('1'!$CA:$CA,$C175,'1'!$CB:$CB)))-IF($D175="","",IF(ISNA(SUMIF('1'!$B:$B,$D175,'1'!$L:$L)),0,SUMIF('1'!$B:$B,$D175,'1'!$L:$L)))))</f>
        <v/>
      </c>
      <c r="G175" s="34" t="str">
        <f>IF($D175="","",(IF($C175="","",IF(ISNA(SUMIF('2'!$CA:$CA,$C175,'2'!$CB:$CB)),0,SUMIF('2'!$CA:$CA,$C175,'2'!$CB:$CB)))-IF($D175="","",IF(ISNA(SUMIF('2'!$B:$B,$D175,'2'!$L:$L)),0,SUMIF('2'!$B:$B,$D175,'2'!$L:$L)))))</f>
        <v/>
      </c>
      <c r="H175" s="34" t="str">
        <f>IF($D175="","",(IF($C175="","",IF(ISNA(SUMIF('3'!$CA:$CA,$C175,'3'!$CB:$CB)),0,SUMIF('3'!$CA:$CA,$C175,'3'!$CB:$CB)))-IF($D175="","",IF(ISNA(SUMIF('3'!$B:$B,$D175,'3'!$L:$L)),0,SUMIF('3'!$B:$B,$D175,'3'!$L:$L)))))</f>
        <v/>
      </c>
      <c r="I175" s="34" t="str">
        <f>IF($D175="","",(IF($C175="","",IF(ISNA(SUMIF('4'!$CA:$CA,$C175,'4'!$CB:$CB)),0,SUMIF('4'!$CA:$CA,$C175,'4'!$CB:$CB)))-IF($D175="","",IF(ISNA(SUMIF('4'!$B:$B,$D175,'4'!$L:$L)),0,SUMIF('4'!$B:$B,$D175,'4'!$L:$L)))))</f>
        <v/>
      </c>
      <c r="J175" s="34" t="str">
        <f>IF($D175="","",(IF($C175="","",IF(ISNA(SUMIF('5'!$CA:$CA,$C175,'5'!$CB:$CB)),0,SUMIF('5'!$CA:$CA,$C175,'5'!$CB:$CB)))-IF($D175="","",IF(ISNA(SUMIF('5'!$B:$B,$D175,'5'!$L:$L)),0,SUMIF('5'!$B:$B,$D175,'5'!$L:$L)))))</f>
        <v/>
      </c>
      <c r="K175" s="34" t="str">
        <f>IF($D175="","",(IF($C175="","",IF(ISNA(SUMIF('6'!$CA:$CA,$C175,'6'!$CB:$CB)),0,SUMIF('6'!$CA:$CA,$C175,'6'!$CB:$CB)))-IF($D175="","",IF(ISNA(SUMIF('6'!$B:$B,$D175,'6'!$L:$L)),0,SUMIF('6'!$B:$B,$D175,'6'!$L:$L)))))</f>
        <v/>
      </c>
      <c r="L175" s="34" t="str">
        <f>IF($D175="","",(IF($C175="","",IF(ISNA(SUMIF('7'!$CA:$CA,$C175,'7'!$CB:$CB)),0,SUMIF('7'!$CA:$CA,$C175,'7'!$CB:$CB)))-IF($D175="","",IF(ISNA(SUMIF('7'!$B:$B,$D175,'7'!$L:$L)),0,SUMIF('7'!$B:$B,$D175,'7'!$L:$L)))))</f>
        <v/>
      </c>
      <c r="M175" s="34" t="str">
        <f>IF($D175="","",(IF($C175="","",IF(ISNA(SUMIF('8'!$CA:$CA,$C175,'8'!$CB:$CB)),0,SUMIF('8'!$CA:$CA,$C175,'8'!$CB:$CB)))-IF($D175="","",IF(ISNA(SUMIF('8'!$B:$B,$D175,'8'!$L:$L)),0,SUMIF('8'!$B:$B,$D175,'8'!$L:$L)))))</f>
        <v/>
      </c>
      <c r="N175" s="34" t="str">
        <f>IF($D175="","",(IF($C175="","",IF(ISNA(SUMIF('9'!$CA:$CA,$C175,'9'!$CB:$CB)),0,SUMIF('9'!$CA:$CA,$C175,'9'!$CB:$CB)))-IF($D175="","",IF(ISNA(SUMIF('9'!$B:$B,$D175,'9'!$L:$L)),0,SUMIF('9'!$B:$B,$D175,'9'!$L:$L)))))</f>
        <v/>
      </c>
      <c r="O175" s="34" t="str">
        <f>IF($D175="","",(IF($C175="","",IF(ISNA(SUMIF('10'!$CA:$CA,$C175,'10'!$CB:$CB)),0,SUMIF('10'!$CA:$CA,$C175,'10'!$CB:$CB)))-IF($D175="","",IF(ISNA(SUMIF('10'!$B:$B,$D175,'10'!$L:$L)),0,SUMIF('10'!$B:$B,$D175,'10'!$L:$L)))))</f>
        <v/>
      </c>
      <c r="P175" s="34" t="str">
        <f>IF($D175="","",(IF($C175="","",IF(ISNA(SUMIF('11'!$CA:$CA,$C175,'11'!$CB:$CB)),0,SUMIF('11'!$CA:$CA,$C175,'11'!$CB:$CB)))-IF($D175="","",IF(ISNA(SUMIF('11'!$B:$B,$D175,'11'!$L:$L)),0,SUMIF('11'!$B:$B,$D175,'11'!$L:$L)))))</f>
        <v/>
      </c>
      <c r="Q175" s="34" t="str">
        <f>IF($D175="","",(IF($C175="","",IF(ISNA(SUMIF('12'!$CA:$CA,$C175,'12'!$CB:$CB)),0,SUMIF('12'!$CA:$CA,$C175,'12'!$CB:$CB)))-IF($D175="","",IF(ISNA(SUMIF('12'!$B:$B,$D175,'12'!$L:$L)),0,SUMIF('12'!$B:$B,$D175,'12'!$L:$L)))))</f>
        <v/>
      </c>
      <c r="R175" s="34" t="str">
        <f>IF($D175="","",(IF($C175="","",IF(ISNA(SUMIF('13'!$CA:$CA,$C175,'13'!$CB:$CB)),0,SUMIF('13'!$CA:$CA,$C175,'13'!$CB:$CB)))-IF($D175="","",IF(ISNA(SUMIF('13'!$B:$B,$D175,'13'!$L:$L)),0,SUMIF('13'!$B:$B,$D175,'13'!$L:$L)))))</f>
        <v/>
      </c>
      <c r="S175" s="34" t="str">
        <f>IF($D175="","",(IF($C175="","",IF(ISNA(SUMIF('14'!$CA:$CA,$C175,'14'!$CB:$CB)),0,SUMIF('14'!$CA:$CA,$C175,'14'!$CB:$CB)))-IF($D175="","",IF(ISNA(SUMIF('14'!$B:$B,$D175,'14'!$L:$L)),0,SUMIF('14'!$B:$B,$D175,'14'!$L:$L)))))</f>
        <v/>
      </c>
      <c r="T175" s="34" t="str">
        <f>IF($D175="","",(IF($C175="","",IF(ISNA(SUMIF('15'!$CA:$CA,$C175,'15'!$CB:$CB)),0,SUMIF('15'!$CA:$CA,$C175,'15'!$CB:$CB)))-IF($D175="","",IF(ISNA(SUMIF('15'!$B:$B,$D175,'15'!$L:$L)),0,SUMIF('15'!$B:$B,$D175,'15'!$L:$L)))))</f>
        <v/>
      </c>
      <c r="U175" s="34" t="str">
        <f>IF($D175="","",(IF($C175="","",IF(ISNA(SUMIF('16'!$CA:$CA,$C175,'16'!$CB:$CB)),0,SUMIF('16'!$CA:$CA,$C175,'16'!$CB:$CB)))-IF($D175="","",IF(ISNA(SUMIF('16'!$B:$B,$D175,'16'!$L:$L)),0,SUMIF('16'!$B:$B,$D175,'16'!$L:$L)))))</f>
        <v/>
      </c>
      <c r="V175" s="34" t="str">
        <f>IF($D175="","",(IF($C175="","",IF(ISNA(SUMIF('17'!$CA:$CA,$C175,'17'!$CB:$CB)),0,SUMIF('17'!$CA:$CA,$C175,'17'!$CB:$CB)))-IF($D175="","",IF(ISNA(SUMIF('17'!$B:$B,$D175,'17'!$L:$L)),0,SUMIF('17'!$B:$B,$D175,'17'!$L:$L)))))</f>
        <v/>
      </c>
      <c r="W175" s="34" t="str">
        <f>IF($D175="","",(IF($C175="","",IF(ISNA(SUMIF('18'!$CA:$CA,$C175,'18'!$CB:$CB)),0,SUMIF('18'!$CA:$CA,$C175,'18'!$CB:$CB)))-IF($D175="","",IF(ISNA(SUMIF('18'!$B:$B,$D175,'18'!$L:$L)),0,SUMIF('18'!$B:$B,$D175,'18'!$L:$L)))))</f>
        <v/>
      </c>
      <c r="X175" s="34" t="str">
        <f>IF($D175="","",(IF($C175="","",IF(ISNA(SUMIF('19'!$CA:$CA,$C175,'19'!$CB:$CB)),0,SUMIF('19'!$CA:$CA,$C175,'19'!$CB:$CB)))-IF($D175="","",IF(ISNA(SUMIF('19'!$B:$B,$D175,'19'!$L:$L)),0,SUMIF('19'!$B:$B,$D175,'19'!$L:$L)))))</f>
        <v/>
      </c>
      <c r="Y175" s="34" t="str">
        <f>IF($D175="","",(IF($C175="","",IF(ISNA(SUMIF('20'!$CA:$CA,$C175,'20'!$CB:$CB)),0,SUMIF('20'!$CA:$CA,$C175,'20'!$CB:$CB)))-IF($D175="","",IF(ISNA(SUMIF('20'!$B:$B,$D175,'20'!$L:$L)),0,SUMIF('20'!$B:$B,$D175,'20'!$L:$L)))))</f>
        <v/>
      </c>
      <c r="Z175" s="34" t="str">
        <f>IF($D175="","",(IF($C175="","",IF(ISNA(SUMIF('21'!$CA:$CA,$C175,'21'!$CB:$CB)),0,SUMIF('21'!$CA:$CA,$C175,'21'!$CB:$CB)))-IF($D175="","",IF(ISNA(SUMIF('21'!$B:$B,$D175,'21'!$L:$L)),0,SUMIF('21'!$B:$B,$D175,'21'!$L:$L)))))</f>
        <v/>
      </c>
      <c r="AA175" s="34" t="str">
        <f>IF($D175="","",(IF($C175="","",IF(ISNA(SUMIF('22'!$CA:$CA,$C175,'22'!$CB:$CB)),0,SUMIF('22'!$CA:$CA,$C175,'22'!$CB:$CB)))-IF($D175="","",IF(ISNA(SUMIF('22'!$B:$B,$D175,'22'!$L:$L)),0,SUMIF('22'!$B:$B,$D175,'22'!$L:$L)))))</f>
        <v/>
      </c>
      <c r="AB175" s="34" t="str">
        <f>IF($D175="","",(IF($C175="","",IF(ISNA(SUMIF('23'!$CA:$CA,$C175,'23'!$CB:$CB)),0,SUMIF('23'!$CA:$CA,$C175,'23'!$CB:$CB)))-IF($D175="","",IF(ISNA(SUMIF('23'!$B:$B,$D175,'23'!$L:$L)),0,SUMIF('23'!$B:$B,$D175,'23'!$L:$L)))))</f>
        <v/>
      </c>
      <c r="AC175" s="34" t="str">
        <f>IF($D175="","",(IF($C175="","",IF(ISNA(SUMIF('24'!$CA:$CA,$C175,'24'!$CB:$CB)),0,SUMIF('24'!$CA:$CA,$C175,'24'!$CB:$CB)))-IF($D175="","",IF(ISNA(SUMIF('24'!$B:$B,$D175,'24'!$L:$L)),0,SUMIF('24'!$B:$B,$D175,'24'!$L:$L)))))</f>
        <v/>
      </c>
      <c r="AD175" s="34" t="str">
        <f>IF($D175="","",(IF($C175="","",IF(ISNA(SUMIF('25'!$CA:$CA,$C175,'25'!$CB:$CB)),0,SUMIF('25'!$CA:$CA,$C175,'25'!$CB:$CB)))-IF($D175="","",IF(ISNA(SUMIF('25'!$B:$B,$D175,'25'!$L:$L)),0,SUMIF('25'!$B:$B,$D175,'25'!$L:$L)))))</f>
        <v/>
      </c>
      <c r="AE175" s="34" t="str">
        <f>IF($D175="","",(IF($C175="","",IF(ISNA(SUMIF('26'!$CA:$CA,$C175,'26'!$CB:$CB)),0,SUMIF('26'!$CA:$CA,$C175,'26'!$CB:$CB)))-IF($D175="","",IF(ISNA(SUMIF('26'!$B:$B,$D175,'26'!$L:$L)),0,SUMIF('26'!$B:$B,$D175,'26'!$L:$L)))))</f>
        <v/>
      </c>
      <c r="AF175" s="34" t="str">
        <f>IF($D175="","",(IF($C175="","",IF(ISNA(SUMIF('27'!$CA:$CA,$C175,'27'!$CB:$CB)),0,SUMIF('27'!$CA:$CA,$C175,'27'!$CB:$CB)))-IF($D175="","",IF(ISNA(SUMIF('27'!$B:$B,$D175,'27'!$L:$L)),0,SUMIF('27'!$B:$B,$D175,'27'!$L:$L)))))</f>
        <v/>
      </c>
      <c r="AG175" s="34" t="str">
        <f>IF($D175="","",(IF($C175="","",IF(ISNA(SUMIF('28'!$CA:$CA,$C175,'28'!$CB:$CB)),0,SUMIF('28'!$CA:$CA,$C175,'28'!$CB:$CB)))-IF($D175="","",IF(ISNA(SUMIF('28'!$B:$B,$D175,'28'!$L:$L)),0,SUMIF('28'!$B:$B,$D175,'28'!$L:$L)))))</f>
        <v/>
      </c>
      <c r="AH175" s="34" t="str">
        <f>IF($D175="","",(IF($C175="","",IF(ISNA(SUMIF('29'!$CA:$CA,$C175,'29'!$CB:$CB)),0,SUMIF('29'!$CA:$CA,$C175,'29'!$CB:$CB)))-IF($D175="","",IF(ISNA(SUMIF('29'!$B:$B,$D175,'29'!$L:$L)),0,SUMIF('29'!$B:$B,$D175,'29'!$L:$L)))))</f>
        <v/>
      </c>
      <c r="AI175" s="34" t="str">
        <f>IF($D175="","",(IF($C175="","",IF(ISNA(SUMIF('30'!$CA:$CA,$C175,'30'!$CB:$CB)),0,SUMIF('30'!$CA:$CA,$C175,'30'!$CB:$CB)))-IF($D175="","",IF(ISNA(SUMIF('30'!$B:$B,$D175,'30'!$L:$L)),0,SUMIF('30'!$B:$B,$D175,'30'!$L:$L)))))</f>
        <v/>
      </c>
      <c r="AJ175" s="34" t="str">
        <f>IF($D175="","",(IF($C175="","",IF(ISNA(SUMIF('31'!$CA:$CA,$C175,'31'!$CB:$CB)),0,SUMIF('31'!$CA:$CA,$C175,'31'!$CB:$CB)))-IF($D175="","",IF(ISNA(SUMIF('31'!$B:$B,$D175,'31'!$L:$L)),0,SUMIF('31'!$B:$B,$D175,'31'!$L:$L)))))</f>
        <v/>
      </c>
      <c r="AK175" s="35" t="str">
        <f t="shared" si="8"/>
        <v/>
      </c>
      <c r="AL175" s="31" t="str">
        <f t="shared" si="9"/>
        <v/>
      </c>
    </row>
    <row r="176" spans="1:38" ht="17.399999999999999" hidden="1">
      <c r="A176" s="19">
        <v>64</v>
      </c>
      <c r="C176" s="39" t="str">
        <f>IF(D176="","",VLOOKUP('CUADRO GENERADO'!D176,'BASE DATOS CONDUCTORES'!B:C,2,FALSE))</f>
        <v/>
      </c>
      <c r="D176" s="28" t="str">
        <f>IFERROR(VLOOKUP(A176,'BASE DATOS CONDUCTORES'!$Y$4:$AB$403,4,FALSE),"")</f>
        <v/>
      </c>
      <c r="E176" s="34" t="str">
        <f>IF(ISNA(VLOOKUP(D176,SALDOS!C:D,2,FALSE)),"",VLOOKUP(D176,SALDOS!C:D,2,FALSE))</f>
        <v/>
      </c>
      <c r="F176" s="34" t="str">
        <f>IF($D176="","",(IF($C176="","",IF(ISNA(SUMIF('1'!$CA:$CA,$C176,'1'!$CB:$CB)),0,SUMIF('1'!$CA:$CA,$C176,'1'!$CB:$CB)))-IF($D176="","",IF(ISNA(SUMIF('1'!$B:$B,$D176,'1'!$L:$L)),0,SUMIF('1'!$B:$B,$D176,'1'!$L:$L)))))</f>
        <v/>
      </c>
      <c r="G176" s="34" t="str">
        <f>IF($D176="","",(IF($C176="","",IF(ISNA(SUMIF('2'!$CA:$CA,$C176,'2'!$CB:$CB)),0,SUMIF('2'!$CA:$CA,$C176,'2'!$CB:$CB)))-IF($D176="","",IF(ISNA(SUMIF('2'!$B:$B,$D176,'2'!$L:$L)),0,SUMIF('2'!$B:$B,$D176,'2'!$L:$L)))))</f>
        <v/>
      </c>
      <c r="H176" s="34" t="str">
        <f>IF($D176="","",(IF($C176="","",IF(ISNA(SUMIF('3'!$CA:$CA,$C176,'3'!$CB:$CB)),0,SUMIF('3'!$CA:$CA,$C176,'3'!$CB:$CB)))-IF($D176="","",IF(ISNA(SUMIF('3'!$B:$B,$D176,'3'!$L:$L)),0,SUMIF('3'!$B:$B,$D176,'3'!$L:$L)))))</f>
        <v/>
      </c>
      <c r="I176" s="34" t="str">
        <f>IF($D176="","",(IF($C176="","",IF(ISNA(SUMIF('4'!$CA:$CA,$C176,'4'!$CB:$CB)),0,SUMIF('4'!$CA:$CA,$C176,'4'!$CB:$CB)))-IF($D176="","",IF(ISNA(SUMIF('4'!$B:$B,$D176,'4'!$L:$L)),0,SUMIF('4'!$B:$B,$D176,'4'!$L:$L)))))</f>
        <v/>
      </c>
      <c r="J176" s="34" t="str">
        <f>IF($D176="","",(IF($C176="","",IF(ISNA(SUMIF('5'!$CA:$CA,$C176,'5'!$CB:$CB)),0,SUMIF('5'!$CA:$CA,$C176,'5'!$CB:$CB)))-IF($D176="","",IF(ISNA(SUMIF('5'!$B:$B,$D176,'5'!$L:$L)),0,SUMIF('5'!$B:$B,$D176,'5'!$L:$L)))))</f>
        <v/>
      </c>
      <c r="K176" s="34" t="str">
        <f>IF($D176="","",(IF($C176="","",IF(ISNA(SUMIF('6'!$CA:$CA,$C176,'6'!$CB:$CB)),0,SUMIF('6'!$CA:$CA,$C176,'6'!$CB:$CB)))-IF($D176="","",IF(ISNA(SUMIF('6'!$B:$B,$D176,'6'!$L:$L)),0,SUMIF('6'!$B:$B,$D176,'6'!$L:$L)))))</f>
        <v/>
      </c>
      <c r="L176" s="34" t="str">
        <f>IF($D176="","",(IF($C176="","",IF(ISNA(SUMIF('7'!$CA:$CA,$C176,'7'!$CB:$CB)),0,SUMIF('7'!$CA:$CA,$C176,'7'!$CB:$CB)))-IF($D176="","",IF(ISNA(SUMIF('7'!$B:$B,$D176,'7'!$L:$L)),0,SUMIF('7'!$B:$B,$D176,'7'!$L:$L)))))</f>
        <v/>
      </c>
      <c r="M176" s="34" t="str">
        <f>IF($D176="","",(IF($C176="","",IF(ISNA(SUMIF('8'!$CA:$CA,$C176,'8'!$CB:$CB)),0,SUMIF('8'!$CA:$CA,$C176,'8'!$CB:$CB)))-IF($D176="","",IF(ISNA(SUMIF('8'!$B:$B,$D176,'8'!$L:$L)),0,SUMIF('8'!$B:$B,$D176,'8'!$L:$L)))))</f>
        <v/>
      </c>
      <c r="N176" s="34" t="str">
        <f>IF($D176="","",(IF($C176="","",IF(ISNA(SUMIF('9'!$CA:$CA,$C176,'9'!$CB:$CB)),0,SUMIF('9'!$CA:$CA,$C176,'9'!$CB:$CB)))-IF($D176="","",IF(ISNA(SUMIF('9'!$B:$B,$D176,'9'!$L:$L)),0,SUMIF('9'!$B:$B,$D176,'9'!$L:$L)))))</f>
        <v/>
      </c>
      <c r="O176" s="34" t="str">
        <f>IF($D176="","",(IF($C176="","",IF(ISNA(SUMIF('10'!$CA:$CA,$C176,'10'!$CB:$CB)),0,SUMIF('10'!$CA:$CA,$C176,'10'!$CB:$CB)))-IF($D176="","",IF(ISNA(SUMIF('10'!$B:$B,$D176,'10'!$L:$L)),0,SUMIF('10'!$B:$B,$D176,'10'!$L:$L)))))</f>
        <v/>
      </c>
      <c r="P176" s="34" t="str">
        <f>IF($D176="","",(IF($C176="","",IF(ISNA(SUMIF('11'!$CA:$CA,$C176,'11'!$CB:$CB)),0,SUMIF('11'!$CA:$CA,$C176,'11'!$CB:$CB)))-IF($D176="","",IF(ISNA(SUMIF('11'!$B:$B,$D176,'11'!$L:$L)),0,SUMIF('11'!$B:$B,$D176,'11'!$L:$L)))))</f>
        <v/>
      </c>
      <c r="Q176" s="34" t="str">
        <f>IF($D176="","",(IF($C176="","",IF(ISNA(SUMIF('12'!$CA:$CA,$C176,'12'!$CB:$CB)),0,SUMIF('12'!$CA:$CA,$C176,'12'!$CB:$CB)))-IF($D176="","",IF(ISNA(SUMIF('12'!$B:$B,$D176,'12'!$L:$L)),0,SUMIF('12'!$B:$B,$D176,'12'!$L:$L)))))</f>
        <v/>
      </c>
      <c r="R176" s="34" t="str">
        <f>IF($D176="","",(IF($C176="","",IF(ISNA(SUMIF('13'!$CA:$CA,$C176,'13'!$CB:$CB)),0,SUMIF('13'!$CA:$CA,$C176,'13'!$CB:$CB)))-IF($D176="","",IF(ISNA(SUMIF('13'!$B:$B,$D176,'13'!$L:$L)),0,SUMIF('13'!$B:$B,$D176,'13'!$L:$L)))))</f>
        <v/>
      </c>
      <c r="S176" s="34" t="str">
        <f>IF($D176="","",(IF($C176="","",IF(ISNA(SUMIF('14'!$CA:$CA,$C176,'14'!$CB:$CB)),0,SUMIF('14'!$CA:$CA,$C176,'14'!$CB:$CB)))-IF($D176="","",IF(ISNA(SUMIF('14'!$B:$B,$D176,'14'!$L:$L)),0,SUMIF('14'!$B:$B,$D176,'14'!$L:$L)))))</f>
        <v/>
      </c>
      <c r="T176" s="34" t="str">
        <f>IF($D176="","",(IF($C176="","",IF(ISNA(SUMIF('15'!$CA:$CA,$C176,'15'!$CB:$CB)),0,SUMIF('15'!$CA:$CA,$C176,'15'!$CB:$CB)))-IF($D176="","",IF(ISNA(SUMIF('15'!$B:$B,$D176,'15'!$L:$L)),0,SUMIF('15'!$B:$B,$D176,'15'!$L:$L)))))</f>
        <v/>
      </c>
      <c r="U176" s="34" t="str">
        <f>IF($D176="","",(IF($C176="","",IF(ISNA(SUMIF('16'!$CA:$CA,$C176,'16'!$CB:$CB)),0,SUMIF('16'!$CA:$CA,$C176,'16'!$CB:$CB)))-IF($D176="","",IF(ISNA(SUMIF('16'!$B:$B,$D176,'16'!$L:$L)),0,SUMIF('16'!$B:$B,$D176,'16'!$L:$L)))))</f>
        <v/>
      </c>
      <c r="V176" s="34" t="str">
        <f>IF($D176="","",(IF($C176="","",IF(ISNA(SUMIF('17'!$CA:$CA,$C176,'17'!$CB:$CB)),0,SUMIF('17'!$CA:$CA,$C176,'17'!$CB:$CB)))-IF($D176="","",IF(ISNA(SUMIF('17'!$B:$B,$D176,'17'!$L:$L)),0,SUMIF('17'!$B:$B,$D176,'17'!$L:$L)))))</f>
        <v/>
      </c>
      <c r="W176" s="34" t="str">
        <f>IF($D176="","",(IF($C176="","",IF(ISNA(SUMIF('18'!$CA:$CA,$C176,'18'!$CB:$CB)),0,SUMIF('18'!$CA:$CA,$C176,'18'!$CB:$CB)))-IF($D176="","",IF(ISNA(SUMIF('18'!$B:$B,$D176,'18'!$L:$L)),0,SUMIF('18'!$B:$B,$D176,'18'!$L:$L)))))</f>
        <v/>
      </c>
      <c r="X176" s="34" t="str">
        <f>IF($D176="","",(IF($C176="","",IF(ISNA(SUMIF('19'!$CA:$CA,$C176,'19'!$CB:$CB)),0,SUMIF('19'!$CA:$CA,$C176,'19'!$CB:$CB)))-IF($D176="","",IF(ISNA(SUMIF('19'!$B:$B,$D176,'19'!$L:$L)),0,SUMIF('19'!$B:$B,$D176,'19'!$L:$L)))))</f>
        <v/>
      </c>
      <c r="Y176" s="34" t="str">
        <f>IF($D176="","",(IF($C176="","",IF(ISNA(SUMIF('20'!$CA:$CA,$C176,'20'!$CB:$CB)),0,SUMIF('20'!$CA:$CA,$C176,'20'!$CB:$CB)))-IF($D176="","",IF(ISNA(SUMIF('20'!$B:$B,$D176,'20'!$L:$L)),0,SUMIF('20'!$B:$B,$D176,'20'!$L:$L)))))</f>
        <v/>
      </c>
      <c r="Z176" s="34" t="str">
        <f>IF($D176="","",(IF($C176="","",IF(ISNA(SUMIF('21'!$CA:$CA,$C176,'21'!$CB:$CB)),0,SUMIF('21'!$CA:$CA,$C176,'21'!$CB:$CB)))-IF($D176="","",IF(ISNA(SUMIF('21'!$B:$B,$D176,'21'!$L:$L)),0,SUMIF('21'!$B:$B,$D176,'21'!$L:$L)))))</f>
        <v/>
      </c>
      <c r="AA176" s="34" t="str">
        <f>IF($D176="","",(IF($C176="","",IF(ISNA(SUMIF('22'!$CA:$CA,$C176,'22'!$CB:$CB)),0,SUMIF('22'!$CA:$CA,$C176,'22'!$CB:$CB)))-IF($D176="","",IF(ISNA(SUMIF('22'!$B:$B,$D176,'22'!$L:$L)),0,SUMIF('22'!$B:$B,$D176,'22'!$L:$L)))))</f>
        <v/>
      </c>
      <c r="AB176" s="34" t="str">
        <f>IF($D176="","",(IF($C176="","",IF(ISNA(SUMIF('23'!$CA:$CA,$C176,'23'!$CB:$CB)),0,SUMIF('23'!$CA:$CA,$C176,'23'!$CB:$CB)))-IF($D176="","",IF(ISNA(SUMIF('23'!$B:$B,$D176,'23'!$L:$L)),0,SUMIF('23'!$B:$B,$D176,'23'!$L:$L)))))</f>
        <v/>
      </c>
      <c r="AC176" s="34" t="str">
        <f>IF($D176="","",(IF($C176="","",IF(ISNA(SUMIF('24'!$CA:$CA,$C176,'24'!$CB:$CB)),0,SUMIF('24'!$CA:$CA,$C176,'24'!$CB:$CB)))-IF($D176="","",IF(ISNA(SUMIF('24'!$B:$B,$D176,'24'!$L:$L)),0,SUMIF('24'!$B:$B,$D176,'24'!$L:$L)))))</f>
        <v/>
      </c>
      <c r="AD176" s="34" t="str">
        <f>IF($D176="","",(IF($C176="","",IF(ISNA(SUMIF('25'!$CA:$CA,$C176,'25'!$CB:$CB)),0,SUMIF('25'!$CA:$CA,$C176,'25'!$CB:$CB)))-IF($D176="","",IF(ISNA(SUMIF('25'!$B:$B,$D176,'25'!$L:$L)),0,SUMIF('25'!$B:$B,$D176,'25'!$L:$L)))))</f>
        <v/>
      </c>
      <c r="AE176" s="34" t="str">
        <f>IF($D176="","",(IF($C176="","",IF(ISNA(SUMIF('26'!$CA:$CA,$C176,'26'!$CB:$CB)),0,SUMIF('26'!$CA:$CA,$C176,'26'!$CB:$CB)))-IF($D176="","",IF(ISNA(SUMIF('26'!$B:$B,$D176,'26'!$L:$L)),0,SUMIF('26'!$B:$B,$D176,'26'!$L:$L)))))</f>
        <v/>
      </c>
      <c r="AF176" s="34" t="str">
        <f>IF($D176="","",(IF($C176="","",IF(ISNA(SUMIF('27'!$CA:$CA,$C176,'27'!$CB:$CB)),0,SUMIF('27'!$CA:$CA,$C176,'27'!$CB:$CB)))-IF($D176="","",IF(ISNA(SUMIF('27'!$B:$B,$D176,'27'!$L:$L)),0,SUMIF('27'!$B:$B,$D176,'27'!$L:$L)))))</f>
        <v/>
      </c>
      <c r="AG176" s="34" t="str">
        <f>IF($D176="","",(IF($C176="","",IF(ISNA(SUMIF('28'!$CA:$CA,$C176,'28'!$CB:$CB)),0,SUMIF('28'!$CA:$CA,$C176,'28'!$CB:$CB)))-IF($D176="","",IF(ISNA(SUMIF('28'!$B:$B,$D176,'28'!$L:$L)),0,SUMIF('28'!$B:$B,$D176,'28'!$L:$L)))))</f>
        <v/>
      </c>
      <c r="AH176" s="34" t="str">
        <f>IF($D176="","",(IF($C176="","",IF(ISNA(SUMIF('29'!$CA:$CA,$C176,'29'!$CB:$CB)),0,SUMIF('29'!$CA:$CA,$C176,'29'!$CB:$CB)))-IF($D176="","",IF(ISNA(SUMIF('29'!$B:$B,$D176,'29'!$L:$L)),0,SUMIF('29'!$B:$B,$D176,'29'!$L:$L)))))</f>
        <v/>
      </c>
      <c r="AI176" s="34" t="str">
        <f>IF($D176="","",(IF($C176="","",IF(ISNA(SUMIF('30'!$CA:$CA,$C176,'30'!$CB:$CB)),0,SUMIF('30'!$CA:$CA,$C176,'30'!$CB:$CB)))-IF($D176="","",IF(ISNA(SUMIF('30'!$B:$B,$D176,'30'!$L:$L)),0,SUMIF('30'!$B:$B,$D176,'30'!$L:$L)))))</f>
        <v/>
      </c>
      <c r="AJ176" s="34" t="str">
        <f>IF($D176="","",(IF($C176="","",IF(ISNA(SUMIF('31'!$CA:$CA,$C176,'31'!$CB:$CB)),0,SUMIF('31'!$CA:$CA,$C176,'31'!$CB:$CB)))-IF($D176="","",IF(ISNA(SUMIF('31'!$B:$B,$D176,'31'!$L:$L)),0,SUMIF('31'!$B:$B,$D176,'31'!$L:$L)))))</f>
        <v/>
      </c>
      <c r="AK176" s="35" t="str">
        <f t="shared" si="8"/>
        <v/>
      </c>
      <c r="AL176" s="31" t="str">
        <f t="shared" si="9"/>
        <v/>
      </c>
    </row>
    <row r="177" spans="1:38" ht="17.399999999999999" hidden="1">
      <c r="A177" s="19">
        <v>65</v>
      </c>
      <c r="C177" s="39" t="str">
        <f>IF(D177="","",VLOOKUP('CUADRO GENERADO'!D177,'BASE DATOS CONDUCTORES'!B:C,2,FALSE))</f>
        <v/>
      </c>
      <c r="D177" s="28" t="str">
        <f>IFERROR(VLOOKUP(A177,'BASE DATOS CONDUCTORES'!$Y$4:$AB$403,4,FALSE),"")</f>
        <v/>
      </c>
      <c r="E177" s="34" t="str">
        <f>IF(ISNA(VLOOKUP(D177,SALDOS!C:D,2,FALSE)),"",VLOOKUP(D177,SALDOS!C:D,2,FALSE))</f>
        <v/>
      </c>
      <c r="F177" s="34" t="str">
        <f>IF($D177="","",(IF($C177="","",IF(ISNA(SUMIF('1'!$CA:$CA,$C177,'1'!$CB:$CB)),0,SUMIF('1'!$CA:$CA,$C177,'1'!$CB:$CB)))-IF($D177="","",IF(ISNA(SUMIF('1'!$B:$B,$D177,'1'!$L:$L)),0,SUMIF('1'!$B:$B,$D177,'1'!$L:$L)))))</f>
        <v/>
      </c>
      <c r="G177" s="34" t="str">
        <f>IF($D177="","",(IF($C177="","",IF(ISNA(SUMIF('2'!$CA:$CA,$C177,'2'!$CB:$CB)),0,SUMIF('2'!$CA:$CA,$C177,'2'!$CB:$CB)))-IF($D177="","",IF(ISNA(SUMIF('2'!$B:$B,$D177,'2'!$L:$L)),0,SUMIF('2'!$B:$B,$D177,'2'!$L:$L)))))</f>
        <v/>
      </c>
      <c r="H177" s="34" t="str">
        <f>IF($D177="","",(IF($C177="","",IF(ISNA(SUMIF('3'!$CA:$CA,$C177,'3'!$CB:$CB)),0,SUMIF('3'!$CA:$CA,$C177,'3'!$CB:$CB)))-IF($D177="","",IF(ISNA(SUMIF('3'!$B:$B,$D177,'3'!$L:$L)),0,SUMIF('3'!$B:$B,$D177,'3'!$L:$L)))))</f>
        <v/>
      </c>
      <c r="I177" s="34" t="str">
        <f>IF($D177="","",(IF($C177="","",IF(ISNA(SUMIF('4'!$CA:$CA,$C177,'4'!$CB:$CB)),0,SUMIF('4'!$CA:$CA,$C177,'4'!$CB:$CB)))-IF($D177="","",IF(ISNA(SUMIF('4'!$B:$B,$D177,'4'!$L:$L)),0,SUMIF('4'!$B:$B,$D177,'4'!$L:$L)))))</f>
        <v/>
      </c>
      <c r="J177" s="34" t="str">
        <f>IF($D177="","",(IF($C177="","",IF(ISNA(SUMIF('5'!$CA:$CA,$C177,'5'!$CB:$CB)),0,SUMIF('5'!$CA:$CA,$C177,'5'!$CB:$CB)))-IF($D177="","",IF(ISNA(SUMIF('5'!$B:$B,$D177,'5'!$L:$L)),0,SUMIF('5'!$B:$B,$D177,'5'!$L:$L)))))</f>
        <v/>
      </c>
      <c r="K177" s="34" t="str">
        <f>IF($D177="","",(IF($C177="","",IF(ISNA(SUMIF('6'!$CA:$CA,$C177,'6'!$CB:$CB)),0,SUMIF('6'!$CA:$CA,$C177,'6'!$CB:$CB)))-IF($D177="","",IF(ISNA(SUMIF('6'!$B:$B,$D177,'6'!$L:$L)),0,SUMIF('6'!$B:$B,$D177,'6'!$L:$L)))))</f>
        <v/>
      </c>
      <c r="L177" s="34" t="str">
        <f>IF($D177="","",(IF($C177="","",IF(ISNA(SUMIF('7'!$CA:$CA,$C177,'7'!$CB:$CB)),0,SUMIF('7'!$CA:$CA,$C177,'7'!$CB:$CB)))-IF($D177="","",IF(ISNA(SUMIF('7'!$B:$B,$D177,'7'!$L:$L)),0,SUMIF('7'!$B:$B,$D177,'7'!$L:$L)))))</f>
        <v/>
      </c>
      <c r="M177" s="34" t="str">
        <f>IF($D177="","",(IF($C177="","",IF(ISNA(SUMIF('8'!$CA:$CA,$C177,'8'!$CB:$CB)),0,SUMIF('8'!$CA:$CA,$C177,'8'!$CB:$CB)))-IF($D177="","",IF(ISNA(SUMIF('8'!$B:$B,$D177,'8'!$L:$L)),0,SUMIF('8'!$B:$B,$D177,'8'!$L:$L)))))</f>
        <v/>
      </c>
      <c r="N177" s="34" t="str">
        <f>IF($D177="","",(IF($C177="","",IF(ISNA(SUMIF('9'!$CA:$CA,$C177,'9'!$CB:$CB)),0,SUMIF('9'!$CA:$CA,$C177,'9'!$CB:$CB)))-IF($D177="","",IF(ISNA(SUMIF('9'!$B:$B,$D177,'9'!$L:$L)),0,SUMIF('9'!$B:$B,$D177,'9'!$L:$L)))))</f>
        <v/>
      </c>
      <c r="O177" s="34" t="str">
        <f>IF($D177="","",(IF($C177="","",IF(ISNA(SUMIF('10'!$CA:$CA,$C177,'10'!$CB:$CB)),0,SUMIF('10'!$CA:$CA,$C177,'10'!$CB:$CB)))-IF($D177="","",IF(ISNA(SUMIF('10'!$B:$B,$D177,'10'!$L:$L)),0,SUMIF('10'!$B:$B,$D177,'10'!$L:$L)))))</f>
        <v/>
      </c>
      <c r="P177" s="34" t="str">
        <f>IF($D177="","",(IF($C177="","",IF(ISNA(SUMIF('11'!$CA:$CA,$C177,'11'!$CB:$CB)),0,SUMIF('11'!$CA:$CA,$C177,'11'!$CB:$CB)))-IF($D177="","",IF(ISNA(SUMIF('11'!$B:$B,$D177,'11'!$L:$L)),0,SUMIF('11'!$B:$B,$D177,'11'!$L:$L)))))</f>
        <v/>
      </c>
      <c r="Q177" s="34" t="str">
        <f>IF($D177="","",(IF($C177="","",IF(ISNA(SUMIF('12'!$CA:$CA,$C177,'12'!$CB:$CB)),0,SUMIF('12'!$CA:$CA,$C177,'12'!$CB:$CB)))-IF($D177="","",IF(ISNA(SUMIF('12'!$B:$B,$D177,'12'!$L:$L)),0,SUMIF('12'!$B:$B,$D177,'12'!$L:$L)))))</f>
        <v/>
      </c>
      <c r="R177" s="34" t="str">
        <f>IF($D177="","",(IF($C177="","",IF(ISNA(SUMIF('13'!$CA:$CA,$C177,'13'!$CB:$CB)),0,SUMIF('13'!$CA:$CA,$C177,'13'!$CB:$CB)))-IF($D177="","",IF(ISNA(SUMIF('13'!$B:$B,$D177,'13'!$L:$L)),0,SUMIF('13'!$B:$B,$D177,'13'!$L:$L)))))</f>
        <v/>
      </c>
      <c r="S177" s="34" t="str">
        <f>IF($D177="","",(IF($C177="","",IF(ISNA(SUMIF('14'!$CA:$CA,$C177,'14'!$CB:$CB)),0,SUMIF('14'!$CA:$CA,$C177,'14'!$CB:$CB)))-IF($D177="","",IF(ISNA(SUMIF('14'!$B:$B,$D177,'14'!$L:$L)),0,SUMIF('14'!$B:$B,$D177,'14'!$L:$L)))))</f>
        <v/>
      </c>
      <c r="T177" s="34" t="str">
        <f>IF($D177="","",(IF($C177="","",IF(ISNA(SUMIF('15'!$CA:$CA,$C177,'15'!$CB:$CB)),0,SUMIF('15'!$CA:$CA,$C177,'15'!$CB:$CB)))-IF($D177="","",IF(ISNA(SUMIF('15'!$B:$B,$D177,'15'!$L:$L)),0,SUMIF('15'!$B:$B,$D177,'15'!$L:$L)))))</f>
        <v/>
      </c>
      <c r="U177" s="34" t="str">
        <f>IF($D177="","",(IF($C177="","",IF(ISNA(SUMIF('16'!$CA:$CA,$C177,'16'!$CB:$CB)),0,SUMIF('16'!$CA:$CA,$C177,'16'!$CB:$CB)))-IF($D177="","",IF(ISNA(SUMIF('16'!$B:$B,$D177,'16'!$L:$L)),0,SUMIF('16'!$B:$B,$D177,'16'!$L:$L)))))</f>
        <v/>
      </c>
      <c r="V177" s="34" t="str">
        <f>IF($D177="","",(IF($C177="","",IF(ISNA(SUMIF('17'!$CA:$CA,$C177,'17'!$CB:$CB)),0,SUMIF('17'!$CA:$CA,$C177,'17'!$CB:$CB)))-IF($D177="","",IF(ISNA(SUMIF('17'!$B:$B,$D177,'17'!$L:$L)),0,SUMIF('17'!$B:$B,$D177,'17'!$L:$L)))))</f>
        <v/>
      </c>
      <c r="W177" s="34" t="str">
        <f>IF($D177="","",(IF($C177="","",IF(ISNA(SUMIF('18'!$CA:$CA,$C177,'18'!$CB:$CB)),0,SUMIF('18'!$CA:$CA,$C177,'18'!$CB:$CB)))-IF($D177="","",IF(ISNA(SUMIF('18'!$B:$B,$D177,'18'!$L:$L)),0,SUMIF('18'!$B:$B,$D177,'18'!$L:$L)))))</f>
        <v/>
      </c>
      <c r="X177" s="34" t="str">
        <f>IF($D177="","",(IF($C177="","",IF(ISNA(SUMIF('19'!$CA:$CA,$C177,'19'!$CB:$CB)),0,SUMIF('19'!$CA:$CA,$C177,'19'!$CB:$CB)))-IF($D177="","",IF(ISNA(SUMIF('19'!$B:$B,$D177,'19'!$L:$L)),0,SUMIF('19'!$B:$B,$D177,'19'!$L:$L)))))</f>
        <v/>
      </c>
      <c r="Y177" s="34" t="str">
        <f>IF($D177="","",(IF($C177="","",IF(ISNA(SUMIF('20'!$CA:$CA,$C177,'20'!$CB:$CB)),0,SUMIF('20'!$CA:$CA,$C177,'20'!$CB:$CB)))-IF($D177="","",IF(ISNA(SUMIF('20'!$B:$B,$D177,'20'!$L:$L)),0,SUMIF('20'!$B:$B,$D177,'20'!$L:$L)))))</f>
        <v/>
      </c>
      <c r="Z177" s="34" t="str">
        <f>IF($D177="","",(IF($C177="","",IF(ISNA(SUMIF('21'!$CA:$CA,$C177,'21'!$CB:$CB)),0,SUMIF('21'!$CA:$CA,$C177,'21'!$CB:$CB)))-IF($D177="","",IF(ISNA(SUMIF('21'!$B:$B,$D177,'21'!$L:$L)),0,SUMIF('21'!$B:$B,$D177,'21'!$L:$L)))))</f>
        <v/>
      </c>
      <c r="AA177" s="34" t="str">
        <f>IF($D177="","",(IF($C177="","",IF(ISNA(SUMIF('22'!$CA:$CA,$C177,'22'!$CB:$CB)),0,SUMIF('22'!$CA:$CA,$C177,'22'!$CB:$CB)))-IF($D177="","",IF(ISNA(SUMIF('22'!$B:$B,$D177,'22'!$L:$L)),0,SUMIF('22'!$B:$B,$D177,'22'!$L:$L)))))</f>
        <v/>
      </c>
      <c r="AB177" s="34" t="str">
        <f>IF($D177="","",(IF($C177="","",IF(ISNA(SUMIF('23'!$CA:$CA,$C177,'23'!$CB:$CB)),0,SUMIF('23'!$CA:$CA,$C177,'23'!$CB:$CB)))-IF($D177="","",IF(ISNA(SUMIF('23'!$B:$B,$D177,'23'!$L:$L)),0,SUMIF('23'!$B:$B,$D177,'23'!$L:$L)))))</f>
        <v/>
      </c>
      <c r="AC177" s="34" t="str">
        <f>IF($D177="","",(IF($C177="","",IF(ISNA(SUMIF('24'!$CA:$CA,$C177,'24'!$CB:$CB)),0,SUMIF('24'!$CA:$CA,$C177,'24'!$CB:$CB)))-IF($D177="","",IF(ISNA(SUMIF('24'!$B:$B,$D177,'24'!$L:$L)),0,SUMIF('24'!$B:$B,$D177,'24'!$L:$L)))))</f>
        <v/>
      </c>
      <c r="AD177" s="34" t="str">
        <f>IF($D177="","",(IF($C177="","",IF(ISNA(SUMIF('25'!$CA:$CA,$C177,'25'!$CB:$CB)),0,SUMIF('25'!$CA:$CA,$C177,'25'!$CB:$CB)))-IF($D177="","",IF(ISNA(SUMIF('25'!$B:$B,$D177,'25'!$L:$L)),0,SUMIF('25'!$B:$B,$D177,'25'!$L:$L)))))</f>
        <v/>
      </c>
      <c r="AE177" s="34" t="str">
        <f>IF($D177="","",(IF($C177="","",IF(ISNA(SUMIF('26'!$CA:$CA,$C177,'26'!$CB:$CB)),0,SUMIF('26'!$CA:$CA,$C177,'26'!$CB:$CB)))-IF($D177="","",IF(ISNA(SUMIF('26'!$B:$B,$D177,'26'!$L:$L)),0,SUMIF('26'!$B:$B,$D177,'26'!$L:$L)))))</f>
        <v/>
      </c>
      <c r="AF177" s="34" t="str">
        <f>IF($D177="","",(IF($C177="","",IF(ISNA(SUMIF('27'!$CA:$CA,$C177,'27'!$CB:$CB)),0,SUMIF('27'!$CA:$CA,$C177,'27'!$CB:$CB)))-IF($D177="","",IF(ISNA(SUMIF('27'!$B:$B,$D177,'27'!$L:$L)),0,SUMIF('27'!$B:$B,$D177,'27'!$L:$L)))))</f>
        <v/>
      </c>
      <c r="AG177" s="34" t="str">
        <f>IF($D177="","",(IF($C177="","",IF(ISNA(SUMIF('28'!$CA:$CA,$C177,'28'!$CB:$CB)),0,SUMIF('28'!$CA:$CA,$C177,'28'!$CB:$CB)))-IF($D177="","",IF(ISNA(SUMIF('28'!$B:$B,$D177,'28'!$L:$L)),0,SUMIF('28'!$B:$B,$D177,'28'!$L:$L)))))</f>
        <v/>
      </c>
      <c r="AH177" s="34" t="str">
        <f>IF($D177="","",(IF($C177="","",IF(ISNA(SUMIF('29'!$CA:$CA,$C177,'29'!$CB:$CB)),0,SUMIF('29'!$CA:$CA,$C177,'29'!$CB:$CB)))-IF($D177="","",IF(ISNA(SUMIF('29'!$B:$B,$D177,'29'!$L:$L)),0,SUMIF('29'!$B:$B,$D177,'29'!$L:$L)))))</f>
        <v/>
      </c>
      <c r="AI177" s="34" t="str">
        <f>IF($D177="","",(IF($C177="","",IF(ISNA(SUMIF('30'!$CA:$CA,$C177,'30'!$CB:$CB)),0,SUMIF('30'!$CA:$CA,$C177,'30'!$CB:$CB)))-IF($D177="","",IF(ISNA(SUMIF('30'!$B:$B,$D177,'30'!$L:$L)),0,SUMIF('30'!$B:$B,$D177,'30'!$L:$L)))))</f>
        <v/>
      </c>
      <c r="AJ177" s="34" t="str">
        <f>IF($D177="","",(IF($C177="","",IF(ISNA(SUMIF('31'!$CA:$CA,$C177,'31'!$CB:$CB)),0,SUMIF('31'!$CA:$CA,$C177,'31'!$CB:$CB)))-IF($D177="","",IF(ISNA(SUMIF('31'!$B:$B,$D177,'31'!$L:$L)),0,SUMIF('31'!$B:$B,$D177,'31'!$L:$L)))))</f>
        <v/>
      </c>
      <c r="AK177" s="35" t="str">
        <f t="shared" si="8"/>
        <v/>
      </c>
      <c r="AL177" s="31" t="str">
        <f t="shared" si="9"/>
        <v/>
      </c>
    </row>
    <row r="178" spans="1:38" ht="17.399999999999999" hidden="1">
      <c r="A178" s="19">
        <v>66</v>
      </c>
      <c r="C178" s="39" t="str">
        <f>IF(D178="","",VLOOKUP('CUADRO GENERADO'!D178,'BASE DATOS CONDUCTORES'!B:C,2,FALSE))</f>
        <v/>
      </c>
      <c r="D178" s="28" t="str">
        <f>IFERROR(VLOOKUP(A178,'BASE DATOS CONDUCTORES'!$Y$4:$AB$403,4,FALSE),"")</f>
        <v/>
      </c>
      <c r="E178" s="34" t="str">
        <f>IF(ISNA(VLOOKUP(D178,SALDOS!C:D,2,FALSE)),"",VLOOKUP(D178,SALDOS!C:D,2,FALSE))</f>
        <v/>
      </c>
      <c r="F178" s="34" t="str">
        <f>IF($D178="","",(IF($C178="","",IF(ISNA(SUMIF('1'!$CA:$CA,$C178,'1'!$CB:$CB)),0,SUMIF('1'!$CA:$CA,$C178,'1'!$CB:$CB)))-IF($D178="","",IF(ISNA(SUMIF('1'!$B:$B,$D178,'1'!$L:$L)),0,SUMIF('1'!$B:$B,$D178,'1'!$L:$L)))))</f>
        <v/>
      </c>
      <c r="G178" s="34" t="str">
        <f>IF($D178="","",(IF($C178="","",IF(ISNA(SUMIF('2'!$CA:$CA,$C178,'2'!$CB:$CB)),0,SUMIF('2'!$CA:$CA,$C178,'2'!$CB:$CB)))-IF($D178="","",IF(ISNA(SUMIF('2'!$B:$B,$D178,'2'!$L:$L)),0,SUMIF('2'!$B:$B,$D178,'2'!$L:$L)))))</f>
        <v/>
      </c>
      <c r="H178" s="34" t="str">
        <f>IF($D178="","",(IF($C178="","",IF(ISNA(SUMIF('3'!$CA:$CA,$C178,'3'!$CB:$CB)),0,SUMIF('3'!$CA:$CA,$C178,'3'!$CB:$CB)))-IF($D178="","",IF(ISNA(SUMIF('3'!$B:$B,$D178,'3'!$L:$L)),0,SUMIF('3'!$B:$B,$D178,'3'!$L:$L)))))</f>
        <v/>
      </c>
      <c r="I178" s="34" t="str">
        <f>IF($D178="","",(IF($C178="","",IF(ISNA(SUMIF('4'!$CA:$CA,$C178,'4'!$CB:$CB)),0,SUMIF('4'!$CA:$CA,$C178,'4'!$CB:$CB)))-IF($D178="","",IF(ISNA(SUMIF('4'!$B:$B,$D178,'4'!$L:$L)),0,SUMIF('4'!$B:$B,$D178,'4'!$L:$L)))))</f>
        <v/>
      </c>
      <c r="J178" s="34" t="str">
        <f>IF($D178="","",(IF($C178="","",IF(ISNA(SUMIF('5'!$CA:$CA,$C178,'5'!$CB:$CB)),0,SUMIF('5'!$CA:$CA,$C178,'5'!$CB:$CB)))-IF($D178="","",IF(ISNA(SUMIF('5'!$B:$B,$D178,'5'!$L:$L)),0,SUMIF('5'!$B:$B,$D178,'5'!$L:$L)))))</f>
        <v/>
      </c>
      <c r="K178" s="34" t="str">
        <f>IF($D178="","",(IF($C178="","",IF(ISNA(SUMIF('6'!$CA:$CA,$C178,'6'!$CB:$CB)),0,SUMIF('6'!$CA:$CA,$C178,'6'!$CB:$CB)))-IF($D178="","",IF(ISNA(SUMIF('6'!$B:$B,$D178,'6'!$L:$L)),0,SUMIF('6'!$B:$B,$D178,'6'!$L:$L)))))</f>
        <v/>
      </c>
      <c r="L178" s="34" t="str">
        <f>IF($D178="","",(IF($C178="","",IF(ISNA(SUMIF('7'!$CA:$CA,$C178,'7'!$CB:$CB)),0,SUMIF('7'!$CA:$CA,$C178,'7'!$CB:$CB)))-IF($D178="","",IF(ISNA(SUMIF('7'!$B:$B,$D178,'7'!$L:$L)),0,SUMIF('7'!$B:$B,$D178,'7'!$L:$L)))))</f>
        <v/>
      </c>
      <c r="M178" s="34" t="str">
        <f>IF($D178="","",(IF($C178="","",IF(ISNA(SUMIF('8'!$CA:$CA,$C178,'8'!$CB:$CB)),0,SUMIF('8'!$CA:$CA,$C178,'8'!$CB:$CB)))-IF($D178="","",IF(ISNA(SUMIF('8'!$B:$B,$D178,'8'!$L:$L)),0,SUMIF('8'!$B:$B,$D178,'8'!$L:$L)))))</f>
        <v/>
      </c>
      <c r="N178" s="34" t="str">
        <f>IF($D178="","",(IF($C178="","",IF(ISNA(SUMIF('9'!$CA:$CA,$C178,'9'!$CB:$CB)),0,SUMIF('9'!$CA:$CA,$C178,'9'!$CB:$CB)))-IF($D178="","",IF(ISNA(SUMIF('9'!$B:$B,$D178,'9'!$L:$L)),0,SUMIF('9'!$B:$B,$D178,'9'!$L:$L)))))</f>
        <v/>
      </c>
      <c r="O178" s="34" t="str">
        <f>IF($D178="","",(IF($C178="","",IF(ISNA(SUMIF('10'!$CA:$CA,$C178,'10'!$CB:$CB)),0,SUMIF('10'!$CA:$CA,$C178,'10'!$CB:$CB)))-IF($D178="","",IF(ISNA(SUMIF('10'!$B:$B,$D178,'10'!$L:$L)),0,SUMIF('10'!$B:$B,$D178,'10'!$L:$L)))))</f>
        <v/>
      </c>
      <c r="P178" s="34" t="str">
        <f>IF($D178="","",(IF($C178="","",IF(ISNA(SUMIF('11'!$CA:$CA,$C178,'11'!$CB:$CB)),0,SUMIF('11'!$CA:$CA,$C178,'11'!$CB:$CB)))-IF($D178="","",IF(ISNA(SUMIF('11'!$B:$B,$D178,'11'!$L:$L)),0,SUMIF('11'!$B:$B,$D178,'11'!$L:$L)))))</f>
        <v/>
      </c>
      <c r="Q178" s="34" t="str">
        <f>IF($D178="","",(IF($C178="","",IF(ISNA(SUMIF('12'!$CA:$CA,$C178,'12'!$CB:$CB)),0,SUMIF('12'!$CA:$CA,$C178,'12'!$CB:$CB)))-IF($D178="","",IF(ISNA(SUMIF('12'!$B:$B,$D178,'12'!$L:$L)),0,SUMIF('12'!$B:$B,$D178,'12'!$L:$L)))))</f>
        <v/>
      </c>
      <c r="R178" s="34" t="str">
        <f>IF($D178="","",(IF($C178="","",IF(ISNA(SUMIF('13'!$CA:$CA,$C178,'13'!$CB:$CB)),0,SUMIF('13'!$CA:$CA,$C178,'13'!$CB:$CB)))-IF($D178="","",IF(ISNA(SUMIF('13'!$B:$B,$D178,'13'!$L:$L)),0,SUMIF('13'!$B:$B,$D178,'13'!$L:$L)))))</f>
        <v/>
      </c>
      <c r="S178" s="34" t="str">
        <f>IF($D178="","",(IF($C178="","",IF(ISNA(SUMIF('14'!$CA:$CA,$C178,'14'!$CB:$CB)),0,SUMIF('14'!$CA:$CA,$C178,'14'!$CB:$CB)))-IF($D178="","",IF(ISNA(SUMIF('14'!$B:$B,$D178,'14'!$L:$L)),0,SUMIF('14'!$B:$B,$D178,'14'!$L:$L)))))</f>
        <v/>
      </c>
      <c r="T178" s="34" t="str">
        <f>IF($D178="","",(IF($C178="","",IF(ISNA(SUMIF('15'!$CA:$CA,$C178,'15'!$CB:$CB)),0,SUMIF('15'!$CA:$CA,$C178,'15'!$CB:$CB)))-IF($D178="","",IF(ISNA(SUMIF('15'!$B:$B,$D178,'15'!$L:$L)),0,SUMIF('15'!$B:$B,$D178,'15'!$L:$L)))))</f>
        <v/>
      </c>
      <c r="U178" s="34" t="str">
        <f>IF($D178="","",(IF($C178="","",IF(ISNA(SUMIF('16'!$CA:$CA,$C178,'16'!$CB:$CB)),0,SUMIF('16'!$CA:$CA,$C178,'16'!$CB:$CB)))-IF($D178="","",IF(ISNA(SUMIF('16'!$B:$B,$D178,'16'!$L:$L)),0,SUMIF('16'!$B:$B,$D178,'16'!$L:$L)))))</f>
        <v/>
      </c>
      <c r="V178" s="34" t="str">
        <f>IF($D178="","",(IF($C178="","",IF(ISNA(SUMIF('17'!$CA:$CA,$C178,'17'!$CB:$CB)),0,SUMIF('17'!$CA:$CA,$C178,'17'!$CB:$CB)))-IF($D178="","",IF(ISNA(SUMIF('17'!$B:$B,$D178,'17'!$L:$L)),0,SUMIF('17'!$B:$B,$D178,'17'!$L:$L)))))</f>
        <v/>
      </c>
      <c r="W178" s="34" t="str">
        <f>IF($D178="","",(IF($C178="","",IF(ISNA(SUMIF('18'!$CA:$CA,$C178,'18'!$CB:$CB)),0,SUMIF('18'!$CA:$CA,$C178,'18'!$CB:$CB)))-IF($D178="","",IF(ISNA(SUMIF('18'!$B:$B,$D178,'18'!$L:$L)),0,SUMIF('18'!$B:$B,$D178,'18'!$L:$L)))))</f>
        <v/>
      </c>
      <c r="X178" s="34" t="str">
        <f>IF($D178="","",(IF($C178="","",IF(ISNA(SUMIF('19'!$CA:$CA,$C178,'19'!$CB:$CB)),0,SUMIF('19'!$CA:$CA,$C178,'19'!$CB:$CB)))-IF($D178="","",IF(ISNA(SUMIF('19'!$B:$B,$D178,'19'!$L:$L)),0,SUMIF('19'!$B:$B,$D178,'19'!$L:$L)))))</f>
        <v/>
      </c>
      <c r="Y178" s="34" t="str">
        <f>IF($D178="","",(IF($C178="","",IF(ISNA(SUMIF('20'!$CA:$CA,$C178,'20'!$CB:$CB)),0,SUMIF('20'!$CA:$CA,$C178,'20'!$CB:$CB)))-IF($D178="","",IF(ISNA(SUMIF('20'!$B:$B,$D178,'20'!$L:$L)),0,SUMIF('20'!$B:$B,$D178,'20'!$L:$L)))))</f>
        <v/>
      </c>
      <c r="Z178" s="34" t="str">
        <f>IF($D178="","",(IF($C178="","",IF(ISNA(SUMIF('21'!$CA:$CA,$C178,'21'!$CB:$CB)),0,SUMIF('21'!$CA:$CA,$C178,'21'!$CB:$CB)))-IF($D178="","",IF(ISNA(SUMIF('21'!$B:$B,$D178,'21'!$L:$L)),0,SUMIF('21'!$B:$B,$D178,'21'!$L:$L)))))</f>
        <v/>
      </c>
      <c r="AA178" s="34" t="str">
        <f>IF($D178="","",(IF($C178="","",IF(ISNA(SUMIF('22'!$CA:$CA,$C178,'22'!$CB:$CB)),0,SUMIF('22'!$CA:$CA,$C178,'22'!$CB:$CB)))-IF($D178="","",IF(ISNA(SUMIF('22'!$B:$B,$D178,'22'!$L:$L)),0,SUMIF('22'!$B:$B,$D178,'22'!$L:$L)))))</f>
        <v/>
      </c>
      <c r="AB178" s="34" t="str">
        <f>IF($D178="","",(IF($C178="","",IF(ISNA(SUMIF('23'!$CA:$CA,$C178,'23'!$CB:$CB)),0,SUMIF('23'!$CA:$CA,$C178,'23'!$CB:$CB)))-IF($D178="","",IF(ISNA(SUMIF('23'!$B:$B,$D178,'23'!$L:$L)),0,SUMIF('23'!$B:$B,$D178,'23'!$L:$L)))))</f>
        <v/>
      </c>
      <c r="AC178" s="34" t="str">
        <f>IF($D178="","",(IF($C178="","",IF(ISNA(SUMIF('24'!$CA:$CA,$C178,'24'!$CB:$CB)),0,SUMIF('24'!$CA:$CA,$C178,'24'!$CB:$CB)))-IF($D178="","",IF(ISNA(SUMIF('24'!$B:$B,$D178,'24'!$L:$L)),0,SUMIF('24'!$B:$B,$D178,'24'!$L:$L)))))</f>
        <v/>
      </c>
      <c r="AD178" s="34" t="str">
        <f>IF($D178="","",(IF($C178="","",IF(ISNA(SUMIF('25'!$CA:$CA,$C178,'25'!$CB:$CB)),0,SUMIF('25'!$CA:$CA,$C178,'25'!$CB:$CB)))-IF($D178="","",IF(ISNA(SUMIF('25'!$B:$B,$D178,'25'!$L:$L)),0,SUMIF('25'!$B:$B,$D178,'25'!$L:$L)))))</f>
        <v/>
      </c>
      <c r="AE178" s="34" t="str">
        <f>IF($D178="","",(IF($C178="","",IF(ISNA(SUMIF('26'!$CA:$CA,$C178,'26'!$CB:$CB)),0,SUMIF('26'!$CA:$CA,$C178,'26'!$CB:$CB)))-IF($D178="","",IF(ISNA(SUMIF('26'!$B:$B,$D178,'26'!$L:$L)),0,SUMIF('26'!$B:$B,$D178,'26'!$L:$L)))))</f>
        <v/>
      </c>
      <c r="AF178" s="34" t="str">
        <f>IF($D178="","",(IF($C178="","",IF(ISNA(SUMIF('27'!$CA:$CA,$C178,'27'!$CB:$CB)),0,SUMIF('27'!$CA:$CA,$C178,'27'!$CB:$CB)))-IF($D178="","",IF(ISNA(SUMIF('27'!$B:$B,$D178,'27'!$L:$L)),0,SUMIF('27'!$B:$B,$D178,'27'!$L:$L)))))</f>
        <v/>
      </c>
      <c r="AG178" s="34" t="str">
        <f>IF($D178="","",(IF($C178="","",IF(ISNA(SUMIF('28'!$CA:$CA,$C178,'28'!$CB:$CB)),0,SUMIF('28'!$CA:$CA,$C178,'28'!$CB:$CB)))-IF($D178="","",IF(ISNA(SUMIF('28'!$B:$B,$D178,'28'!$L:$L)),0,SUMIF('28'!$B:$B,$D178,'28'!$L:$L)))))</f>
        <v/>
      </c>
      <c r="AH178" s="34" t="str">
        <f>IF($D178="","",(IF($C178="","",IF(ISNA(SUMIF('29'!$CA:$CA,$C178,'29'!$CB:$CB)),0,SUMIF('29'!$CA:$CA,$C178,'29'!$CB:$CB)))-IF($D178="","",IF(ISNA(SUMIF('29'!$B:$B,$D178,'29'!$L:$L)),0,SUMIF('29'!$B:$B,$D178,'29'!$L:$L)))))</f>
        <v/>
      </c>
      <c r="AI178" s="34" t="str">
        <f>IF($D178="","",(IF($C178="","",IF(ISNA(SUMIF('30'!$CA:$CA,$C178,'30'!$CB:$CB)),0,SUMIF('30'!$CA:$CA,$C178,'30'!$CB:$CB)))-IF($D178="","",IF(ISNA(SUMIF('30'!$B:$B,$D178,'30'!$L:$L)),0,SUMIF('30'!$B:$B,$D178,'30'!$L:$L)))))</f>
        <v/>
      </c>
      <c r="AJ178" s="34" t="str">
        <f>IF($D178="","",(IF($C178="","",IF(ISNA(SUMIF('31'!$CA:$CA,$C178,'31'!$CB:$CB)),0,SUMIF('31'!$CA:$CA,$C178,'31'!$CB:$CB)))-IF($D178="","",IF(ISNA(SUMIF('31'!$B:$B,$D178,'31'!$L:$L)),0,SUMIF('31'!$B:$B,$D178,'31'!$L:$L)))))</f>
        <v/>
      </c>
      <c r="AK178" s="35" t="str">
        <f t="shared" ref="AK178:AK212" si="10">IF(D178="","",SUM(E178:AJ178))</f>
        <v/>
      </c>
      <c r="AL178" s="31" t="str">
        <f t="shared" ref="AL178:AL212" si="11">IF(D178="","",D178)</f>
        <v/>
      </c>
    </row>
    <row r="179" spans="1:38" ht="17.399999999999999" hidden="1">
      <c r="A179" s="19">
        <v>67</v>
      </c>
      <c r="C179" s="39" t="str">
        <f>IF(D179="","",VLOOKUP('CUADRO GENERADO'!D179,'BASE DATOS CONDUCTORES'!B:C,2,FALSE))</f>
        <v/>
      </c>
      <c r="D179" s="28" t="str">
        <f>IFERROR(VLOOKUP(A179,'BASE DATOS CONDUCTORES'!$Y$4:$AB$403,4,FALSE),"")</f>
        <v/>
      </c>
      <c r="E179" s="34" t="str">
        <f>IF(ISNA(VLOOKUP(D179,SALDOS!C:D,2,FALSE)),"",VLOOKUP(D179,SALDOS!C:D,2,FALSE))</f>
        <v/>
      </c>
      <c r="F179" s="34" t="str">
        <f>IF($D179="","",(IF($C179="","",IF(ISNA(SUMIF('1'!$CA:$CA,$C179,'1'!$CB:$CB)),0,SUMIF('1'!$CA:$CA,$C179,'1'!$CB:$CB)))-IF($D179="","",IF(ISNA(SUMIF('1'!$B:$B,$D179,'1'!$L:$L)),0,SUMIF('1'!$B:$B,$D179,'1'!$L:$L)))))</f>
        <v/>
      </c>
      <c r="G179" s="34" t="str">
        <f>IF($D179="","",(IF($C179="","",IF(ISNA(SUMIF('2'!$CA:$CA,$C179,'2'!$CB:$CB)),0,SUMIF('2'!$CA:$CA,$C179,'2'!$CB:$CB)))-IF($D179="","",IF(ISNA(SUMIF('2'!$B:$B,$D179,'2'!$L:$L)),0,SUMIF('2'!$B:$B,$D179,'2'!$L:$L)))))</f>
        <v/>
      </c>
      <c r="H179" s="34" t="str">
        <f>IF($D179="","",(IF($C179="","",IF(ISNA(SUMIF('3'!$CA:$CA,$C179,'3'!$CB:$CB)),0,SUMIF('3'!$CA:$CA,$C179,'3'!$CB:$CB)))-IF($D179="","",IF(ISNA(SUMIF('3'!$B:$B,$D179,'3'!$L:$L)),0,SUMIF('3'!$B:$B,$D179,'3'!$L:$L)))))</f>
        <v/>
      </c>
      <c r="I179" s="34" t="str">
        <f>IF($D179="","",(IF($C179="","",IF(ISNA(SUMIF('4'!$CA:$CA,$C179,'4'!$CB:$CB)),0,SUMIF('4'!$CA:$CA,$C179,'4'!$CB:$CB)))-IF($D179="","",IF(ISNA(SUMIF('4'!$B:$B,$D179,'4'!$L:$L)),0,SUMIF('4'!$B:$B,$D179,'4'!$L:$L)))))</f>
        <v/>
      </c>
      <c r="J179" s="34" t="str">
        <f>IF($D179="","",(IF($C179="","",IF(ISNA(SUMIF('5'!$CA:$CA,$C179,'5'!$CB:$CB)),0,SUMIF('5'!$CA:$CA,$C179,'5'!$CB:$CB)))-IF($D179="","",IF(ISNA(SUMIF('5'!$B:$B,$D179,'5'!$L:$L)),0,SUMIF('5'!$B:$B,$D179,'5'!$L:$L)))))</f>
        <v/>
      </c>
      <c r="K179" s="34" t="str">
        <f>IF($D179="","",(IF($C179="","",IF(ISNA(SUMIF('6'!$CA:$CA,$C179,'6'!$CB:$CB)),0,SUMIF('6'!$CA:$CA,$C179,'6'!$CB:$CB)))-IF($D179="","",IF(ISNA(SUMIF('6'!$B:$B,$D179,'6'!$L:$L)),0,SUMIF('6'!$B:$B,$D179,'6'!$L:$L)))))</f>
        <v/>
      </c>
      <c r="L179" s="34" t="str">
        <f>IF($D179="","",(IF($C179="","",IF(ISNA(SUMIF('7'!$CA:$CA,$C179,'7'!$CB:$CB)),0,SUMIF('7'!$CA:$CA,$C179,'7'!$CB:$CB)))-IF($D179="","",IF(ISNA(SUMIF('7'!$B:$B,$D179,'7'!$L:$L)),0,SUMIF('7'!$B:$B,$D179,'7'!$L:$L)))))</f>
        <v/>
      </c>
      <c r="M179" s="34" t="str">
        <f>IF($D179="","",(IF($C179="","",IF(ISNA(SUMIF('8'!$CA:$CA,$C179,'8'!$CB:$CB)),0,SUMIF('8'!$CA:$CA,$C179,'8'!$CB:$CB)))-IF($D179="","",IF(ISNA(SUMIF('8'!$B:$B,$D179,'8'!$L:$L)),0,SUMIF('8'!$B:$B,$D179,'8'!$L:$L)))))</f>
        <v/>
      </c>
      <c r="N179" s="34" t="str">
        <f>IF($D179="","",(IF($C179="","",IF(ISNA(SUMIF('9'!$CA:$CA,$C179,'9'!$CB:$CB)),0,SUMIF('9'!$CA:$CA,$C179,'9'!$CB:$CB)))-IF($D179="","",IF(ISNA(SUMIF('9'!$B:$B,$D179,'9'!$L:$L)),0,SUMIF('9'!$B:$B,$D179,'9'!$L:$L)))))</f>
        <v/>
      </c>
      <c r="O179" s="34" t="str">
        <f>IF($D179="","",(IF($C179="","",IF(ISNA(SUMIF('10'!$CA:$CA,$C179,'10'!$CB:$CB)),0,SUMIF('10'!$CA:$CA,$C179,'10'!$CB:$CB)))-IF($D179="","",IF(ISNA(SUMIF('10'!$B:$B,$D179,'10'!$L:$L)),0,SUMIF('10'!$B:$B,$D179,'10'!$L:$L)))))</f>
        <v/>
      </c>
      <c r="P179" s="34" t="str">
        <f>IF($D179="","",(IF($C179="","",IF(ISNA(SUMIF('11'!$CA:$CA,$C179,'11'!$CB:$CB)),0,SUMIF('11'!$CA:$CA,$C179,'11'!$CB:$CB)))-IF($D179="","",IF(ISNA(SUMIF('11'!$B:$B,$D179,'11'!$L:$L)),0,SUMIF('11'!$B:$B,$D179,'11'!$L:$L)))))</f>
        <v/>
      </c>
      <c r="Q179" s="34" t="str">
        <f>IF($D179="","",(IF($C179="","",IF(ISNA(SUMIF('12'!$CA:$CA,$C179,'12'!$CB:$CB)),0,SUMIF('12'!$CA:$CA,$C179,'12'!$CB:$CB)))-IF($D179="","",IF(ISNA(SUMIF('12'!$B:$B,$D179,'12'!$L:$L)),0,SUMIF('12'!$B:$B,$D179,'12'!$L:$L)))))</f>
        <v/>
      </c>
      <c r="R179" s="34" t="str">
        <f>IF($D179="","",(IF($C179="","",IF(ISNA(SUMIF('13'!$CA:$CA,$C179,'13'!$CB:$CB)),0,SUMIF('13'!$CA:$CA,$C179,'13'!$CB:$CB)))-IF($D179="","",IF(ISNA(SUMIF('13'!$B:$B,$D179,'13'!$L:$L)),0,SUMIF('13'!$B:$B,$D179,'13'!$L:$L)))))</f>
        <v/>
      </c>
      <c r="S179" s="34" t="str">
        <f>IF($D179="","",(IF($C179="","",IF(ISNA(SUMIF('14'!$CA:$CA,$C179,'14'!$CB:$CB)),0,SUMIF('14'!$CA:$CA,$C179,'14'!$CB:$CB)))-IF($D179="","",IF(ISNA(SUMIF('14'!$B:$B,$D179,'14'!$L:$L)),0,SUMIF('14'!$B:$B,$D179,'14'!$L:$L)))))</f>
        <v/>
      </c>
      <c r="T179" s="34" t="str">
        <f>IF($D179="","",(IF($C179="","",IF(ISNA(SUMIF('15'!$CA:$CA,$C179,'15'!$CB:$CB)),0,SUMIF('15'!$CA:$CA,$C179,'15'!$CB:$CB)))-IF($D179="","",IF(ISNA(SUMIF('15'!$B:$B,$D179,'15'!$L:$L)),0,SUMIF('15'!$B:$B,$D179,'15'!$L:$L)))))</f>
        <v/>
      </c>
      <c r="U179" s="34" t="str">
        <f>IF($D179="","",(IF($C179="","",IF(ISNA(SUMIF('16'!$CA:$CA,$C179,'16'!$CB:$CB)),0,SUMIF('16'!$CA:$CA,$C179,'16'!$CB:$CB)))-IF($D179="","",IF(ISNA(SUMIF('16'!$B:$B,$D179,'16'!$L:$L)),0,SUMIF('16'!$B:$B,$D179,'16'!$L:$L)))))</f>
        <v/>
      </c>
      <c r="V179" s="34" t="str">
        <f>IF($D179="","",(IF($C179="","",IF(ISNA(SUMIF('17'!$CA:$CA,$C179,'17'!$CB:$CB)),0,SUMIF('17'!$CA:$CA,$C179,'17'!$CB:$CB)))-IF($D179="","",IF(ISNA(SUMIF('17'!$B:$B,$D179,'17'!$L:$L)),0,SUMIF('17'!$B:$B,$D179,'17'!$L:$L)))))</f>
        <v/>
      </c>
      <c r="W179" s="34" t="str">
        <f>IF($D179="","",(IF($C179="","",IF(ISNA(SUMIF('18'!$CA:$CA,$C179,'18'!$CB:$CB)),0,SUMIF('18'!$CA:$CA,$C179,'18'!$CB:$CB)))-IF($D179="","",IF(ISNA(SUMIF('18'!$B:$B,$D179,'18'!$L:$L)),0,SUMIF('18'!$B:$B,$D179,'18'!$L:$L)))))</f>
        <v/>
      </c>
      <c r="X179" s="34" t="str">
        <f>IF($D179="","",(IF($C179="","",IF(ISNA(SUMIF('19'!$CA:$CA,$C179,'19'!$CB:$CB)),0,SUMIF('19'!$CA:$CA,$C179,'19'!$CB:$CB)))-IF($D179="","",IF(ISNA(SUMIF('19'!$B:$B,$D179,'19'!$L:$L)),0,SUMIF('19'!$B:$B,$D179,'19'!$L:$L)))))</f>
        <v/>
      </c>
      <c r="Y179" s="34" t="str">
        <f>IF($D179="","",(IF($C179="","",IF(ISNA(SUMIF('20'!$CA:$CA,$C179,'20'!$CB:$CB)),0,SUMIF('20'!$CA:$CA,$C179,'20'!$CB:$CB)))-IF($D179="","",IF(ISNA(SUMIF('20'!$B:$B,$D179,'20'!$L:$L)),0,SUMIF('20'!$B:$B,$D179,'20'!$L:$L)))))</f>
        <v/>
      </c>
      <c r="Z179" s="34" t="str">
        <f>IF($D179="","",(IF($C179="","",IF(ISNA(SUMIF('21'!$CA:$CA,$C179,'21'!$CB:$CB)),0,SUMIF('21'!$CA:$CA,$C179,'21'!$CB:$CB)))-IF($D179="","",IF(ISNA(SUMIF('21'!$B:$B,$D179,'21'!$L:$L)),0,SUMIF('21'!$B:$B,$D179,'21'!$L:$L)))))</f>
        <v/>
      </c>
      <c r="AA179" s="34" t="str">
        <f>IF($D179="","",(IF($C179="","",IF(ISNA(SUMIF('22'!$CA:$CA,$C179,'22'!$CB:$CB)),0,SUMIF('22'!$CA:$CA,$C179,'22'!$CB:$CB)))-IF($D179="","",IF(ISNA(SUMIF('22'!$B:$B,$D179,'22'!$L:$L)),0,SUMIF('22'!$B:$B,$D179,'22'!$L:$L)))))</f>
        <v/>
      </c>
      <c r="AB179" s="34" t="str">
        <f>IF($D179="","",(IF($C179="","",IF(ISNA(SUMIF('23'!$CA:$CA,$C179,'23'!$CB:$CB)),0,SUMIF('23'!$CA:$CA,$C179,'23'!$CB:$CB)))-IF($D179="","",IF(ISNA(SUMIF('23'!$B:$B,$D179,'23'!$L:$L)),0,SUMIF('23'!$B:$B,$D179,'23'!$L:$L)))))</f>
        <v/>
      </c>
      <c r="AC179" s="34" t="str">
        <f>IF($D179="","",(IF($C179="","",IF(ISNA(SUMIF('24'!$CA:$CA,$C179,'24'!$CB:$CB)),0,SUMIF('24'!$CA:$CA,$C179,'24'!$CB:$CB)))-IF($D179="","",IF(ISNA(SUMIF('24'!$B:$B,$D179,'24'!$L:$L)),0,SUMIF('24'!$B:$B,$D179,'24'!$L:$L)))))</f>
        <v/>
      </c>
      <c r="AD179" s="34" t="str">
        <f>IF($D179="","",(IF($C179="","",IF(ISNA(SUMIF('25'!$CA:$CA,$C179,'25'!$CB:$CB)),0,SUMIF('25'!$CA:$CA,$C179,'25'!$CB:$CB)))-IF($D179="","",IF(ISNA(SUMIF('25'!$B:$B,$D179,'25'!$L:$L)),0,SUMIF('25'!$B:$B,$D179,'25'!$L:$L)))))</f>
        <v/>
      </c>
      <c r="AE179" s="34" t="str">
        <f>IF($D179="","",(IF($C179="","",IF(ISNA(SUMIF('26'!$CA:$CA,$C179,'26'!$CB:$CB)),0,SUMIF('26'!$CA:$CA,$C179,'26'!$CB:$CB)))-IF($D179="","",IF(ISNA(SUMIF('26'!$B:$B,$D179,'26'!$L:$L)),0,SUMIF('26'!$B:$B,$D179,'26'!$L:$L)))))</f>
        <v/>
      </c>
      <c r="AF179" s="34" t="str">
        <f>IF($D179="","",(IF($C179="","",IF(ISNA(SUMIF('27'!$CA:$CA,$C179,'27'!$CB:$CB)),0,SUMIF('27'!$CA:$CA,$C179,'27'!$CB:$CB)))-IF($D179="","",IF(ISNA(SUMIF('27'!$B:$B,$D179,'27'!$L:$L)),0,SUMIF('27'!$B:$B,$D179,'27'!$L:$L)))))</f>
        <v/>
      </c>
      <c r="AG179" s="34" t="str">
        <f>IF($D179="","",(IF($C179="","",IF(ISNA(SUMIF('28'!$CA:$CA,$C179,'28'!$CB:$CB)),0,SUMIF('28'!$CA:$CA,$C179,'28'!$CB:$CB)))-IF($D179="","",IF(ISNA(SUMIF('28'!$B:$B,$D179,'28'!$L:$L)),0,SUMIF('28'!$B:$B,$D179,'28'!$L:$L)))))</f>
        <v/>
      </c>
      <c r="AH179" s="34" t="str">
        <f>IF($D179="","",(IF($C179="","",IF(ISNA(SUMIF('29'!$CA:$CA,$C179,'29'!$CB:$CB)),0,SUMIF('29'!$CA:$CA,$C179,'29'!$CB:$CB)))-IF($D179="","",IF(ISNA(SUMIF('29'!$B:$B,$D179,'29'!$L:$L)),0,SUMIF('29'!$B:$B,$D179,'29'!$L:$L)))))</f>
        <v/>
      </c>
      <c r="AI179" s="34" t="str">
        <f>IF($D179="","",(IF($C179="","",IF(ISNA(SUMIF('30'!$CA:$CA,$C179,'30'!$CB:$CB)),0,SUMIF('30'!$CA:$CA,$C179,'30'!$CB:$CB)))-IF($D179="","",IF(ISNA(SUMIF('30'!$B:$B,$D179,'30'!$L:$L)),0,SUMIF('30'!$B:$B,$D179,'30'!$L:$L)))))</f>
        <v/>
      </c>
      <c r="AJ179" s="34" t="str">
        <f>IF($D179="","",(IF($C179="","",IF(ISNA(SUMIF('31'!$CA:$CA,$C179,'31'!$CB:$CB)),0,SUMIF('31'!$CA:$CA,$C179,'31'!$CB:$CB)))-IF($D179="","",IF(ISNA(SUMIF('31'!$B:$B,$D179,'31'!$L:$L)),0,SUMIF('31'!$B:$B,$D179,'31'!$L:$L)))))</f>
        <v/>
      </c>
      <c r="AK179" s="35" t="str">
        <f t="shared" si="10"/>
        <v/>
      </c>
      <c r="AL179" s="31" t="str">
        <f t="shared" si="11"/>
        <v/>
      </c>
    </row>
    <row r="180" spans="1:38" ht="17.399999999999999" hidden="1">
      <c r="A180" s="19">
        <v>68</v>
      </c>
      <c r="C180" s="39" t="str">
        <f>IF(D180="","",VLOOKUP('CUADRO GENERADO'!D180,'BASE DATOS CONDUCTORES'!B:C,2,FALSE))</f>
        <v/>
      </c>
      <c r="D180" s="28" t="str">
        <f>IFERROR(VLOOKUP(A180,'BASE DATOS CONDUCTORES'!$Y$4:$AB$403,4,FALSE),"")</f>
        <v/>
      </c>
      <c r="E180" s="34" t="str">
        <f>IF(ISNA(VLOOKUP(D180,SALDOS!C:D,2,FALSE)),"",VLOOKUP(D180,SALDOS!C:D,2,FALSE))</f>
        <v/>
      </c>
      <c r="F180" s="34" t="str">
        <f>IF($D180="","",(IF($C180="","",IF(ISNA(SUMIF('1'!$CA:$CA,$C180,'1'!$CB:$CB)),0,SUMIF('1'!$CA:$CA,$C180,'1'!$CB:$CB)))-IF($D180="","",IF(ISNA(SUMIF('1'!$B:$B,$D180,'1'!$L:$L)),0,SUMIF('1'!$B:$B,$D180,'1'!$L:$L)))))</f>
        <v/>
      </c>
      <c r="G180" s="34" t="str">
        <f>IF($D180="","",(IF($C180="","",IF(ISNA(SUMIF('2'!$CA:$CA,$C180,'2'!$CB:$CB)),0,SUMIF('2'!$CA:$CA,$C180,'2'!$CB:$CB)))-IF($D180="","",IF(ISNA(SUMIF('2'!$B:$B,$D180,'2'!$L:$L)),0,SUMIF('2'!$B:$B,$D180,'2'!$L:$L)))))</f>
        <v/>
      </c>
      <c r="H180" s="34" t="str">
        <f>IF($D180="","",(IF($C180="","",IF(ISNA(SUMIF('3'!$CA:$CA,$C180,'3'!$CB:$CB)),0,SUMIF('3'!$CA:$CA,$C180,'3'!$CB:$CB)))-IF($D180="","",IF(ISNA(SUMIF('3'!$B:$B,$D180,'3'!$L:$L)),0,SUMIF('3'!$B:$B,$D180,'3'!$L:$L)))))</f>
        <v/>
      </c>
      <c r="I180" s="34" t="str">
        <f>IF($D180="","",(IF($C180="","",IF(ISNA(SUMIF('4'!$CA:$CA,$C180,'4'!$CB:$CB)),0,SUMIF('4'!$CA:$CA,$C180,'4'!$CB:$CB)))-IF($D180="","",IF(ISNA(SUMIF('4'!$B:$B,$D180,'4'!$L:$L)),0,SUMIF('4'!$B:$B,$D180,'4'!$L:$L)))))</f>
        <v/>
      </c>
      <c r="J180" s="34" t="str">
        <f>IF($D180="","",(IF($C180="","",IF(ISNA(SUMIF('5'!$CA:$CA,$C180,'5'!$CB:$CB)),0,SUMIF('5'!$CA:$CA,$C180,'5'!$CB:$CB)))-IF($D180="","",IF(ISNA(SUMIF('5'!$B:$B,$D180,'5'!$L:$L)),0,SUMIF('5'!$B:$B,$D180,'5'!$L:$L)))))</f>
        <v/>
      </c>
      <c r="K180" s="34" t="str">
        <f>IF($D180="","",(IF($C180="","",IF(ISNA(SUMIF('6'!$CA:$CA,$C180,'6'!$CB:$CB)),0,SUMIF('6'!$CA:$CA,$C180,'6'!$CB:$CB)))-IF($D180="","",IF(ISNA(SUMIF('6'!$B:$B,$D180,'6'!$L:$L)),0,SUMIF('6'!$B:$B,$D180,'6'!$L:$L)))))</f>
        <v/>
      </c>
      <c r="L180" s="34" t="str">
        <f>IF($D180="","",(IF($C180="","",IF(ISNA(SUMIF('7'!$CA:$CA,$C180,'7'!$CB:$CB)),0,SUMIF('7'!$CA:$CA,$C180,'7'!$CB:$CB)))-IF($D180="","",IF(ISNA(SUMIF('7'!$B:$B,$D180,'7'!$L:$L)),0,SUMIF('7'!$B:$B,$D180,'7'!$L:$L)))))</f>
        <v/>
      </c>
      <c r="M180" s="34" t="str">
        <f>IF($D180="","",(IF($C180="","",IF(ISNA(SUMIF('8'!$CA:$CA,$C180,'8'!$CB:$CB)),0,SUMIF('8'!$CA:$CA,$C180,'8'!$CB:$CB)))-IF($D180="","",IF(ISNA(SUMIF('8'!$B:$B,$D180,'8'!$L:$L)),0,SUMIF('8'!$B:$B,$D180,'8'!$L:$L)))))</f>
        <v/>
      </c>
      <c r="N180" s="34" t="str">
        <f>IF($D180="","",(IF($C180="","",IF(ISNA(SUMIF('9'!$CA:$CA,$C180,'9'!$CB:$CB)),0,SUMIF('9'!$CA:$CA,$C180,'9'!$CB:$CB)))-IF($D180="","",IF(ISNA(SUMIF('9'!$B:$B,$D180,'9'!$L:$L)),0,SUMIF('9'!$B:$B,$D180,'9'!$L:$L)))))</f>
        <v/>
      </c>
      <c r="O180" s="34" t="str">
        <f>IF($D180="","",(IF($C180="","",IF(ISNA(SUMIF('10'!$CA:$CA,$C180,'10'!$CB:$CB)),0,SUMIF('10'!$CA:$CA,$C180,'10'!$CB:$CB)))-IF($D180="","",IF(ISNA(SUMIF('10'!$B:$B,$D180,'10'!$L:$L)),0,SUMIF('10'!$B:$B,$D180,'10'!$L:$L)))))</f>
        <v/>
      </c>
      <c r="P180" s="34" t="str">
        <f>IF($D180="","",(IF($C180="","",IF(ISNA(SUMIF('11'!$CA:$CA,$C180,'11'!$CB:$CB)),0,SUMIF('11'!$CA:$CA,$C180,'11'!$CB:$CB)))-IF($D180="","",IF(ISNA(SUMIF('11'!$B:$B,$D180,'11'!$L:$L)),0,SUMIF('11'!$B:$B,$D180,'11'!$L:$L)))))</f>
        <v/>
      </c>
      <c r="Q180" s="34" t="str">
        <f>IF($D180="","",(IF($C180="","",IF(ISNA(SUMIF('12'!$CA:$CA,$C180,'12'!$CB:$CB)),0,SUMIF('12'!$CA:$CA,$C180,'12'!$CB:$CB)))-IF($D180="","",IF(ISNA(SUMIF('12'!$B:$B,$D180,'12'!$L:$L)),0,SUMIF('12'!$B:$B,$D180,'12'!$L:$L)))))</f>
        <v/>
      </c>
      <c r="R180" s="34" t="str">
        <f>IF($D180="","",(IF($C180="","",IF(ISNA(SUMIF('13'!$CA:$CA,$C180,'13'!$CB:$CB)),0,SUMIF('13'!$CA:$CA,$C180,'13'!$CB:$CB)))-IF($D180="","",IF(ISNA(SUMIF('13'!$B:$B,$D180,'13'!$L:$L)),0,SUMIF('13'!$B:$B,$D180,'13'!$L:$L)))))</f>
        <v/>
      </c>
      <c r="S180" s="34" t="str">
        <f>IF($D180="","",(IF($C180="","",IF(ISNA(SUMIF('14'!$CA:$CA,$C180,'14'!$CB:$CB)),0,SUMIF('14'!$CA:$CA,$C180,'14'!$CB:$CB)))-IF($D180="","",IF(ISNA(SUMIF('14'!$B:$B,$D180,'14'!$L:$L)),0,SUMIF('14'!$B:$B,$D180,'14'!$L:$L)))))</f>
        <v/>
      </c>
      <c r="T180" s="34" t="str">
        <f>IF($D180="","",(IF($C180="","",IF(ISNA(SUMIF('15'!$CA:$CA,$C180,'15'!$CB:$CB)),0,SUMIF('15'!$CA:$CA,$C180,'15'!$CB:$CB)))-IF($D180="","",IF(ISNA(SUMIF('15'!$B:$B,$D180,'15'!$L:$L)),0,SUMIF('15'!$B:$B,$D180,'15'!$L:$L)))))</f>
        <v/>
      </c>
      <c r="U180" s="34" t="str">
        <f>IF($D180="","",(IF($C180="","",IF(ISNA(SUMIF('16'!$CA:$CA,$C180,'16'!$CB:$CB)),0,SUMIF('16'!$CA:$CA,$C180,'16'!$CB:$CB)))-IF($D180="","",IF(ISNA(SUMIF('16'!$B:$B,$D180,'16'!$L:$L)),0,SUMIF('16'!$B:$B,$D180,'16'!$L:$L)))))</f>
        <v/>
      </c>
      <c r="V180" s="34" t="str">
        <f>IF($D180="","",(IF($C180="","",IF(ISNA(SUMIF('17'!$CA:$CA,$C180,'17'!$CB:$CB)),0,SUMIF('17'!$CA:$CA,$C180,'17'!$CB:$CB)))-IF($D180="","",IF(ISNA(SUMIF('17'!$B:$B,$D180,'17'!$L:$L)),0,SUMIF('17'!$B:$B,$D180,'17'!$L:$L)))))</f>
        <v/>
      </c>
      <c r="W180" s="34" t="str">
        <f>IF($D180="","",(IF($C180="","",IF(ISNA(SUMIF('18'!$CA:$CA,$C180,'18'!$CB:$CB)),0,SUMIF('18'!$CA:$CA,$C180,'18'!$CB:$CB)))-IF($D180="","",IF(ISNA(SUMIF('18'!$B:$B,$D180,'18'!$L:$L)),0,SUMIF('18'!$B:$B,$D180,'18'!$L:$L)))))</f>
        <v/>
      </c>
      <c r="X180" s="34" t="str">
        <f>IF($D180="","",(IF($C180="","",IF(ISNA(SUMIF('19'!$CA:$CA,$C180,'19'!$CB:$CB)),0,SUMIF('19'!$CA:$CA,$C180,'19'!$CB:$CB)))-IF($D180="","",IF(ISNA(SUMIF('19'!$B:$B,$D180,'19'!$L:$L)),0,SUMIF('19'!$B:$B,$D180,'19'!$L:$L)))))</f>
        <v/>
      </c>
      <c r="Y180" s="34" t="str">
        <f>IF($D180="","",(IF($C180="","",IF(ISNA(SUMIF('20'!$CA:$CA,$C180,'20'!$CB:$CB)),0,SUMIF('20'!$CA:$CA,$C180,'20'!$CB:$CB)))-IF($D180="","",IF(ISNA(SUMIF('20'!$B:$B,$D180,'20'!$L:$L)),0,SUMIF('20'!$B:$B,$D180,'20'!$L:$L)))))</f>
        <v/>
      </c>
      <c r="Z180" s="34" t="str">
        <f>IF($D180="","",(IF($C180="","",IF(ISNA(SUMIF('21'!$CA:$CA,$C180,'21'!$CB:$CB)),0,SUMIF('21'!$CA:$CA,$C180,'21'!$CB:$CB)))-IF($D180="","",IF(ISNA(SUMIF('21'!$B:$B,$D180,'21'!$L:$L)),0,SUMIF('21'!$B:$B,$D180,'21'!$L:$L)))))</f>
        <v/>
      </c>
      <c r="AA180" s="34" t="str">
        <f>IF($D180="","",(IF($C180="","",IF(ISNA(SUMIF('22'!$CA:$CA,$C180,'22'!$CB:$CB)),0,SUMIF('22'!$CA:$CA,$C180,'22'!$CB:$CB)))-IF($D180="","",IF(ISNA(SUMIF('22'!$B:$B,$D180,'22'!$L:$L)),0,SUMIF('22'!$B:$B,$D180,'22'!$L:$L)))))</f>
        <v/>
      </c>
      <c r="AB180" s="34" t="str">
        <f>IF($D180="","",(IF($C180="","",IF(ISNA(SUMIF('23'!$CA:$CA,$C180,'23'!$CB:$CB)),0,SUMIF('23'!$CA:$CA,$C180,'23'!$CB:$CB)))-IF($D180="","",IF(ISNA(SUMIF('23'!$B:$B,$D180,'23'!$L:$L)),0,SUMIF('23'!$B:$B,$D180,'23'!$L:$L)))))</f>
        <v/>
      </c>
      <c r="AC180" s="34" t="str">
        <f>IF($D180="","",(IF($C180="","",IF(ISNA(SUMIF('24'!$CA:$CA,$C180,'24'!$CB:$CB)),0,SUMIF('24'!$CA:$CA,$C180,'24'!$CB:$CB)))-IF($D180="","",IF(ISNA(SUMIF('24'!$B:$B,$D180,'24'!$L:$L)),0,SUMIF('24'!$B:$B,$D180,'24'!$L:$L)))))</f>
        <v/>
      </c>
      <c r="AD180" s="34" t="str">
        <f>IF($D180="","",(IF($C180="","",IF(ISNA(SUMIF('25'!$CA:$CA,$C180,'25'!$CB:$CB)),0,SUMIF('25'!$CA:$CA,$C180,'25'!$CB:$CB)))-IF($D180="","",IF(ISNA(SUMIF('25'!$B:$B,$D180,'25'!$L:$L)),0,SUMIF('25'!$B:$B,$D180,'25'!$L:$L)))))</f>
        <v/>
      </c>
      <c r="AE180" s="34" t="str">
        <f>IF($D180="","",(IF($C180="","",IF(ISNA(SUMIF('26'!$CA:$CA,$C180,'26'!$CB:$CB)),0,SUMIF('26'!$CA:$CA,$C180,'26'!$CB:$CB)))-IF($D180="","",IF(ISNA(SUMIF('26'!$B:$B,$D180,'26'!$L:$L)),0,SUMIF('26'!$B:$B,$D180,'26'!$L:$L)))))</f>
        <v/>
      </c>
      <c r="AF180" s="34" t="str">
        <f>IF($D180="","",(IF($C180="","",IF(ISNA(SUMIF('27'!$CA:$CA,$C180,'27'!$CB:$CB)),0,SUMIF('27'!$CA:$CA,$C180,'27'!$CB:$CB)))-IF($D180="","",IF(ISNA(SUMIF('27'!$B:$B,$D180,'27'!$L:$L)),0,SUMIF('27'!$B:$B,$D180,'27'!$L:$L)))))</f>
        <v/>
      </c>
      <c r="AG180" s="34" t="str">
        <f>IF($D180="","",(IF($C180="","",IF(ISNA(SUMIF('28'!$CA:$CA,$C180,'28'!$CB:$CB)),0,SUMIF('28'!$CA:$CA,$C180,'28'!$CB:$CB)))-IF($D180="","",IF(ISNA(SUMIF('28'!$B:$B,$D180,'28'!$L:$L)),0,SUMIF('28'!$B:$B,$D180,'28'!$L:$L)))))</f>
        <v/>
      </c>
      <c r="AH180" s="34" t="str">
        <f>IF($D180="","",(IF($C180="","",IF(ISNA(SUMIF('29'!$CA:$CA,$C180,'29'!$CB:$CB)),0,SUMIF('29'!$CA:$CA,$C180,'29'!$CB:$CB)))-IF($D180="","",IF(ISNA(SUMIF('29'!$B:$B,$D180,'29'!$L:$L)),0,SUMIF('29'!$B:$B,$D180,'29'!$L:$L)))))</f>
        <v/>
      </c>
      <c r="AI180" s="34" t="str">
        <f>IF($D180="","",(IF($C180="","",IF(ISNA(SUMIF('30'!$CA:$CA,$C180,'30'!$CB:$CB)),0,SUMIF('30'!$CA:$CA,$C180,'30'!$CB:$CB)))-IF($D180="","",IF(ISNA(SUMIF('30'!$B:$B,$D180,'30'!$L:$L)),0,SUMIF('30'!$B:$B,$D180,'30'!$L:$L)))))</f>
        <v/>
      </c>
      <c r="AJ180" s="34" t="str">
        <f>IF($D180="","",(IF($C180="","",IF(ISNA(SUMIF('31'!$CA:$CA,$C180,'31'!$CB:$CB)),0,SUMIF('31'!$CA:$CA,$C180,'31'!$CB:$CB)))-IF($D180="","",IF(ISNA(SUMIF('31'!$B:$B,$D180,'31'!$L:$L)),0,SUMIF('31'!$B:$B,$D180,'31'!$L:$L)))))</f>
        <v/>
      </c>
      <c r="AK180" s="35" t="str">
        <f t="shared" si="10"/>
        <v/>
      </c>
      <c r="AL180" s="31" t="str">
        <f t="shared" si="11"/>
        <v/>
      </c>
    </row>
    <row r="181" spans="1:38" ht="17.399999999999999" hidden="1">
      <c r="A181" s="19">
        <v>69</v>
      </c>
      <c r="C181" s="39" t="str">
        <f>IF(D181="","",VLOOKUP('CUADRO GENERADO'!D181,'BASE DATOS CONDUCTORES'!B:C,2,FALSE))</f>
        <v/>
      </c>
      <c r="D181" s="28" t="str">
        <f>IFERROR(VLOOKUP(A181,'BASE DATOS CONDUCTORES'!$Y$4:$AB$403,4,FALSE),"")</f>
        <v/>
      </c>
      <c r="E181" s="34" t="str">
        <f>IF(ISNA(VLOOKUP(D181,SALDOS!C:D,2,FALSE)),"",VLOOKUP(D181,SALDOS!C:D,2,FALSE))</f>
        <v/>
      </c>
      <c r="F181" s="34" t="str">
        <f>IF($D181="","",(IF($C181="","",IF(ISNA(SUMIF('1'!$CA:$CA,$C181,'1'!$CB:$CB)),0,SUMIF('1'!$CA:$CA,$C181,'1'!$CB:$CB)))-IF($D181="","",IF(ISNA(SUMIF('1'!$B:$B,$D181,'1'!$L:$L)),0,SUMIF('1'!$B:$B,$D181,'1'!$L:$L)))))</f>
        <v/>
      </c>
      <c r="G181" s="34" t="str">
        <f>IF($D181="","",(IF($C181="","",IF(ISNA(SUMIF('2'!$CA:$CA,$C181,'2'!$CB:$CB)),0,SUMIF('2'!$CA:$CA,$C181,'2'!$CB:$CB)))-IF($D181="","",IF(ISNA(SUMIF('2'!$B:$B,$D181,'2'!$L:$L)),0,SUMIF('2'!$B:$B,$D181,'2'!$L:$L)))))</f>
        <v/>
      </c>
      <c r="H181" s="34" t="str">
        <f>IF($D181="","",(IF($C181="","",IF(ISNA(SUMIF('3'!$CA:$CA,$C181,'3'!$CB:$CB)),0,SUMIF('3'!$CA:$CA,$C181,'3'!$CB:$CB)))-IF($D181="","",IF(ISNA(SUMIF('3'!$B:$B,$D181,'3'!$L:$L)),0,SUMIF('3'!$B:$B,$D181,'3'!$L:$L)))))</f>
        <v/>
      </c>
      <c r="I181" s="34" t="str">
        <f>IF($D181="","",(IF($C181="","",IF(ISNA(SUMIF('4'!$CA:$CA,$C181,'4'!$CB:$CB)),0,SUMIF('4'!$CA:$CA,$C181,'4'!$CB:$CB)))-IF($D181="","",IF(ISNA(SUMIF('4'!$B:$B,$D181,'4'!$L:$L)),0,SUMIF('4'!$B:$B,$D181,'4'!$L:$L)))))</f>
        <v/>
      </c>
      <c r="J181" s="34" t="str">
        <f>IF($D181="","",(IF($C181="","",IF(ISNA(SUMIF('5'!$CA:$CA,$C181,'5'!$CB:$CB)),0,SUMIF('5'!$CA:$CA,$C181,'5'!$CB:$CB)))-IF($D181="","",IF(ISNA(SUMIF('5'!$B:$B,$D181,'5'!$L:$L)),0,SUMIF('5'!$B:$B,$D181,'5'!$L:$L)))))</f>
        <v/>
      </c>
      <c r="K181" s="34" t="str">
        <f>IF($D181="","",(IF($C181="","",IF(ISNA(SUMIF('6'!$CA:$CA,$C181,'6'!$CB:$CB)),0,SUMIF('6'!$CA:$CA,$C181,'6'!$CB:$CB)))-IF($D181="","",IF(ISNA(SUMIF('6'!$B:$B,$D181,'6'!$L:$L)),0,SUMIF('6'!$B:$B,$D181,'6'!$L:$L)))))</f>
        <v/>
      </c>
      <c r="L181" s="34" t="str">
        <f>IF($D181="","",(IF($C181="","",IF(ISNA(SUMIF('7'!$CA:$CA,$C181,'7'!$CB:$CB)),0,SUMIF('7'!$CA:$CA,$C181,'7'!$CB:$CB)))-IF($D181="","",IF(ISNA(SUMIF('7'!$B:$B,$D181,'7'!$L:$L)),0,SUMIF('7'!$B:$B,$D181,'7'!$L:$L)))))</f>
        <v/>
      </c>
      <c r="M181" s="34" t="str">
        <f>IF($D181="","",(IF($C181="","",IF(ISNA(SUMIF('8'!$CA:$CA,$C181,'8'!$CB:$CB)),0,SUMIF('8'!$CA:$CA,$C181,'8'!$CB:$CB)))-IF($D181="","",IF(ISNA(SUMIF('8'!$B:$B,$D181,'8'!$L:$L)),0,SUMIF('8'!$B:$B,$D181,'8'!$L:$L)))))</f>
        <v/>
      </c>
      <c r="N181" s="34" t="str">
        <f>IF($D181="","",(IF($C181="","",IF(ISNA(SUMIF('9'!$CA:$CA,$C181,'9'!$CB:$CB)),0,SUMIF('9'!$CA:$CA,$C181,'9'!$CB:$CB)))-IF($D181="","",IF(ISNA(SUMIF('9'!$B:$B,$D181,'9'!$L:$L)),0,SUMIF('9'!$B:$B,$D181,'9'!$L:$L)))))</f>
        <v/>
      </c>
      <c r="O181" s="34" t="str">
        <f>IF($D181="","",(IF($C181="","",IF(ISNA(SUMIF('10'!$CA:$CA,$C181,'10'!$CB:$CB)),0,SUMIF('10'!$CA:$CA,$C181,'10'!$CB:$CB)))-IF($D181="","",IF(ISNA(SUMIF('10'!$B:$B,$D181,'10'!$L:$L)),0,SUMIF('10'!$B:$B,$D181,'10'!$L:$L)))))</f>
        <v/>
      </c>
      <c r="P181" s="34" t="str">
        <f>IF($D181="","",(IF($C181="","",IF(ISNA(SUMIF('11'!$CA:$CA,$C181,'11'!$CB:$CB)),0,SUMIF('11'!$CA:$CA,$C181,'11'!$CB:$CB)))-IF($D181="","",IF(ISNA(SUMIF('11'!$B:$B,$D181,'11'!$L:$L)),0,SUMIF('11'!$B:$B,$D181,'11'!$L:$L)))))</f>
        <v/>
      </c>
      <c r="Q181" s="34" t="str">
        <f>IF($D181="","",(IF($C181="","",IF(ISNA(SUMIF('12'!$CA:$CA,$C181,'12'!$CB:$CB)),0,SUMIF('12'!$CA:$CA,$C181,'12'!$CB:$CB)))-IF($D181="","",IF(ISNA(SUMIF('12'!$B:$B,$D181,'12'!$L:$L)),0,SUMIF('12'!$B:$B,$D181,'12'!$L:$L)))))</f>
        <v/>
      </c>
      <c r="R181" s="34" t="str">
        <f>IF($D181="","",(IF($C181="","",IF(ISNA(SUMIF('13'!$CA:$CA,$C181,'13'!$CB:$CB)),0,SUMIF('13'!$CA:$CA,$C181,'13'!$CB:$CB)))-IF($D181="","",IF(ISNA(SUMIF('13'!$B:$B,$D181,'13'!$L:$L)),0,SUMIF('13'!$B:$B,$D181,'13'!$L:$L)))))</f>
        <v/>
      </c>
      <c r="S181" s="34" t="str">
        <f>IF($D181="","",(IF($C181="","",IF(ISNA(SUMIF('14'!$CA:$CA,$C181,'14'!$CB:$CB)),0,SUMIF('14'!$CA:$CA,$C181,'14'!$CB:$CB)))-IF($D181="","",IF(ISNA(SUMIF('14'!$B:$B,$D181,'14'!$L:$L)),0,SUMIF('14'!$B:$B,$D181,'14'!$L:$L)))))</f>
        <v/>
      </c>
      <c r="T181" s="34" t="str">
        <f>IF($D181="","",(IF($C181="","",IF(ISNA(SUMIF('15'!$CA:$CA,$C181,'15'!$CB:$CB)),0,SUMIF('15'!$CA:$CA,$C181,'15'!$CB:$CB)))-IF($D181="","",IF(ISNA(SUMIF('15'!$B:$B,$D181,'15'!$L:$L)),0,SUMIF('15'!$B:$B,$D181,'15'!$L:$L)))))</f>
        <v/>
      </c>
      <c r="U181" s="34" t="str">
        <f>IF($D181="","",(IF($C181="","",IF(ISNA(SUMIF('16'!$CA:$CA,$C181,'16'!$CB:$CB)),0,SUMIF('16'!$CA:$CA,$C181,'16'!$CB:$CB)))-IF($D181="","",IF(ISNA(SUMIF('16'!$B:$B,$D181,'16'!$L:$L)),0,SUMIF('16'!$B:$B,$D181,'16'!$L:$L)))))</f>
        <v/>
      </c>
      <c r="V181" s="34" t="str">
        <f>IF($D181="","",(IF($C181="","",IF(ISNA(SUMIF('17'!$CA:$CA,$C181,'17'!$CB:$CB)),0,SUMIF('17'!$CA:$CA,$C181,'17'!$CB:$CB)))-IF($D181="","",IF(ISNA(SUMIF('17'!$B:$B,$D181,'17'!$L:$L)),0,SUMIF('17'!$B:$B,$D181,'17'!$L:$L)))))</f>
        <v/>
      </c>
      <c r="W181" s="34" t="str">
        <f>IF($D181="","",(IF($C181="","",IF(ISNA(SUMIF('18'!$CA:$CA,$C181,'18'!$CB:$CB)),0,SUMIF('18'!$CA:$CA,$C181,'18'!$CB:$CB)))-IF($D181="","",IF(ISNA(SUMIF('18'!$B:$B,$D181,'18'!$L:$L)),0,SUMIF('18'!$B:$B,$D181,'18'!$L:$L)))))</f>
        <v/>
      </c>
      <c r="X181" s="34" t="str">
        <f>IF($D181="","",(IF($C181="","",IF(ISNA(SUMIF('19'!$CA:$CA,$C181,'19'!$CB:$CB)),0,SUMIF('19'!$CA:$CA,$C181,'19'!$CB:$CB)))-IF($D181="","",IF(ISNA(SUMIF('19'!$B:$B,$D181,'19'!$L:$L)),0,SUMIF('19'!$B:$B,$D181,'19'!$L:$L)))))</f>
        <v/>
      </c>
      <c r="Y181" s="34" t="str">
        <f>IF($D181="","",(IF($C181="","",IF(ISNA(SUMIF('20'!$CA:$CA,$C181,'20'!$CB:$CB)),0,SUMIF('20'!$CA:$CA,$C181,'20'!$CB:$CB)))-IF($D181="","",IF(ISNA(SUMIF('20'!$B:$B,$D181,'20'!$L:$L)),0,SUMIF('20'!$B:$B,$D181,'20'!$L:$L)))))</f>
        <v/>
      </c>
      <c r="Z181" s="34" t="str">
        <f>IF($D181="","",(IF($C181="","",IF(ISNA(SUMIF('21'!$CA:$CA,$C181,'21'!$CB:$CB)),0,SUMIF('21'!$CA:$CA,$C181,'21'!$CB:$CB)))-IF($D181="","",IF(ISNA(SUMIF('21'!$B:$B,$D181,'21'!$L:$L)),0,SUMIF('21'!$B:$B,$D181,'21'!$L:$L)))))</f>
        <v/>
      </c>
      <c r="AA181" s="34" t="str">
        <f>IF($D181="","",(IF($C181="","",IF(ISNA(SUMIF('22'!$CA:$CA,$C181,'22'!$CB:$CB)),0,SUMIF('22'!$CA:$CA,$C181,'22'!$CB:$CB)))-IF($D181="","",IF(ISNA(SUMIF('22'!$B:$B,$D181,'22'!$L:$L)),0,SUMIF('22'!$B:$B,$D181,'22'!$L:$L)))))</f>
        <v/>
      </c>
      <c r="AB181" s="34" t="str">
        <f>IF($D181="","",(IF($C181="","",IF(ISNA(SUMIF('23'!$CA:$CA,$C181,'23'!$CB:$CB)),0,SUMIF('23'!$CA:$CA,$C181,'23'!$CB:$CB)))-IF($D181="","",IF(ISNA(SUMIF('23'!$B:$B,$D181,'23'!$L:$L)),0,SUMIF('23'!$B:$B,$D181,'23'!$L:$L)))))</f>
        <v/>
      </c>
      <c r="AC181" s="34" t="str">
        <f>IF($D181="","",(IF($C181="","",IF(ISNA(SUMIF('24'!$CA:$CA,$C181,'24'!$CB:$CB)),0,SUMIF('24'!$CA:$CA,$C181,'24'!$CB:$CB)))-IF($D181="","",IF(ISNA(SUMIF('24'!$B:$B,$D181,'24'!$L:$L)),0,SUMIF('24'!$B:$B,$D181,'24'!$L:$L)))))</f>
        <v/>
      </c>
      <c r="AD181" s="34" t="str">
        <f>IF($D181="","",(IF($C181="","",IF(ISNA(SUMIF('25'!$CA:$CA,$C181,'25'!$CB:$CB)),0,SUMIF('25'!$CA:$CA,$C181,'25'!$CB:$CB)))-IF($D181="","",IF(ISNA(SUMIF('25'!$B:$B,$D181,'25'!$L:$L)),0,SUMIF('25'!$B:$B,$D181,'25'!$L:$L)))))</f>
        <v/>
      </c>
      <c r="AE181" s="34" t="str">
        <f>IF($D181="","",(IF($C181="","",IF(ISNA(SUMIF('26'!$CA:$CA,$C181,'26'!$CB:$CB)),0,SUMIF('26'!$CA:$CA,$C181,'26'!$CB:$CB)))-IF($D181="","",IF(ISNA(SUMIF('26'!$B:$B,$D181,'26'!$L:$L)),0,SUMIF('26'!$B:$B,$D181,'26'!$L:$L)))))</f>
        <v/>
      </c>
      <c r="AF181" s="34" t="str">
        <f>IF($D181="","",(IF($C181="","",IF(ISNA(SUMIF('27'!$CA:$CA,$C181,'27'!$CB:$CB)),0,SUMIF('27'!$CA:$CA,$C181,'27'!$CB:$CB)))-IF($D181="","",IF(ISNA(SUMIF('27'!$B:$B,$D181,'27'!$L:$L)),0,SUMIF('27'!$B:$B,$D181,'27'!$L:$L)))))</f>
        <v/>
      </c>
      <c r="AG181" s="34" t="str">
        <f>IF($D181="","",(IF($C181="","",IF(ISNA(SUMIF('28'!$CA:$CA,$C181,'28'!$CB:$CB)),0,SUMIF('28'!$CA:$CA,$C181,'28'!$CB:$CB)))-IF($D181="","",IF(ISNA(SUMIF('28'!$B:$B,$D181,'28'!$L:$L)),0,SUMIF('28'!$B:$B,$D181,'28'!$L:$L)))))</f>
        <v/>
      </c>
      <c r="AH181" s="34" t="str">
        <f>IF($D181="","",(IF($C181="","",IF(ISNA(SUMIF('29'!$CA:$CA,$C181,'29'!$CB:$CB)),0,SUMIF('29'!$CA:$CA,$C181,'29'!$CB:$CB)))-IF($D181="","",IF(ISNA(SUMIF('29'!$B:$B,$D181,'29'!$L:$L)),0,SUMIF('29'!$B:$B,$D181,'29'!$L:$L)))))</f>
        <v/>
      </c>
      <c r="AI181" s="34" t="str">
        <f>IF($D181="","",(IF($C181="","",IF(ISNA(SUMIF('30'!$CA:$CA,$C181,'30'!$CB:$CB)),0,SUMIF('30'!$CA:$CA,$C181,'30'!$CB:$CB)))-IF($D181="","",IF(ISNA(SUMIF('30'!$B:$B,$D181,'30'!$L:$L)),0,SUMIF('30'!$B:$B,$D181,'30'!$L:$L)))))</f>
        <v/>
      </c>
      <c r="AJ181" s="34" t="str">
        <f>IF($D181="","",(IF($C181="","",IF(ISNA(SUMIF('31'!$CA:$CA,$C181,'31'!$CB:$CB)),0,SUMIF('31'!$CA:$CA,$C181,'31'!$CB:$CB)))-IF($D181="","",IF(ISNA(SUMIF('31'!$B:$B,$D181,'31'!$L:$L)),0,SUMIF('31'!$B:$B,$D181,'31'!$L:$L)))))</f>
        <v/>
      </c>
      <c r="AK181" s="35" t="str">
        <f t="shared" si="10"/>
        <v/>
      </c>
      <c r="AL181" s="31" t="str">
        <f t="shared" si="11"/>
        <v/>
      </c>
    </row>
    <row r="182" spans="1:38" ht="17.399999999999999" hidden="1">
      <c r="A182" s="19">
        <v>70</v>
      </c>
      <c r="C182" s="39" t="str">
        <f>IF(D182="","",VLOOKUP('CUADRO GENERADO'!D182,'BASE DATOS CONDUCTORES'!B:C,2,FALSE))</f>
        <v/>
      </c>
      <c r="D182" s="28" t="str">
        <f>IFERROR(VLOOKUP(A182,'BASE DATOS CONDUCTORES'!$Y$4:$AB$403,4,FALSE),"")</f>
        <v/>
      </c>
      <c r="E182" s="34" t="str">
        <f>IF(ISNA(VLOOKUP(D182,SALDOS!C:D,2,FALSE)),"",VLOOKUP(D182,SALDOS!C:D,2,FALSE))</f>
        <v/>
      </c>
      <c r="F182" s="34" t="str">
        <f>IF($D182="","",(IF($C182="","",IF(ISNA(SUMIF('1'!$CA:$CA,$C182,'1'!$CB:$CB)),0,SUMIF('1'!$CA:$CA,$C182,'1'!$CB:$CB)))-IF($D182="","",IF(ISNA(SUMIF('1'!$B:$B,$D182,'1'!$L:$L)),0,SUMIF('1'!$B:$B,$D182,'1'!$L:$L)))))</f>
        <v/>
      </c>
      <c r="G182" s="34" t="str">
        <f>IF($D182="","",(IF($C182="","",IF(ISNA(SUMIF('2'!$CA:$CA,$C182,'2'!$CB:$CB)),0,SUMIF('2'!$CA:$CA,$C182,'2'!$CB:$CB)))-IF($D182="","",IF(ISNA(SUMIF('2'!$B:$B,$D182,'2'!$L:$L)),0,SUMIF('2'!$B:$B,$D182,'2'!$L:$L)))))</f>
        <v/>
      </c>
      <c r="H182" s="34" t="str">
        <f>IF($D182="","",(IF($C182="","",IF(ISNA(SUMIF('3'!$CA:$CA,$C182,'3'!$CB:$CB)),0,SUMIF('3'!$CA:$CA,$C182,'3'!$CB:$CB)))-IF($D182="","",IF(ISNA(SUMIF('3'!$B:$B,$D182,'3'!$L:$L)),0,SUMIF('3'!$B:$B,$D182,'3'!$L:$L)))))</f>
        <v/>
      </c>
      <c r="I182" s="34" t="str">
        <f>IF($D182="","",(IF($C182="","",IF(ISNA(SUMIF('4'!$CA:$CA,$C182,'4'!$CB:$CB)),0,SUMIF('4'!$CA:$CA,$C182,'4'!$CB:$CB)))-IF($D182="","",IF(ISNA(SUMIF('4'!$B:$B,$D182,'4'!$L:$L)),0,SUMIF('4'!$B:$B,$D182,'4'!$L:$L)))))</f>
        <v/>
      </c>
      <c r="J182" s="34" t="str">
        <f>IF($D182="","",(IF($C182="","",IF(ISNA(SUMIF('5'!$CA:$CA,$C182,'5'!$CB:$CB)),0,SUMIF('5'!$CA:$CA,$C182,'5'!$CB:$CB)))-IF($D182="","",IF(ISNA(SUMIF('5'!$B:$B,$D182,'5'!$L:$L)),0,SUMIF('5'!$B:$B,$D182,'5'!$L:$L)))))</f>
        <v/>
      </c>
      <c r="K182" s="34" t="str">
        <f>IF($D182="","",(IF($C182="","",IF(ISNA(SUMIF('6'!$CA:$CA,$C182,'6'!$CB:$CB)),0,SUMIF('6'!$CA:$CA,$C182,'6'!$CB:$CB)))-IF($D182="","",IF(ISNA(SUMIF('6'!$B:$B,$D182,'6'!$L:$L)),0,SUMIF('6'!$B:$B,$D182,'6'!$L:$L)))))</f>
        <v/>
      </c>
      <c r="L182" s="34" t="str">
        <f>IF($D182="","",(IF($C182="","",IF(ISNA(SUMIF('7'!$CA:$CA,$C182,'7'!$CB:$CB)),0,SUMIF('7'!$CA:$CA,$C182,'7'!$CB:$CB)))-IF($D182="","",IF(ISNA(SUMIF('7'!$B:$B,$D182,'7'!$L:$L)),0,SUMIF('7'!$B:$B,$D182,'7'!$L:$L)))))</f>
        <v/>
      </c>
      <c r="M182" s="34" t="str">
        <f>IF($D182="","",(IF($C182="","",IF(ISNA(SUMIF('8'!$CA:$CA,$C182,'8'!$CB:$CB)),0,SUMIF('8'!$CA:$CA,$C182,'8'!$CB:$CB)))-IF($D182="","",IF(ISNA(SUMIF('8'!$B:$B,$D182,'8'!$L:$L)),0,SUMIF('8'!$B:$B,$D182,'8'!$L:$L)))))</f>
        <v/>
      </c>
      <c r="N182" s="34" t="str">
        <f>IF($D182="","",(IF($C182="","",IF(ISNA(SUMIF('9'!$CA:$CA,$C182,'9'!$CB:$CB)),0,SUMIF('9'!$CA:$CA,$C182,'9'!$CB:$CB)))-IF($D182="","",IF(ISNA(SUMIF('9'!$B:$B,$D182,'9'!$L:$L)),0,SUMIF('9'!$B:$B,$D182,'9'!$L:$L)))))</f>
        <v/>
      </c>
      <c r="O182" s="34" t="str">
        <f>IF($D182="","",(IF($C182="","",IF(ISNA(SUMIF('10'!$CA:$CA,$C182,'10'!$CB:$CB)),0,SUMIF('10'!$CA:$CA,$C182,'10'!$CB:$CB)))-IF($D182="","",IF(ISNA(SUMIF('10'!$B:$B,$D182,'10'!$L:$L)),0,SUMIF('10'!$B:$B,$D182,'10'!$L:$L)))))</f>
        <v/>
      </c>
      <c r="P182" s="34" t="str">
        <f>IF($D182="","",(IF($C182="","",IF(ISNA(SUMIF('11'!$CA:$CA,$C182,'11'!$CB:$CB)),0,SUMIF('11'!$CA:$CA,$C182,'11'!$CB:$CB)))-IF($D182="","",IF(ISNA(SUMIF('11'!$B:$B,$D182,'11'!$L:$L)),0,SUMIF('11'!$B:$B,$D182,'11'!$L:$L)))))</f>
        <v/>
      </c>
      <c r="Q182" s="34" t="str">
        <f>IF($D182="","",(IF($C182="","",IF(ISNA(SUMIF('12'!$CA:$CA,$C182,'12'!$CB:$CB)),0,SUMIF('12'!$CA:$CA,$C182,'12'!$CB:$CB)))-IF($D182="","",IF(ISNA(SUMIF('12'!$B:$B,$D182,'12'!$L:$L)),0,SUMIF('12'!$B:$B,$D182,'12'!$L:$L)))))</f>
        <v/>
      </c>
      <c r="R182" s="34" t="str">
        <f>IF($D182="","",(IF($C182="","",IF(ISNA(SUMIF('13'!$CA:$CA,$C182,'13'!$CB:$CB)),0,SUMIF('13'!$CA:$CA,$C182,'13'!$CB:$CB)))-IF($D182="","",IF(ISNA(SUMIF('13'!$B:$B,$D182,'13'!$L:$L)),0,SUMIF('13'!$B:$B,$D182,'13'!$L:$L)))))</f>
        <v/>
      </c>
      <c r="S182" s="34" t="str">
        <f>IF($D182="","",(IF($C182="","",IF(ISNA(SUMIF('14'!$CA:$CA,$C182,'14'!$CB:$CB)),0,SUMIF('14'!$CA:$CA,$C182,'14'!$CB:$CB)))-IF($D182="","",IF(ISNA(SUMIF('14'!$B:$B,$D182,'14'!$L:$L)),0,SUMIF('14'!$B:$B,$D182,'14'!$L:$L)))))</f>
        <v/>
      </c>
      <c r="T182" s="34" t="str">
        <f>IF($D182="","",(IF($C182="","",IF(ISNA(SUMIF('15'!$CA:$CA,$C182,'15'!$CB:$CB)),0,SUMIF('15'!$CA:$CA,$C182,'15'!$CB:$CB)))-IF($D182="","",IF(ISNA(SUMIF('15'!$B:$B,$D182,'15'!$L:$L)),0,SUMIF('15'!$B:$B,$D182,'15'!$L:$L)))))</f>
        <v/>
      </c>
      <c r="U182" s="34" t="str">
        <f>IF($D182="","",(IF($C182="","",IF(ISNA(SUMIF('16'!$CA:$CA,$C182,'16'!$CB:$CB)),0,SUMIF('16'!$CA:$CA,$C182,'16'!$CB:$CB)))-IF($D182="","",IF(ISNA(SUMIF('16'!$B:$B,$D182,'16'!$L:$L)),0,SUMIF('16'!$B:$B,$D182,'16'!$L:$L)))))</f>
        <v/>
      </c>
      <c r="V182" s="34" t="str">
        <f>IF($D182="","",(IF($C182="","",IF(ISNA(SUMIF('17'!$CA:$CA,$C182,'17'!$CB:$CB)),0,SUMIF('17'!$CA:$CA,$C182,'17'!$CB:$CB)))-IF($D182="","",IF(ISNA(SUMIF('17'!$B:$B,$D182,'17'!$L:$L)),0,SUMIF('17'!$B:$B,$D182,'17'!$L:$L)))))</f>
        <v/>
      </c>
      <c r="W182" s="34" t="str">
        <f>IF($D182="","",(IF($C182="","",IF(ISNA(SUMIF('18'!$CA:$CA,$C182,'18'!$CB:$CB)),0,SUMIF('18'!$CA:$CA,$C182,'18'!$CB:$CB)))-IF($D182="","",IF(ISNA(SUMIF('18'!$B:$B,$D182,'18'!$L:$L)),0,SUMIF('18'!$B:$B,$D182,'18'!$L:$L)))))</f>
        <v/>
      </c>
      <c r="X182" s="34" t="str">
        <f>IF($D182="","",(IF($C182="","",IF(ISNA(SUMIF('19'!$CA:$CA,$C182,'19'!$CB:$CB)),0,SUMIF('19'!$CA:$CA,$C182,'19'!$CB:$CB)))-IF($D182="","",IF(ISNA(SUMIF('19'!$B:$B,$D182,'19'!$L:$L)),0,SUMIF('19'!$B:$B,$D182,'19'!$L:$L)))))</f>
        <v/>
      </c>
      <c r="Y182" s="34" t="str">
        <f>IF($D182="","",(IF($C182="","",IF(ISNA(SUMIF('20'!$CA:$CA,$C182,'20'!$CB:$CB)),0,SUMIF('20'!$CA:$CA,$C182,'20'!$CB:$CB)))-IF($D182="","",IF(ISNA(SUMIF('20'!$B:$B,$D182,'20'!$L:$L)),0,SUMIF('20'!$B:$B,$D182,'20'!$L:$L)))))</f>
        <v/>
      </c>
      <c r="Z182" s="34" t="str">
        <f>IF($D182="","",(IF($C182="","",IF(ISNA(SUMIF('21'!$CA:$CA,$C182,'21'!$CB:$CB)),0,SUMIF('21'!$CA:$CA,$C182,'21'!$CB:$CB)))-IF($D182="","",IF(ISNA(SUMIF('21'!$B:$B,$D182,'21'!$L:$L)),0,SUMIF('21'!$B:$B,$D182,'21'!$L:$L)))))</f>
        <v/>
      </c>
      <c r="AA182" s="34" t="str">
        <f>IF($D182="","",(IF($C182="","",IF(ISNA(SUMIF('22'!$CA:$CA,$C182,'22'!$CB:$CB)),0,SUMIF('22'!$CA:$CA,$C182,'22'!$CB:$CB)))-IF($D182="","",IF(ISNA(SUMIF('22'!$B:$B,$D182,'22'!$L:$L)),0,SUMIF('22'!$B:$B,$D182,'22'!$L:$L)))))</f>
        <v/>
      </c>
      <c r="AB182" s="34" t="str">
        <f>IF($D182="","",(IF($C182="","",IF(ISNA(SUMIF('23'!$CA:$CA,$C182,'23'!$CB:$CB)),0,SUMIF('23'!$CA:$CA,$C182,'23'!$CB:$CB)))-IF($D182="","",IF(ISNA(SUMIF('23'!$B:$B,$D182,'23'!$L:$L)),0,SUMIF('23'!$B:$B,$D182,'23'!$L:$L)))))</f>
        <v/>
      </c>
      <c r="AC182" s="34" t="str">
        <f>IF($D182="","",(IF($C182="","",IF(ISNA(SUMIF('24'!$CA:$CA,$C182,'24'!$CB:$CB)),0,SUMIF('24'!$CA:$CA,$C182,'24'!$CB:$CB)))-IF($D182="","",IF(ISNA(SUMIF('24'!$B:$B,$D182,'24'!$L:$L)),0,SUMIF('24'!$B:$B,$D182,'24'!$L:$L)))))</f>
        <v/>
      </c>
      <c r="AD182" s="34" t="str">
        <f>IF($D182="","",(IF($C182="","",IF(ISNA(SUMIF('25'!$CA:$CA,$C182,'25'!$CB:$CB)),0,SUMIF('25'!$CA:$CA,$C182,'25'!$CB:$CB)))-IF($D182="","",IF(ISNA(SUMIF('25'!$B:$B,$D182,'25'!$L:$L)),0,SUMIF('25'!$B:$B,$D182,'25'!$L:$L)))))</f>
        <v/>
      </c>
      <c r="AE182" s="34" t="str">
        <f>IF($D182="","",(IF($C182="","",IF(ISNA(SUMIF('26'!$CA:$CA,$C182,'26'!$CB:$CB)),0,SUMIF('26'!$CA:$CA,$C182,'26'!$CB:$CB)))-IF($D182="","",IF(ISNA(SUMIF('26'!$B:$B,$D182,'26'!$L:$L)),0,SUMIF('26'!$B:$B,$D182,'26'!$L:$L)))))</f>
        <v/>
      </c>
      <c r="AF182" s="34" t="str">
        <f>IF($D182="","",(IF($C182="","",IF(ISNA(SUMIF('27'!$CA:$CA,$C182,'27'!$CB:$CB)),0,SUMIF('27'!$CA:$CA,$C182,'27'!$CB:$CB)))-IF($D182="","",IF(ISNA(SUMIF('27'!$B:$B,$D182,'27'!$L:$L)),0,SUMIF('27'!$B:$B,$D182,'27'!$L:$L)))))</f>
        <v/>
      </c>
      <c r="AG182" s="34" t="str">
        <f>IF($D182="","",(IF($C182="","",IF(ISNA(SUMIF('28'!$CA:$CA,$C182,'28'!$CB:$CB)),0,SUMIF('28'!$CA:$CA,$C182,'28'!$CB:$CB)))-IF($D182="","",IF(ISNA(SUMIF('28'!$B:$B,$D182,'28'!$L:$L)),0,SUMIF('28'!$B:$B,$D182,'28'!$L:$L)))))</f>
        <v/>
      </c>
      <c r="AH182" s="34" t="str">
        <f>IF($D182="","",(IF($C182="","",IF(ISNA(SUMIF('29'!$CA:$CA,$C182,'29'!$CB:$CB)),0,SUMIF('29'!$CA:$CA,$C182,'29'!$CB:$CB)))-IF($D182="","",IF(ISNA(SUMIF('29'!$B:$B,$D182,'29'!$L:$L)),0,SUMIF('29'!$B:$B,$D182,'29'!$L:$L)))))</f>
        <v/>
      </c>
      <c r="AI182" s="34" t="str">
        <f>IF($D182="","",(IF($C182="","",IF(ISNA(SUMIF('30'!$CA:$CA,$C182,'30'!$CB:$CB)),0,SUMIF('30'!$CA:$CA,$C182,'30'!$CB:$CB)))-IF($D182="","",IF(ISNA(SUMIF('30'!$B:$B,$D182,'30'!$L:$L)),0,SUMIF('30'!$B:$B,$D182,'30'!$L:$L)))))</f>
        <v/>
      </c>
      <c r="AJ182" s="34" t="str">
        <f>IF($D182="","",(IF($C182="","",IF(ISNA(SUMIF('31'!$CA:$CA,$C182,'31'!$CB:$CB)),0,SUMIF('31'!$CA:$CA,$C182,'31'!$CB:$CB)))-IF($D182="","",IF(ISNA(SUMIF('31'!$B:$B,$D182,'31'!$L:$L)),0,SUMIF('31'!$B:$B,$D182,'31'!$L:$L)))))</f>
        <v/>
      </c>
      <c r="AK182" s="35" t="str">
        <f t="shared" si="10"/>
        <v/>
      </c>
      <c r="AL182" s="31" t="str">
        <f t="shared" si="11"/>
        <v/>
      </c>
    </row>
    <row r="183" spans="1:38" ht="17.399999999999999" hidden="1">
      <c r="A183" s="19">
        <v>71</v>
      </c>
      <c r="C183" s="39" t="str">
        <f>IF(D183="","",VLOOKUP('CUADRO GENERADO'!D183,'BASE DATOS CONDUCTORES'!B:C,2,FALSE))</f>
        <v/>
      </c>
      <c r="D183" s="28" t="str">
        <f>IFERROR(VLOOKUP(A183,'BASE DATOS CONDUCTORES'!$Y$4:$AB$403,4,FALSE),"")</f>
        <v/>
      </c>
      <c r="E183" s="34" t="str">
        <f>IF(ISNA(VLOOKUP(D183,SALDOS!C:D,2,FALSE)),"",VLOOKUP(D183,SALDOS!C:D,2,FALSE))</f>
        <v/>
      </c>
      <c r="F183" s="34" t="str">
        <f>IF($D183="","",(IF($C183="","",IF(ISNA(SUMIF('1'!$CA:$CA,$C183,'1'!$CB:$CB)),0,SUMIF('1'!$CA:$CA,$C183,'1'!$CB:$CB)))-IF($D183="","",IF(ISNA(SUMIF('1'!$B:$B,$D183,'1'!$L:$L)),0,SUMIF('1'!$B:$B,$D183,'1'!$L:$L)))))</f>
        <v/>
      </c>
      <c r="G183" s="34" t="str">
        <f>IF($D183="","",(IF($C183="","",IF(ISNA(SUMIF('2'!$CA:$CA,$C183,'2'!$CB:$CB)),0,SUMIF('2'!$CA:$CA,$C183,'2'!$CB:$CB)))-IF($D183="","",IF(ISNA(SUMIF('2'!$B:$B,$D183,'2'!$L:$L)),0,SUMIF('2'!$B:$B,$D183,'2'!$L:$L)))))</f>
        <v/>
      </c>
      <c r="H183" s="34" t="str">
        <f>IF($D183="","",(IF($C183="","",IF(ISNA(SUMIF('3'!$CA:$CA,$C183,'3'!$CB:$CB)),0,SUMIF('3'!$CA:$CA,$C183,'3'!$CB:$CB)))-IF($D183="","",IF(ISNA(SUMIF('3'!$B:$B,$D183,'3'!$L:$L)),0,SUMIF('3'!$B:$B,$D183,'3'!$L:$L)))))</f>
        <v/>
      </c>
      <c r="I183" s="34" t="str">
        <f>IF($D183="","",(IF($C183="","",IF(ISNA(SUMIF('4'!$CA:$CA,$C183,'4'!$CB:$CB)),0,SUMIF('4'!$CA:$CA,$C183,'4'!$CB:$CB)))-IF($D183="","",IF(ISNA(SUMIF('4'!$B:$B,$D183,'4'!$L:$L)),0,SUMIF('4'!$B:$B,$D183,'4'!$L:$L)))))</f>
        <v/>
      </c>
      <c r="J183" s="34" t="str">
        <f>IF($D183="","",(IF($C183="","",IF(ISNA(SUMIF('5'!$CA:$CA,$C183,'5'!$CB:$CB)),0,SUMIF('5'!$CA:$CA,$C183,'5'!$CB:$CB)))-IF($D183="","",IF(ISNA(SUMIF('5'!$B:$B,$D183,'5'!$L:$L)),0,SUMIF('5'!$B:$B,$D183,'5'!$L:$L)))))</f>
        <v/>
      </c>
      <c r="K183" s="34" t="str">
        <f>IF($D183="","",(IF($C183="","",IF(ISNA(SUMIF('6'!$CA:$CA,$C183,'6'!$CB:$CB)),0,SUMIF('6'!$CA:$CA,$C183,'6'!$CB:$CB)))-IF($D183="","",IF(ISNA(SUMIF('6'!$B:$B,$D183,'6'!$L:$L)),0,SUMIF('6'!$B:$B,$D183,'6'!$L:$L)))))</f>
        <v/>
      </c>
      <c r="L183" s="34" t="str">
        <f>IF($D183="","",(IF($C183="","",IF(ISNA(SUMIF('7'!$CA:$CA,$C183,'7'!$CB:$CB)),0,SUMIF('7'!$CA:$CA,$C183,'7'!$CB:$CB)))-IF($D183="","",IF(ISNA(SUMIF('7'!$B:$B,$D183,'7'!$L:$L)),0,SUMIF('7'!$B:$B,$D183,'7'!$L:$L)))))</f>
        <v/>
      </c>
      <c r="M183" s="34" t="str">
        <f>IF($D183="","",(IF($C183="","",IF(ISNA(SUMIF('8'!$CA:$CA,$C183,'8'!$CB:$CB)),0,SUMIF('8'!$CA:$CA,$C183,'8'!$CB:$CB)))-IF($D183="","",IF(ISNA(SUMIF('8'!$B:$B,$D183,'8'!$L:$L)),0,SUMIF('8'!$B:$B,$D183,'8'!$L:$L)))))</f>
        <v/>
      </c>
      <c r="N183" s="34" t="str">
        <f>IF($D183="","",(IF($C183="","",IF(ISNA(SUMIF('9'!$CA:$CA,$C183,'9'!$CB:$CB)),0,SUMIF('9'!$CA:$CA,$C183,'9'!$CB:$CB)))-IF($D183="","",IF(ISNA(SUMIF('9'!$B:$B,$D183,'9'!$L:$L)),0,SUMIF('9'!$B:$B,$D183,'9'!$L:$L)))))</f>
        <v/>
      </c>
      <c r="O183" s="34" t="str">
        <f>IF($D183="","",(IF($C183="","",IF(ISNA(SUMIF('10'!$CA:$CA,$C183,'10'!$CB:$CB)),0,SUMIF('10'!$CA:$CA,$C183,'10'!$CB:$CB)))-IF($D183="","",IF(ISNA(SUMIF('10'!$B:$B,$D183,'10'!$L:$L)),0,SUMIF('10'!$B:$B,$D183,'10'!$L:$L)))))</f>
        <v/>
      </c>
      <c r="P183" s="34" t="str">
        <f>IF($D183="","",(IF($C183="","",IF(ISNA(SUMIF('11'!$CA:$CA,$C183,'11'!$CB:$CB)),0,SUMIF('11'!$CA:$CA,$C183,'11'!$CB:$CB)))-IF($D183="","",IF(ISNA(SUMIF('11'!$B:$B,$D183,'11'!$L:$L)),0,SUMIF('11'!$B:$B,$D183,'11'!$L:$L)))))</f>
        <v/>
      </c>
      <c r="Q183" s="34" t="str">
        <f>IF($D183="","",(IF($C183="","",IF(ISNA(SUMIF('12'!$CA:$CA,$C183,'12'!$CB:$CB)),0,SUMIF('12'!$CA:$CA,$C183,'12'!$CB:$CB)))-IF($D183="","",IF(ISNA(SUMIF('12'!$B:$B,$D183,'12'!$L:$L)),0,SUMIF('12'!$B:$B,$D183,'12'!$L:$L)))))</f>
        <v/>
      </c>
      <c r="R183" s="34" t="str">
        <f>IF($D183="","",(IF($C183="","",IF(ISNA(SUMIF('13'!$CA:$CA,$C183,'13'!$CB:$CB)),0,SUMIF('13'!$CA:$CA,$C183,'13'!$CB:$CB)))-IF($D183="","",IF(ISNA(SUMIF('13'!$B:$B,$D183,'13'!$L:$L)),0,SUMIF('13'!$B:$B,$D183,'13'!$L:$L)))))</f>
        <v/>
      </c>
      <c r="S183" s="34" t="str">
        <f>IF($D183="","",(IF($C183="","",IF(ISNA(SUMIF('14'!$CA:$CA,$C183,'14'!$CB:$CB)),0,SUMIF('14'!$CA:$CA,$C183,'14'!$CB:$CB)))-IF($D183="","",IF(ISNA(SUMIF('14'!$B:$B,$D183,'14'!$L:$L)),0,SUMIF('14'!$B:$B,$D183,'14'!$L:$L)))))</f>
        <v/>
      </c>
      <c r="T183" s="34" t="str">
        <f>IF($D183="","",(IF($C183="","",IF(ISNA(SUMIF('15'!$CA:$CA,$C183,'15'!$CB:$CB)),0,SUMIF('15'!$CA:$CA,$C183,'15'!$CB:$CB)))-IF($D183="","",IF(ISNA(SUMIF('15'!$B:$B,$D183,'15'!$L:$L)),0,SUMIF('15'!$B:$B,$D183,'15'!$L:$L)))))</f>
        <v/>
      </c>
      <c r="U183" s="34" t="str">
        <f>IF($D183="","",(IF($C183="","",IF(ISNA(SUMIF('16'!$CA:$CA,$C183,'16'!$CB:$CB)),0,SUMIF('16'!$CA:$CA,$C183,'16'!$CB:$CB)))-IF($D183="","",IF(ISNA(SUMIF('16'!$B:$B,$D183,'16'!$L:$L)),0,SUMIF('16'!$B:$B,$D183,'16'!$L:$L)))))</f>
        <v/>
      </c>
      <c r="V183" s="34" t="str">
        <f>IF($D183="","",(IF($C183="","",IF(ISNA(SUMIF('17'!$CA:$CA,$C183,'17'!$CB:$CB)),0,SUMIF('17'!$CA:$CA,$C183,'17'!$CB:$CB)))-IF($D183="","",IF(ISNA(SUMIF('17'!$B:$B,$D183,'17'!$L:$L)),0,SUMIF('17'!$B:$B,$D183,'17'!$L:$L)))))</f>
        <v/>
      </c>
      <c r="W183" s="34" t="str">
        <f>IF($D183="","",(IF($C183="","",IF(ISNA(SUMIF('18'!$CA:$CA,$C183,'18'!$CB:$CB)),0,SUMIF('18'!$CA:$CA,$C183,'18'!$CB:$CB)))-IF($D183="","",IF(ISNA(SUMIF('18'!$B:$B,$D183,'18'!$L:$L)),0,SUMIF('18'!$B:$B,$D183,'18'!$L:$L)))))</f>
        <v/>
      </c>
      <c r="X183" s="34" t="str">
        <f>IF($D183="","",(IF($C183="","",IF(ISNA(SUMIF('19'!$CA:$CA,$C183,'19'!$CB:$CB)),0,SUMIF('19'!$CA:$CA,$C183,'19'!$CB:$CB)))-IF($D183="","",IF(ISNA(SUMIF('19'!$B:$B,$D183,'19'!$L:$L)),0,SUMIF('19'!$B:$B,$D183,'19'!$L:$L)))))</f>
        <v/>
      </c>
      <c r="Y183" s="34" t="str">
        <f>IF($D183="","",(IF($C183="","",IF(ISNA(SUMIF('20'!$CA:$CA,$C183,'20'!$CB:$CB)),0,SUMIF('20'!$CA:$CA,$C183,'20'!$CB:$CB)))-IF($D183="","",IF(ISNA(SUMIF('20'!$B:$B,$D183,'20'!$L:$L)),0,SUMIF('20'!$B:$B,$D183,'20'!$L:$L)))))</f>
        <v/>
      </c>
      <c r="Z183" s="34" t="str">
        <f>IF($D183="","",(IF($C183="","",IF(ISNA(SUMIF('21'!$CA:$CA,$C183,'21'!$CB:$CB)),0,SUMIF('21'!$CA:$CA,$C183,'21'!$CB:$CB)))-IF($D183="","",IF(ISNA(SUMIF('21'!$B:$B,$D183,'21'!$L:$L)),0,SUMIF('21'!$B:$B,$D183,'21'!$L:$L)))))</f>
        <v/>
      </c>
      <c r="AA183" s="34" t="str">
        <f>IF($D183="","",(IF($C183="","",IF(ISNA(SUMIF('22'!$CA:$CA,$C183,'22'!$CB:$CB)),0,SUMIF('22'!$CA:$CA,$C183,'22'!$CB:$CB)))-IF($D183="","",IF(ISNA(SUMIF('22'!$B:$B,$D183,'22'!$L:$L)),0,SUMIF('22'!$B:$B,$D183,'22'!$L:$L)))))</f>
        <v/>
      </c>
      <c r="AB183" s="34" t="str">
        <f>IF($D183="","",(IF($C183="","",IF(ISNA(SUMIF('23'!$CA:$CA,$C183,'23'!$CB:$CB)),0,SUMIF('23'!$CA:$CA,$C183,'23'!$CB:$CB)))-IF($D183="","",IF(ISNA(SUMIF('23'!$B:$B,$D183,'23'!$L:$L)),0,SUMIF('23'!$B:$B,$D183,'23'!$L:$L)))))</f>
        <v/>
      </c>
      <c r="AC183" s="34" t="str">
        <f>IF($D183="","",(IF($C183="","",IF(ISNA(SUMIF('24'!$CA:$CA,$C183,'24'!$CB:$CB)),0,SUMIF('24'!$CA:$CA,$C183,'24'!$CB:$CB)))-IF($D183="","",IF(ISNA(SUMIF('24'!$B:$B,$D183,'24'!$L:$L)),0,SUMIF('24'!$B:$B,$D183,'24'!$L:$L)))))</f>
        <v/>
      </c>
      <c r="AD183" s="34" t="str">
        <f>IF($D183="","",(IF($C183="","",IF(ISNA(SUMIF('25'!$CA:$CA,$C183,'25'!$CB:$CB)),0,SUMIF('25'!$CA:$CA,$C183,'25'!$CB:$CB)))-IF($D183="","",IF(ISNA(SUMIF('25'!$B:$B,$D183,'25'!$L:$L)),0,SUMIF('25'!$B:$B,$D183,'25'!$L:$L)))))</f>
        <v/>
      </c>
      <c r="AE183" s="34" t="str">
        <f>IF($D183="","",(IF($C183="","",IF(ISNA(SUMIF('26'!$CA:$CA,$C183,'26'!$CB:$CB)),0,SUMIF('26'!$CA:$CA,$C183,'26'!$CB:$CB)))-IF($D183="","",IF(ISNA(SUMIF('26'!$B:$B,$D183,'26'!$L:$L)),0,SUMIF('26'!$B:$B,$D183,'26'!$L:$L)))))</f>
        <v/>
      </c>
      <c r="AF183" s="34" t="str">
        <f>IF($D183="","",(IF($C183="","",IF(ISNA(SUMIF('27'!$CA:$CA,$C183,'27'!$CB:$CB)),0,SUMIF('27'!$CA:$CA,$C183,'27'!$CB:$CB)))-IF($D183="","",IF(ISNA(SUMIF('27'!$B:$B,$D183,'27'!$L:$L)),0,SUMIF('27'!$B:$B,$D183,'27'!$L:$L)))))</f>
        <v/>
      </c>
      <c r="AG183" s="34" t="str">
        <f>IF($D183="","",(IF($C183="","",IF(ISNA(SUMIF('28'!$CA:$CA,$C183,'28'!$CB:$CB)),0,SUMIF('28'!$CA:$CA,$C183,'28'!$CB:$CB)))-IF($D183="","",IF(ISNA(SUMIF('28'!$B:$B,$D183,'28'!$L:$L)),0,SUMIF('28'!$B:$B,$D183,'28'!$L:$L)))))</f>
        <v/>
      </c>
      <c r="AH183" s="34" t="str">
        <f>IF($D183="","",(IF($C183="","",IF(ISNA(SUMIF('29'!$CA:$CA,$C183,'29'!$CB:$CB)),0,SUMIF('29'!$CA:$CA,$C183,'29'!$CB:$CB)))-IF($D183="","",IF(ISNA(SUMIF('29'!$B:$B,$D183,'29'!$L:$L)),0,SUMIF('29'!$B:$B,$D183,'29'!$L:$L)))))</f>
        <v/>
      </c>
      <c r="AI183" s="34" t="str">
        <f>IF($D183="","",(IF($C183="","",IF(ISNA(SUMIF('30'!$CA:$CA,$C183,'30'!$CB:$CB)),0,SUMIF('30'!$CA:$CA,$C183,'30'!$CB:$CB)))-IF($D183="","",IF(ISNA(SUMIF('30'!$B:$B,$D183,'30'!$L:$L)),0,SUMIF('30'!$B:$B,$D183,'30'!$L:$L)))))</f>
        <v/>
      </c>
      <c r="AJ183" s="34" t="str">
        <f>IF($D183="","",(IF($C183="","",IF(ISNA(SUMIF('31'!$CA:$CA,$C183,'31'!$CB:$CB)),0,SUMIF('31'!$CA:$CA,$C183,'31'!$CB:$CB)))-IF($D183="","",IF(ISNA(SUMIF('31'!$B:$B,$D183,'31'!$L:$L)),0,SUMIF('31'!$B:$B,$D183,'31'!$L:$L)))))</f>
        <v/>
      </c>
      <c r="AK183" s="35" t="str">
        <f t="shared" si="10"/>
        <v/>
      </c>
      <c r="AL183" s="31" t="str">
        <f t="shared" si="11"/>
        <v/>
      </c>
    </row>
    <row r="184" spans="1:38" ht="17.399999999999999" hidden="1">
      <c r="A184" s="19">
        <v>72</v>
      </c>
      <c r="C184" s="39" t="str">
        <f>IF(D184="","",VLOOKUP('CUADRO GENERADO'!D184,'BASE DATOS CONDUCTORES'!B:C,2,FALSE))</f>
        <v/>
      </c>
      <c r="D184" s="28" t="str">
        <f>IFERROR(VLOOKUP(A184,'BASE DATOS CONDUCTORES'!$Y$4:$AB$403,4,FALSE),"")</f>
        <v/>
      </c>
      <c r="E184" s="34" t="str">
        <f>IF(ISNA(VLOOKUP(D184,SALDOS!C:D,2,FALSE)),"",VLOOKUP(D184,SALDOS!C:D,2,FALSE))</f>
        <v/>
      </c>
      <c r="F184" s="34" t="str">
        <f>IF($D184="","",(IF($C184="","",IF(ISNA(SUMIF('1'!$CA:$CA,$C184,'1'!$CB:$CB)),0,SUMIF('1'!$CA:$CA,$C184,'1'!$CB:$CB)))-IF($D184="","",IF(ISNA(SUMIF('1'!$B:$B,$D184,'1'!$L:$L)),0,SUMIF('1'!$B:$B,$D184,'1'!$L:$L)))))</f>
        <v/>
      </c>
      <c r="G184" s="34" t="str">
        <f>IF($D184="","",(IF($C184="","",IF(ISNA(SUMIF('2'!$CA:$CA,$C184,'2'!$CB:$CB)),0,SUMIF('2'!$CA:$CA,$C184,'2'!$CB:$CB)))-IF($D184="","",IF(ISNA(SUMIF('2'!$B:$B,$D184,'2'!$L:$L)),0,SUMIF('2'!$B:$B,$D184,'2'!$L:$L)))))</f>
        <v/>
      </c>
      <c r="H184" s="34" t="str">
        <f>IF($D184="","",(IF($C184="","",IF(ISNA(SUMIF('3'!$CA:$CA,$C184,'3'!$CB:$CB)),0,SUMIF('3'!$CA:$CA,$C184,'3'!$CB:$CB)))-IF($D184="","",IF(ISNA(SUMIF('3'!$B:$B,$D184,'3'!$L:$L)),0,SUMIF('3'!$B:$B,$D184,'3'!$L:$L)))))</f>
        <v/>
      </c>
      <c r="I184" s="34" t="str">
        <f>IF($D184="","",(IF($C184="","",IF(ISNA(SUMIF('4'!$CA:$CA,$C184,'4'!$CB:$CB)),0,SUMIF('4'!$CA:$CA,$C184,'4'!$CB:$CB)))-IF($D184="","",IF(ISNA(SUMIF('4'!$B:$B,$D184,'4'!$L:$L)),0,SUMIF('4'!$B:$B,$D184,'4'!$L:$L)))))</f>
        <v/>
      </c>
      <c r="J184" s="34" t="str">
        <f>IF($D184="","",(IF($C184="","",IF(ISNA(SUMIF('5'!$CA:$CA,$C184,'5'!$CB:$CB)),0,SUMIF('5'!$CA:$CA,$C184,'5'!$CB:$CB)))-IF($D184="","",IF(ISNA(SUMIF('5'!$B:$B,$D184,'5'!$L:$L)),0,SUMIF('5'!$B:$B,$D184,'5'!$L:$L)))))</f>
        <v/>
      </c>
      <c r="K184" s="34" t="str">
        <f>IF($D184="","",(IF($C184="","",IF(ISNA(SUMIF('6'!$CA:$CA,$C184,'6'!$CB:$CB)),0,SUMIF('6'!$CA:$CA,$C184,'6'!$CB:$CB)))-IF($D184="","",IF(ISNA(SUMIF('6'!$B:$B,$D184,'6'!$L:$L)),0,SUMIF('6'!$B:$B,$D184,'6'!$L:$L)))))</f>
        <v/>
      </c>
      <c r="L184" s="34" t="str">
        <f>IF($D184="","",(IF($C184="","",IF(ISNA(SUMIF('7'!$CA:$CA,$C184,'7'!$CB:$CB)),0,SUMIF('7'!$CA:$CA,$C184,'7'!$CB:$CB)))-IF($D184="","",IF(ISNA(SUMIF('7'!$B:$B,$D184,'7'!$L:$L)),0,SUMIF('7'!$B:$B,$D184,'7'!$L:$L)))))</f>
        <v/>
      </c>
      <c r="M184" s="34" t="str">
        <f>IF($D184="","",(IF($C184="","",IF(ISNA(SUMIF('8'!$CA:$CA,$C184,'8'!$CB:$CB)),0,SUMIF('8'!$CA:$CA,$C184,'8'!$CB:$CB)))-IF($D184="","",IF(ISNA(SUMIF('8'!$B:$B,$D184,'8'!$L:$L)),0,SUMIF('8'!$B:$B,$D184,'8'!$L:$L)))))</f>
        <v/>
      </c>
      <c r="N184" s="34" t="str">
        <f>IF($D184="","",(IF($C184="","",IF(ISNA(SUMIF('9'!$CA:$CA,$C184,'9'!$CB:$CB)),0,SUMIF('9'!$CA:$CA,$C184,'9'!$CB:$CB)))-IF($D184="","",IF(ISNA(SUMIF('9'!$B:$B,$D184,'9'!$L:$L)),0,SUMIF('9'!$B:$B,$D184,'9'!$L:$L)))))</f>
        <v/>
      </c>
      <c r="O184" s="34" t="str">
        <f>IF($D184="","",(IF($C184="","",IF(ISNA(SUMIF('10'!$CA:$CA,$C184,'10'!$CB:$CB)),0,SUMIF('10'!$CA:$CA,$C184,'10'!$CB:$CB)))-IF($D184="","",IF(ISNA(SUMIF('10'!$B:$B,$D184,'10'!$L:$L)),0,SUMIF('10'!$B:$B,$D184,'10'!$L:$L)))))</f>
        <v/>
      </c>
      <c r="P184" s="34" t="str">
        <f>IF($D184="","",(IF($C184="","",IF(ISNA(SUMIF('11'!$CA:$CA,$C184,'11'!$CB:$CB)),0,SUMIF('11'!$CA:$CA,$C184,'11'!$CB:$CB)))-IF($D184="","",IF(ISNA(SUMIF('11'!$B:$B,$D184,'11'!$L:$L)),0,SUMIF('11'!$B:$B,$D184,'11'!$L:$L)))))</f>
        <v/>
      </c>
      <c r="Q184" s="34" t="str">
        <f>IF($D184="","",(IF($C184="","",IF(ISNA(SUMIF('12'!$CA:$CA,$C184,'12'!$CB:$CB)),0,SUMIF('12'!$CA:$CA,$C184,'12'!$CB:$CB)))-IF($D184="","",IF(ISNA(SUMIF('12'!$B:$B,$D184,'12'!$L:$L)),0,SUMIF('12'!$B:$B,$D184,'12'!$L:$L)))))</f>
        <v/>
      </c>
      <c r="R184" s="34" t="str">
        <f>IF($D184="","",(IF($C184="","",IF(ISNA(SUMIF('13'!$CA:$CA,$C184,'13'!$CB:$CB)),0,SUMIF('13'!$CA:$CA,$C184,'13'!$CB:$CB)))-IF($D184="","",IF(ISNA(SUMIF('13'!$B:$B,$D184,'13'!$L:$L)),0,SUMIF('13'!$B:$B,$D184,'13'!$L:$L)))))</f>
        <v/>
      </c>
      <c r="S184" s="34" t="str">
        <f>IF($D184="","",(IF($C184="","",IF(ISNA(SUMIF('14'!$CA:$CA,$C184,'14'!$CB:$CB)),0,SUMIF('14'!$CA:$CA,$C184,'14'!$CB:$CB)))-IF($D184="","",IF(ISNA(SUMIF('14'!$B:$B,$D184,'14'!$L:$L)),0,SUMIF('14'!$B:$B,$D184,'14'!$L:$L)))))</f>
        <v/>
      </c>
      <c r="T184" s="34" t="str">
        <f>IF($D184="","",(IF($C184="","",IF(ISNA(SUMIF('15'!$CA:$CA,$C184,'15'!$CB:$CB)),0,SUMIF('15'!$CA:$CA,$C184,'15'!$CB:$CB)))-IF($D184="","",IF(ISNA(SUMIF('15'!$B:$B,$D184,'15'!$L:$L)),0,SUMIF('15'!$B:$B,$D184,'15'!$L:$L)))))</f>
        <v/>
      </c>
      <c r="U184" s="34" t="str">
        <f>IF($D184="","",(IF($C184="","",IF(ISNA(SUMIF('16'!$CA:$CA,$C184,'16'!$CB:$CB)),0,SUMIF('16'!$CA:$CA,$C184,'16'!$CB:$CB)))-IF($D184="","",IF(ISNA(SUMIF('16'!$B:$B,$D184,'16'!$L:$L)),0,SUMIF('16'!$B:$B,$D184,'16'!$L:$L)))))</f>
        <v/>
      </c>
      <c r="V184" s="34" t="str">
        <f>IF($D184="","",(IF($C184="","",IF(ISNA(SUMIF('17'!$CA:$CA,$C184,'17'!$CB:$CB)),0,SUMIF('17'!$CA:$CA,$C184,'17'!$CB:$CB)))-IF($D184="","",IF(ISNA(SUMIF('17'!$B:$B,$D184,'17'!$L:$L)),0,SUMIF('17'!$B:$B,$D184,'17'!$L:$L)))))</f>
        <v/>
      </c>
      <c r="W184" s="34" t="str">
        <f>IF($D184="","",(IF($C184="","",IF(ISNA(SUMIF('18'!$CA:$CA,$C184,'18'!$CB:$CB)),0,SUMIF('18'!$CA:$CA,$C184,'18'!$CB:$CB)))-IF($D184="","",IF(ISNA(SUMIF('18'!$B:$B,$D184,'18'!$L:$L)),0,SUMIF('18'!$B:$B,$D184,'18'!$L:$L)))))</f>
        <v/>
      </c>
      <c r="X184" s="34" t="str">
        <f>IF($D184="","",(IF($C184="","",IF(ISNA(SUMIF('19'!$CA:$CA,$C184,'19'!$CB:$CB)),0,SUMIF('19'!$CA:$CA,$C184,'19'!$CB:$CB)))-IF($D184="","",IF(ISNA(SUMIF('19'!$B:$B,$D184,'19'!$L:$L)),0,SUMIF('19'!$B:$B,$D184,'19'!$L:$L)))))</f>
        <v/>
      </c>
      <c r="Y184" s="34" t="str">
        <f>IF($D184="","",(IF($C184="","",IF(ISNA(SUMIF('20'!$CA:$CA,$C184,'20'!$CB:$CB)),0,SUMIF('20'!$CA:$CA,$C184,'20'!$CB:$CB)))-IF($D184="","",IF(ISNA(SUMIF('20'!$B:$B,$D184,'20'!$L:$L)),0,SUMIF('20'!$B:$B,$D184,'20'!$L:$L)))))</f>
        <v/>
      </c>
      <c r="Z184" s="34" t="str">
        <f>IF($D184="","",(IF($C184="","",IF(ISNA(SUMIF('21'!$CA:$CA,$C184,'21'!$CB:$CB)),0,SUMIF('21'!$CA:$CA,$C184,'21'!$CB:$CB)))-IF($D184="","",IF(ISNA(SUMIF('21'!$B:$B,$D184,'21'!$L:$L)),0,SUMIF('21'!$B:$B,$D184,'21'!$L:$L)))))</f>
        <v/>
      </c>
      <c r="AA184" s="34" t="str">
        <f>IF($D184="","",(IF($C184="","",IF(ISNA(SUMIF('22'!$CA:$CA,$C184,'22'!$CB:$CB)),0,SUMIF('22'!$CA:$CA,$C184,'22'!$CB:$CB)))-IF($D184="","",IF(ISNA(SUMIF('22'!$B:$B,$D184,'22'!$L:$L)),0,SUMIF('22'!$B:$B,$D184,'22'!$L:$L)))))</f>
        <v/>
      </c>
      <c r="AB184" s="34" t="str">
        <f>IF($D184="","",(IF($C184="","",IF(ISNA(SUMIF('23'!$CA:$CA,$C184,'23'!$CB:$CB)),0,SUMIF('23'!$CA:$CA,$C184,'23'!$CB:$CB)))-IF($D184="","",IF(ISNA(SUMIF('23'!$B:$B,$D184,'23'!$L:$L)),0,SUMIF('23'!$B:$B,$D184,'23'!$L:$L)))))</f>
        <v/>
      </c>
      <c r="AC184" s="34" t="str">
        <f>IF($D184="","",(IF($C184="","",IF(ISNA(SUMIF('24'!$CA:$CA,$C184,'24'!$CB:$CB)),0,SUMIF('24'!$CA:$CA,$C184,'24'!$CB:$CB)))-IF($D184="","",IF(ISNA(SUMIF('24'!$B:$B,$D184,'24'!$L:$L)),0,SUMIF('24'!$B:$B,$D184,'24'!$L:$L)))))</f>
        <v/>
      </c>
      <c r="AD184" s="34" t="str">
        <f>IF($D184="","",(IF($C184="","",IF(ISNA(SUMIF('25'!$CA:$CA,$C184,'25'!$CB:$CB)),0,SUMIF('25'!$CA:$CA,$C184,'25'!$CB:$CB)))-IF($D184="","",IF(ISNA(SUMIF('25'!$B:$B,$D184,'25'!$L:$L)),0,SUMIF('25'!$B:$B,$D184,'25'!$L:$L)))))</f>
        <v/>
      </c>
      <c r="AE184" s="34" t="str">
        <f>IF($D184="","",(IF($C184="","",IF(ISNA(SUMIF('26'!$CA:$CA,$C184,'26'!$CB:$CB)),0,SUMIF('26'!$CA:$CA,$C184,'26'!$CB:$CB)))-IF($D184="","",IF(ISNA(SUMIF('26'!$B:$B,$D184,'26'!$L:$L)),0,SUMIF('26'!$B:$B,$D184,'26'!$L:$L)))))</f>
        <v/>
      </c>
      <c r="AF184" s="34" t="str">
        <f>IF($D184="","",(IF($C184="","",IF(ISNA(SUMIF('27'!$CA:$CA,$C184,'27'!$CB:$CB)),0,SUMIF('27'!$CA:$CA,$C184,'27'!$CB:$CB)))-IF($D184="","",IF(ISNA(SUMIF('27'!$B:$B,$D184,'27'!$L:$L)),0,SUMIF('27'!$B:$B,$D184,'27'!$L:$L)))))</f>
        <v/>
      </c>
      <c r="AG184" s="34" t="str">
        <f>IF($D184="","",(IF($C184="","",IF(ISNA(SUMIF('28'!$CA:$CA,$C184,'28'!$CB:$CB)),0,SUMIF('28'!$CA:$CA,$C184,'28'!$CB:$CB)))-IF($D184="","",IF(ISNA(SUMIF('28'!$B:$B,$D184,'28'!$L:$L)),0,SUMIF('28'!$B:$B,$D184,'28'!$L:$L)))))</f>
        <v/>
      </c>
      <c r="AH184" s="34" t="str">
        <f>IF($D184="","",(IF($C184="","",IF(ISNA(SUMIF('29'!$CA:$CA,$C184,'29'!$CB:$CB)),0,SUMIF('29'!$CA:$CA,$C184,'29'!$CB:$CB)))-IF($D184="","",IF(ISNA(SUMIF('29'!$B:$B,$D184,'29'!$L:$L)),0,SUMIF('29'!$B:$B,$D184,'29'!$L:$L)))))</f>
        <v/>
      </c>
      <c r="AI184" s="34" t="str">
        <f>IF($D184="","",(IF($C184="","",IF(ISNA(SUMIF('30'!$CA:$CA,$C184,'30'!$CB:$CB)),0,SUMIF('30'!$CA:$CA,$C184,'30'!$CB:$CB)))-IF($D184="","",IF(ISNA(SUMIF('30'!$B:$B,$D184,'30'!$L:$L)),0,SUMIF('30'!$B:$B,$D184,'30'!$L:$L)))))</f>
        <v/>
      </c>
      <c r="AJ184" s="34" t="str">
        <f>IF($D184="","",(IF($C184="","",IF(ISNA(SUMIF('31'!$CA:$CA,$C184,'31'!$CB:$CB)),0,SUMIF('31'!$CA:$CA,$C184,'31'!$CB:$CB)))-IF($D184="","",IF(ISNA(SUMIF('31'!$B:$B,$D184,'31'!$L:$L)),0,SUMIF('31'!$B:$B,$D184,'31'!$L:$L)))))</f>
        <v/>
      </c>
      <c r="AK184" s="35" t="str">
        <f t="shared" si="10"/>
        <v/>
      </c>
      <c r="AL184" s="31" t="str">
        <f t="shared" si="11"/>
        <v/>
      </c>
    </row>
    <row r="185" spans="1:38" ht="17.399999999999999" hidden="1">
      <c r="A185" s="19">
        <v>73</v>
      </c>
      <c r="C185" s="39" t="str">
        <f>IF(D185="","",VLOOKUP('CUADRO GENERADO'!D185,'BASE DATOS CONDUCTORES'!B:C,2,FALSE))</f>
        <v/>
      </c>
      <c r="D185" s="28" t="str">
        <f>IFERROR(VLOOKUP(A185,'BASE DATOS CONDUCTORES'!$Y$4:$AB$403,4,FALSE),"")</f>
        <v/>
      </c>
      <c r="E185" s="34" t="str">
        <f>IF(ISNA(VLOOKUP(D185,SALDOS!C:D,2,FALSE)),"",VLOOKUP(D185,SALDOS!C:D,2,FALSE))</f>
        <v/>
      </c>
      <c r="F185" s="34" t="str">
        <f>IF($D185="","",(IF($C185="","",IF(ISNA(SUMIF('1'!$CA:$CA,$C185,'1'!$CB:$CB)),0,SUMIF('1'!$CA:$CA,$C185,'1'!$CB:$CB)))-IF($D185="","",IF(ISNA(SUMIF('1'!$B:$B,$D185,'1'!$L:$L)),0,SUMIF('1'!$B:$B,$D185,'1'!$L:$L)))))</f>
        <v/>
      </c>
      <c r="G185" s="34" t="str">
        <f>IF($D185="","",(IF($C185="","",IF(ISNA(SUMIF('2'!$CA:$CA,$C185,'2'!$CB:$CB)),0,SUMIF('2'!$CA:$CA,$C185,'2'!$CB:$CB)))-IF($D185="","",IF(ISNA(SUMIF('2'!$B:$B,$D185,'2'!$L:$L)),0,SUMIF('2'!$B:$B,$D185,'2'!$L:$L)))))</f>
        <v/>
      </c>
      <c r="H185" s="34" t="str">
        <f>IF($D185="","",(IF($C185="","",IF(ISNA(SUMIF('3'!$CA:$CA,$C185,'3'!$CB:$CB)),0,SUMIF('3'!$CA:$CA,$C185,'3'!$CB:$CB)))-IF($D185="","",IF(ISNA(SUMIF('3'!$B:$B,$D185,'3'!$L:$L)),0,SUMIF('3'!$B:$B,$D185,'3'!$L:$L)))))</f>
        <v/>
      </c>
      <c r="I185" s="34" t="str">
        <f>IF($D185="","",(IF($C185="","",IF(ISNA(SUMIF('4'!$CA:$CA,$C185,'4'!$CB:$CB)),0,SUMIF('4'!$CA:$CA,$C185,'4'!$CB:$CB)))-IF($D185="","",IF(ISNA(SUMIF('4'!$B:$B,$D185,'4'!$L:$L)),0,SUMIF('4'!$B:$B,$D185,'4'!$L:$L)))))</f>
        <v/>
      </c>
      <c r="J185" s="34" t="str">
        <f>IF($D185="","",(IF($C185="","",IF(ISNA(SUMIF('5'!$CA:$CA,$C185,'5'!$CB:$CB)),0,SUMIF('5'!$CA:$CA,$C185,'5'!$CB:$CB)))-IF($D185="","",IF(ISNA(SUMIF('5'!$B:$B,$D185,'5'!$L:$L)),0,SUMIF('5'!$B:$B,$D185,'5'!$L:$L)))))</f>
        <v/>
      </c>
      <c r="K185" s="34" t="str">
        <f>IF($D185="","",(IF($C185="","",IF(ISNA(SUMIF('6'!$CA:$CA,$C185,'6'!$CB:$CB)),0,SUMIF('6'!$CA:$CA,$C185,'6'!$CB:$CB)))-IF($D185="","",IF(ISNA(SUMIF('6'!$B:$B,$D185,'6'!$L:$L)),0,SUMIF('6'!$B:$B,$D185,'6'!$L:$L)))))</f>
        <v/>
      </c>
      <c r="L185" s="34" t="str">
        <f>IF($D185="","",(IF($C185="","",IF(ISNA(SUMIF('7'!$CA:$CA,$C185,'7'!$CB:$CB)),0,SUMIF('7'!$CA:$CA,$C185,'7'!$CB:$CB)))-IF($D185="","",IF(ISNA(SUMIF('7'!$B:$B,$D185,'7'!$L:$L)),0,SUMIF('7'!$B:$B,$D185,'7'!$L:$L)))))</f>
        <v/>
      </c>
      <c r="M185" s="34" t="str">
        <f>IF($D185="","",(IF($C185="","",IF(ISNA(SUMIF('8'!$CA:$CA,$C185,'8'!$CB:$CB)),0,SUMIF('8'!$CA:$CA,$C185,'8'!$CB:$CB)))-IF($D185="","",IF(ISNA(SUMIF('8'!$B:$B,$D185,'8'!$L:$L)),0,SUMIF('8'!$B:$B,$D185,'8'!$L:$L)))))</f>
        <v/>
      </c>
      <c r="N185" s="34" t="str">
        <f>IF($D185="","",(IF($C185="","",IF(ISNA(SUMIF('9'!$CA:$CA,$C185,'9'!$CB:$CB)),0,SUMIF('9'!$CA:$CA,$C185,'9'!$CB:$CB)))-IF($D185="","",IF(ISNA(SUMIF('9'!$B:$B,$D185,'9'!$L:$L)),0,SUMIF('9'!$B:$B,$D185,'9'!$L:$L)))))</f>
        <v/>
      </c>
      <c r="O185" s="34" t="str">
        <f>IF($D185="","",(IF($C185="","",IF(ISNA(SUMIF('10'!$CA:$CA,$C185,'10'!$CB:$CB)),0,SUMIF('10'!$CA:$CA,$C185,'10'!$CB:$CB)))-IF($D185="","",IF(ISNA(SUMIF('10'!$B:$B,$D185,'10'!$L:$L)),0,SUMIF('10'!$B:$B,$D185,'10'!$L:$L)))))</f>
        <v/>
      </c>
      <c r="P185" s="34" t="str">
        <f>IF($D185="","",(IF($C185="","",IF(ISNA(SUMIF('11'!$CA:$CA,$C185,'11'!$CB:$CB)),0,SUMIF('11'!$CA:$CA,$C185,'11'!$CB:$CB)))-IF($D185="","",IF(ISNA(SUMIF('11'!$B:$B,$D185,'11'!$L:$L)),0,SUMIF('11'!$B:$B,$D185,'11'!$L:$L)))))</f>
        <v/>
      </c>
      <c r="Q185" s="34" t="str">
        <f>IF($D185="","",(IF($C185="","",IF(ISNA(SUMIF('12'!$CA:$CA,$C185,'12'!$CB:$CB)),0,SUMIF('12'!$CA:$CA,$C185,'12'!$CB:$CB)))-IF($D185="","",IF(ISNA(SUMIF('12'!$B:$B,$D185,'12'!$L:$L)),0,SUMIF('12'!$B:$B,$D185,'12'!$L:$L)))))</f>
        <v/>
      </c>
      <c r="R185" s="34" t="str">
        <f>IF($D185="","",(IF($C185="","",IF(ISNA(SUMIF('13'!$CA:$CA,$C185,'13'!$CB:$CB)),0,SUMIF('13'!$CA:$CA,$C185,'13'!$CB:$CB)))-IF($D185="","",IF(ISNA(SUMIF('13'!$B:$B,$D185,'13'!$L:$L)),0,SUMIF('13'!$B:$B,$D185,'13'!$L:$L)))))</f>
        <v/>
      </c>
      <c r="S185" s="34" t="str">
        <f>IF($D185="","",(IF($C185="","",IF(ISNA(SUMIF('14'!$CA:$CA,$C185,'14'!$CB:$CB)),0,SUMIF('14'!$CA:$CA,$C185,'14'!$CB:$CB)))-IF($D185="","",IF(ISNA(SUMIF('14'!$B:$B,$D185,'14'!$L:$L)),0,SUMIF('14'!$B:$B,$D185,'14'!$L:$L)))))</f>
        <v/>
      </c>
      <c r="T185" s="34" t="str">
        <f>IF($D185="","",(IF($C185="","",IF(ISNA(SUMIF('15'!$CA:$CA,$C185,'15'!$CB:$CB)),0,SUMIF('15'!$CA:$CA,$C185,'15'!$CB:$CB)))-IF($D185="","",IF(ISNA(SUMIF('15'!$B:$B,$D185,'15'!$L:$L)),0,SUMIF('15'!$B:$B,$D185,'15'!$L:$L)))))</f>
        <v/>
      </c>
      <c r="U185" s="34" t="str">
        <f>IF($D185="","",(IF($C185="","",IF(ISNA(SUMIF('16'!$CA:$CA,$C185,'16'!$CB:$CB)),0,SUMIF('16'!$CA:$CA,$C185,'16'!$CB:$CB)))-IF($D185="","",IF(ISNA(SUMIF('16'!$B:$B,$D185,'16'!$L:$L)),0,SUMIF('16'!$B:$B,$D185,'16'!$L:$L)))))</f>
        <v/>
      </c>
      <c r="V185" s="34" t="str">
        <f>IF($D185="","",(IF($C185="","",IF(ISNA(SUMIF('17'!$CA:$CA,$C185,'17'!$CB:$CB)),0,SUMIF('17'!$CA:$CA,$C185,'17'!$CB:$CB)))-IF($D185="","",IF(ISNA(SUMIF('17'!$B:$B,$D185,'17'!$L:$L)),0,SUMIF('17'!$B:$B,$D185,'17'!$L:$L)))))</f>
        <v/>
      </c>
      <c r="W185" s="34" t="str">
        <f>IF($D185="","",(IF($C185="","",IF(ISNA(SUMIF('18'!$CA:$CA,$C185,'18'!$CB:$CB)),0,SUMIF('18'!$CA:$CA,$C185,'18'!$CB:$CB)))-IF($D185="","",IF(ISNA(SUMIF('18'!$B:$B,$D185,'18'!$L:$L)),0,SUMIF('18'!$B:$B,$D185,'18'!$L:$L)))))</f>
        <v/>
      </c>
      <c r="X185" s="34" t="str">
        <f>IF($D185="","",(IF($C185="","",IF(ISNA(SUMIF('19'!$CA:$CA,$C185,'19'!$CB:$CB)),0,SUMIF('19'!$CA:$CA,$C185,'19'!$CB:$CB)))-IF($D185="","",IF(ISNA(SUMIF('19'!$B:$B,$D185,'19'!$L:$L)),0,SUMIF('19'!$B:$B,$D185,'19'!$L:$L)))))</f>
        <v/>
      </c>
      <c r="Y185" s="34" t="str">
        <f>IF($D185="","",(IF($C185="","",IF(ISNA(SUMIF('20'!$CA:$CA,$C185,'20'!$CB:$CB)),0,SUMIF('20'!$CA:$CA,$C185,'20'!$CB:$CB)))-IF($D185="","",IF(ISNA(SUMIF('20'!$B:$B,$D185,'20'!$L:$L)),0,SUMIF('20'!$B:$B,$D185,'20'!$L:$L)))))</f>
        <v/>
      </c>
      <c r="Z185" s="34" t="str">
        <f>IF($D185="","",(IF($C185="","",IF(ISNA(SUMIF('21'!$CA:$CA,$C185,'21'!$CB:$CB)),0,SUMIF('21'!$CA:$CA,$C185,'21'!$CB:$CB)))-IF($D185="","",IF(ISNA(SUMIF('21'!$B:$B,$D185,'21'!$L:$L)),0,SUMIF('21'!$B:$B,$D185,'21'!$L:$L)))))</f>
        <v/>
      </c>
      <c r="AA185" s="34" t="str">
        <f>IF($D185="","",(IF($C185="","",IF(ISNA(SUMIF('22'!$CA:$CA,$C185,'22'!$CB:$CB)),0,SUMIF('22'!$CA:$CA,$C185,'22'!$CB:$CB)))-IF($D185="","",IF(ISNA(SUMIF('22'!$B:$B,$D185,'22'!$L:$L)),0,SUMIF('22'!$B:$B,$D185,'22'!$L:$L)))))</f>
        <v/>
      </c>
      <c r="AB185" s="34" t="str">
        <f>IF($D185="","",(IF($C185="","",IF(ISNA(SUMIF('23'!$CA:$CA,$C185,'23'!$CB:$CB)),0,SUMIF('23'!$CA:$CA,$C185,'23'!$CB:$CB)))-IF($D185="","",IF(ISNA(SUMIF('23'!$B:$B,$D185,'23'!$L:$L)),0,SUMIF('23'!$B:$B,$D185,'23'!$L:$L)))))</f>
        <v/>
      </c>
      <c r="AC185" s="34" t="str">
        <f>IF($D185="","",(IF($C185="","",IF(ISNA(SUMIF('24'!$CA:$CA,$C185,'24'!$CB:$CB)),0,SUMIF('24'!$CA:$CA,$C185,'24'!$CB:$CB)))-IF($D185="","",IF(ISNA(SUMIF('24'!$B:$B,$D185,'24'!$L:$L)),0,SUMIF('24'!$B:$B,$D185,'24'!$L:$L)))))</f>
        <v/>
      </c>
      <c r="AD185" s="34" t="str">
        <f>IF($D185="","",(IF($C185="","",IF(ISNA(SUMIF('25'!$CA:$CA,$C185,'25'!$CB:$CB)),0,SUMIF('25'!$CA:$CA,$C185,'25'!$CB:$CB)))-IF($D185="","",IF(ISNA(SUMIF('25'!$B:$B,$D185,'25'!$L:$L)),0,SUMIF('25'!$B:$B,$D185,'25'!$L:$L)))))</f>
        <v/>
      </c>
      <c r="AE185" s="34" t="str">
        <f>IF($D185="","",(IF($C185="","",IF(ISNA(SUMIF('26'!$CA:$CA,$C185,'26'!$CB:$CB)),0,SUMIF('26'!$CA:$CA,$C185,'26'!$CB:$CB)))-IF($D185="","",IF(ISNA(SUMIF('26'!$B:$B,$D185,'26'!$L:$L)),0,SUMIF('26'!$B:$B,$D185,'26'!$L:$L)))))</f>
        <v/>
      </c>
      <c r="AF185" s="34" t="str">
        <f>IF($D185="","",(IF($C185="","",IF(ISNA(SUMIF('27'!$CA:$CA,$C185,'27'!$CB:$CB)),0,SUMIF('27'!$CA:$CA,$C185,'27'!$CB:$CB)))-IF($D185="","",IF(ISNA(SUMIF('27'!$B:$B,$D185,'27'!$L:$L)),0,SUMIF('27'!$B:$B,$D185,'27'!$L:$L)))))</f>
        <v/>
      </c>
      <c r="AG185" s="34" t="str">
        <f>IF($D185="","",(IF($C185="","",IF(ISNA(SUMIF('28'!$CA:$CA,$C185,'28'!$CB:$CB)),0,SUMIF('28'!$CA:$CA,$C185,'28'!$CB:$CB)))-IF($D185="","",IF(ISNA(SUMIF('28'!$B:$B,$D185,'28'!$L:$L)),0,SUMIF('28'!$B:$B,$D185,'28'!$L:$L)))))</f>
        <v/>
      </c>
      <c r="AH185" s="34" t="str">
        <f>IF($D185="","",(IF($C185="","",IF(ISNA(SUMIF('29'!$CA:$CA,$C185,'29'!$CB:$CB)),0,SUMIF('29'!$CA:$CA,$C185,'29'!$CB:$CB)))-IF($D185="","",IF(ISNA(SUMIF('29'!$B:$B,$D185,'29'!$L:$L)),0,SUMIF('29'!$B:$B,$D185,'29'!$L:$L)))))</f>
        <v/>
      </c>
      <c r="AI185" s="34" t="str">
        <f>IF($D185="","",(IF($C185="","",IF(ISNA(SUMIF('30'!$CA:$CA,$C185,'30'!$CB:$CB)),0,SUMIF('30'!$CA:$CA,$C185,'30'!$CB:$CB)))-IF($D185="","",IF(ISNA(SUMIF('30'!$B:$B,$D185,'30'!$L:$L)),0,SUMIF('30'!$B:$B,$D185,'30'!$L:$L)))))</f>
        <v/>
      </c>
      <c r="AJ185" s="34" t="str">
        <f>IF($D185="","",(IF($C185="","",IF(ISNA(SUMIF('31'!$CA:$CA,$C185,'31'!$CB:$CB)),0,SUMIF('31'!$CA:$CA,$C185,'31'!$CB:$CB)))-IF($D185="","",IF(ISNA(SUMIF('31'!$B:$B,$D185,'31'!$L:$L)),0,SUMIF('31'!$B:$B,$D185,'31'!$L:$L)))))</f>
        <v/>
      </c>
      <c r="AK185" s="35" t="str">
        <f t="shared" si="10"/>
        <v/>
      </c>
      <c r="AL185" s="31" t="str">
        <f t="shared" si="11"/>
        <v/>
      </c>
    </row>
    <row r="186" spans="1:38" ht="17.399999999999999" hidden="1">
      <c r="A186" s="19">
        <v>74</v>
      </c>
      <c r="C186" s="39" t="str">
        <f>IF(D186="","",VLOOKUP('CUADRO GENERADO'!D186,'BASE DATOS CONDUCTORES'!B:C,2,FALSE))</f>
        <v/>
      </c>
      <c r="D186" s="28" t="str">
        <f>IFERROR(VLOOKUP(A186,'BASE DATOS CONDUCTORES'!$Y$4:$AB$403,4,FALSE),"")</f>
        <v/>
      </c>
      <c r="E186" s="34" t="str">
        <f>IF(ISNA(VLOOKUP(D186,SALDOS!C:D,2,FALSE)),"",VLOOKUP(D186,SALDOS!C:D,2,FALSE))</f>
        <v/>
      </c>
      <c r="F186" s="34" t="str">
        <f>IF($D186="","",(IF($C186="","",IF(ISNA(SUMIF('1'!$CA:$CA,$C186,'1'!$CB:$CB)),0,SUMIF('1'!$CA:$CA,$C186,'1'!$CB:$CB)))-IF($D186="","",IF(ISNA(SUMIF('1'!$B:$B,$D186,'1'!$L:$L)),0,SUMIF('1'!$B:$B,$D186,'1'!$L:$L)))))</f>
        <v/>
      </c>
      <c r="G186" s="34" t="str">
        <f>IF($D186="","",(IF($C186="","",IF(ISNA(SUMIF('2'!$CA:$CA,$C186,'2'!$CB:$CB)),0,SUMIF('2'!$CA:$CA,$C186,'2'!$CB:$CB)))-IF($D186="","",IF(ISNA(SUMIF('2'!$B:$B,$D186,'2'!$L:$L)),0,SUMIF('2'!$B:$B,$D186,'2'!$L:$L)))))</f>
        <v/>
      </c>
      <c r="H186" s="34" t="str">
        <f>IF($D186="","",(IF($C186="","",IF(ISNA(SUMIF('3'!$CA:$CA,$C186,'3'!$CB:$CB)),0,SUMIF('3'!$CA:$CA,$C186,'3'!$CB:$CB)))-IF($D186="","",IF(ISNA(SUMIF('3'!$B:$B,$D186,'3'!$L:$L)),0,SUMIF('3'!$B:$B,$D186,'3'!$L:$L)))))</f>
        <v/>
      </c>
      <c r="I186" s="34" t="str">
        <f>IF($D186="","",(IF($C186="","",IF(ISNA(SUMIF('4'!$CA:$CA,$C186,'4'!$CB:$CB)),0,SUMIF('4'!$CA:$CA,$C186,'4'!$CB:$CB)))-IF($D186="","",IF(ISNA(SUMIF('4'!$B:$B,$D186,'4'!$L:$L)),0,SUMIF('4'!$B:$B,$D186,'4'!$L:$L)))))</f>
        <v/>
      </c>
      <c r="J186" s="34" t="str">
        <f>IF($D186="","",(IF($C186="","",IF(ISNA(SUMIF('5'!$CA:$CA,$C186,'5'!$CB:$CB)),0,SUMIF('5'!$CA:$CA,$C186,'5'!$CB:$CB)))-IF($D186="","",IF(ISNA(SUMIF('5'!$B:$B,$D186,'5'!$L:$L)),0,SUMIF('5'!$B:$B,$D186,'5'!$L:$L)))))</f>
        <v/>
      </c>
      <c r="K186" s="34" t="str">
        <f>IF($D186="","",(IF($C186="","",IF(ISNA(SUMIF('6'!$CA:$CA,$C186,'6'!$CB:$CB)),0,SUMIF('6'!$CA:$CA,$C186,'6'!$CB:$CB)))-IF($D186="","",IF(ISNA(SUMIF('6'!$B:$B,$D186,'6'!$L:$L)),0,SUMIF('6'!$B:$B,$D186,'6'!$L:$L)))))</f>
        <v/>
      </c>
      <c r="L186" s="34" t="str">
        <f>IF($D186="","",(IF($C186="","",IF(ISNA(SUMIF('7'!$CA:$CA,$C186,'7'!$CB:$CB)),0,SUMIF('7'!$CA:$CA,$C186,'7'!$CB:$CB)))-IF($D186="","",IF(ISNA(SUMIF('7'!$B:$B,$D186,'7'!$L:$L)),0,SUMIF('7'!$B:$B,$D186,'7'!$L:$L)))))</f>
        <v/>
      </c>
      <c r="M186" s="34" t="str">
        <f>IF($D186="","",(IF($C186="","",IF(ISNA(SUMIF('8'!$CA:$CA,$C186,'8'!$CB:$CB)),0,SUMIF('8'!$CA:$CA,$C186,'8'!$CB:$CB)))-IF($D186="","",IF(ISNA(SUMIF('8'!$B:$B,$D186,'8'!$L:$L)),0,SUMIF('8'!$B:$B,$D186,'8'!$L:$L)))))</f>
        <v/>
      </c>
      <c r="N186" s="34" t="str">
        <f>IF($D186="","",(IF($C186="","",IF(ISNA(SUMIF('9'!$CA:$CA,$C186,'9'!$CB:$CB)),0,SUMIF('9'!$CA:$CA,$C186,'9'!$CB:$CB)))-IF($D186="","",IF(ISNA(SUMIF('9'!$B:$B,$D186,'9'!$L:$L)),0,SUMIF('9'!$B:$B,$D186,'9'!$L:$L)))))</f>
        <v/>
      </c>
      <c r="O186" s="34" t="str">
        <f>IF($D186="","",(IF($C186="","",IF(ISNA(SUMIF('10'!$CA:$CA,$C186,'10'!$CB:$CB)),0,SUMIF('10'!$CA:$CA,$C186,'10'!$CB:$CB)))-IF($D186="","",IF(ISNA(SUMIF('10'!$B:$B,$D186,'10'!$L:$L)),0,SUMIF('10'!$B:$B,$D186,'10'!$L:$L)))))</f>
        <v/>
      </c>
      <c r="P186" s="34" t="str">
        <f>IF($D186="","",(IF($C186="","",IF(ISNA(SUMIF('11'!$CA:$CA,$C186,'11'!$CB:$CB)),0,SUMIF('11'!$CA:$CA,$C186,'11'!$CB:$CB)))-IF($D186="","",IF(ISNA(SUMIF('11'!$B:$B,$D186,'11'!$L:$L)),0,SUMIF('11'!$B:$B,$D186,'11'!$L:$L)))))</f>
        <v/>
      </c>
      <c r="Q186" s="34" t="str">
        <f>IF($D186="","",(IF($C186="","",IF(ISNA(SUMIF('12'!$CA:$CA,$C186,'12'!$CB:$CB)),0,SUMIF('12'!$CA:$CA,$C186,'12'!$CB:$CB)))-IF($D186="","",IF(ISNA(SUMIF('12'!$B:$B,$D186,'12'!$L:$L)),0,SUMIF('12'!$B:$B,$D186,'12'!$L:$L)))))</f>
        <v/>
      </c>
      <c r="R186" s="34" t="str">
        <f>IF($D186="","",(IF($C186="","",IF(ISNA(SUMIF('13'!$CA:$CA,$C186,'13'!$CB:$CB)),0,SUMIF('13'!$CA:$CA,$C186,'13'!$CB:$CB)))-IF($D186="","",IF(ISNA(SUMIF('13'!$B:$B,$D186,'13'!$L:$L)),0,SUMIF('13'!$B:$B,$D186,'13'!$L:$L)))))</f>
        <v/>
      </c>
      <c r="S186" s="34" t="str">
        <f>IF($D186="","",(IF($C186="","",IF(ISNA(SUMIF('14'!$CA:$CA,$C186,'14'!$CB:$CB)),0,SUMIF('14'!$CA:$CA,$C186,'14'!$CB:$CB)))-IF($D186="","",IF(ISNA(SUMIF('14'!$B:$B,$D186,'14'!$L:$L)),0,SUMIF('14'!$B:$B,$D186,'14'!$L:$L)))))</f>
        <v/>
      </c>
      <c r="T186" s="34" t="str">
        <f>IF($D186="","",(IF($C186="","",IF(ISNA(SUMIF('15'!$CA:$CA,$C186,'15'!$CB:$CB)),0,SUMIF('15'!$CA:$CA,$C186,'15'!$CB:$CB)))-IF($D186="","",IF(ISNA(SUMIF('15'!$B:$B,$D186,'15'!$L:$L)),0,SUMIF('15'!$B:$B,$D186,'15'!$L:$L)))))</f>
        <v/>
      </c>
      <c r="U186" s="34" t="str">
        <f>IF($D186="","",(IF($C186="","",IF(ISNA(SUMIF('16'!$CA:$CA,$C186,'16'!$CB:$CB)),0,SUMIF('16'!$CA:$CA,$C186,'16'!$CB:$CB)))-IF($D186="","",IF(ISNA(SUMIF('16'!$B:$B,$D186,'16'!$L:$L)),0,SUMIF('16'!$B:$B,$D186,'16'!$L:$L)))))</f>
        <v/>
      </c>
      <c r="V186" s="34" t="str">
        <f>IF($D186="","",(IF($C186="","",IF(ISNA(SUMIF('17'!$CA:$CA,$C186,'17'!$CB:$CB)),0,SUMIF('17'!$CA:$CA,$C186,'17'!$CB:$CB)))-IF($D186="","",IF(ISNA(SUMIF('17'!$B:$B,$D186,'17'!$L:$L)),0,SUMIF('17'!$B:$B,$D186,'17'!$L:$L)))))</f>
        <v/>
      </c>
      <c r="W186" s="34" t="str">
        <f>IF($D186="","",(IF($C186="","",IF(ISNA(SUMIF('18'!$CA:$CA,$C186,'18'!$CB:$CB)),0,SUMIF('18'!$CA:$CA,$C186,'18'!$CB:$CB)))-IF($D186="","",IF(ISNA(SUMIF('18'!$B:$B,$D186,'18'!$L:$L)),0,SUMIF('18'!$B:$B,$D186,'18'!$L:$L)))))</f>
        <v/>
      </c>
      <c r="X186" s="34" t="str">
        <f>IF($D186="","",(IF($C186="","",IF(ISNA(SUMIF('19'!$CA:$CA,$C186,'19'!$CB:$CB)),0,SUMIF('19'!$CA:$CA,$C186,'19'!$CB:$CB)))-IF($D186="","",IF(ISNA(SUMIF('19'!$B:$B,$D186,'19'!$L:$L)),0,SUMIF('19'!$B:$B,$D186,'19'!$L:$L)))))</f>
        <v/>
      </c>
      <c r="Y186" s="34" t="str">
        <f>IF($D186="","",(IF($C186="","",IF(ISNA(SUMIF('20'!$CA:$CA,$C186,'20'!$CB:$CB)),0,SUMIF('20'!$CA:$CA,$C186,'20'!$CB:$CB)))-IF($D186="","",IF(ISNA(SUMIF('20'!$B:$B,$D186,'20'!$L:$L)),0,SUMIF('20'!$B:$B,$D186,'20'!$L:$L)))))</f>
        <v/>
      </c>
      <c r="Z186" s="34" t="str">
        <f>IF($D186="","",(IF($C186="","",IF(ISNA(SUMIF('21'!$CA:$CA,$C186,'21'!$CB:$CB)),0,SUMIF('21'!$CA:$CA,$C186,'21'!$CB:$CB)))-IF($D186="","",IF(ISNA(SUMIF('21'!$B:$B,$D186,'21'!$L:$L)),0,SUMIF('21'!$B:$B,$D186,'21'!$L:$L)))))</f>
        <v/>
      </c>
      <c r="AA186" s="34" t="str">
        <f>IF($D186="","",(IF($C186="","",IF(ISNA(SUMIF('22'!$CA:$CA,$C186,'22'!$CB:$CB)),0,SUMIF('22'!$CA:$CA,$C186,'22'!$CB:$CB)))-IF($D186="","",IF(ISNA(SUMIF('22'!$B:$B,$D186,'22'!$L:$L)),0,SUMIF('22'!$B:$B,$D186,'22'!$L:$L)))))</f>
        <v/>
      </c>
      <c r="AB186" s="34" t="str">
        <f>IF($D186="","",(IF($C186="","",IF(ISNA(SUMIF('23'!$CA:$CA,$C186,'23'!$CB:$CB)),0,SUMIF('23'!$CA:$CA,$C186,'23'!$CB:$CB)))-IF($D186="","",IF(ISNA(SUMIF('23'!$B:$B,$D186,'23'!$L:$L)),0,SUMIF('23'!$B:$B,$D186,'23'!$L:$L)))))</f>
        <v/>
      </c>
      <c r="AC186" s="34" t="str">
        <f>IF($D186="","",(IF($C186="","",IF(ISNA(SUMIF('24'!$CA:$CA,$C186,'24'!$CB:$CB)),0,SUMIF('24'!$CA:$CA,$C186,'24'!$CB:$CB)))-IF($D186="","",IF(ISNA(SUMIF('24'!$B:$B,$D186,'24'!$L:$L)),0,SUMIF('24'!$B:$B,$D186,'24'!$L:$L)))))</f>
        <v/>
      </c>
      <c r="AD186" s="34" t="str">
        <f>IF($D186="","",(IF($C186="","",IF(ISNA(SUMIF('25'!$CA:$CA,$C186,'25'!$CB:$CB)),0,SUMIF('25'!$CA:$CA,$C186,'25'!$CB:$CB)))-IF($D186="","",IF(ISNA(SUMIF('25'!$B:$B,$D186,'25'!$L:$L)),0,SUMIF('25'!$B:$B,$D186,'25'!$L:$L)))))</f>
        <v/>
      </c>
      <c r="AE186" s="34" t="str">
        <f>IF($D186="","",(IF($C186="","",IF(ISNA(SUMIF('26'!$CA:$CA,$C186,'26'!$CB:$CB)),0,SUMIF('26'!$CA:$CA,$C186,'26'!$CB:$CB)))-IF($D186="","",IF(ISNA(SUMIF('26'!$B:$B,$D186,'26'!$L:$L)),0,SUMIF('26'!$B:$B,$D186,'26'!$L:$L)))))</f>
        <v/>
      </c>
      <c r="AF186" s="34" t="str">
        <f>IF($D186="","",(IF($C186="","",IF(ISNA(SUMIF('27'!$CA:$CA,$C186,'27'!$CB:$CB)),0,SUMIF('27'!$CA:$CA,$C186,'27'!$CB:$CB)))-IF($D186="","",IF(ISNA(SUMIF('27'!$B:$B,$D186,'27'!$L:$L)),0,SUMIF('27'!$B:$B,$D186,'27'!$L:$L)))))</f>
        <v/>
      </c>
      <c r="AG186" s="34" t="str">
        <f>IF($D186="","",(IF($C186="","",IF(ISNA(SUMIF('28'!$CA:$CA,$C186,'28'!$CB:$CB)),0,SUMIF('28'!$CA:$CA,$C186,'28'!$CB:$CB)))-IF($D186="","",IF(ISNA(SUMIF('28'!$B:$B,$D186,'28'!$L:$L)),0,SUMIF('28'!$B:$B,$D186,'28'!$L:$L)))))</f>
        <v/>
      </c>
      <c r="AH186" s="34" t="str">
        <f>IF($D186="","",(IF($C186="","",IF(ISNA(SUMIF('29'!$CA:$CA,$C186,'29'!$CB:$CB)),0,SUMIF('29'!$CA:$CA,$C186,'29'!$CB:$CB)))-IF($D186="","",IF(ISNA(SUMIF('29'!$B:$B,$D186,'29'!$L:$L)),0,SUMIF('29'!$B:$B,$D186,'29'!$L:$L)))))</f>
        <v/>
      </c>
      <c r="AI186" s="34" t="str">
        <f>IF($D186="","",(IF($C186="","",IF(ISNA(SUMIF('30'!$CA:$CA,$C186,'30'!$CB:$CB)),0,SUMIF('30'!$CA:$CA,$C186,'30'!$CB:$CB)))-IF($D186="","",IF(ISNA(SUMIF('30'!$B:$B,$D186,'30'!$L:$L)),0,SUMIF('30'!$B:$B,$D186,'30'!$L:$L)))))</f>
        <v/>
      </c>
      <c r="AJ186" s="34" t="str">
        <f>IF($D186="","",(IF($C186="","",IF(ISNA(SUMIF('31'!$CA:$CA,$C186,'31'!$CB:$CB)),0,SUMIF('31'!$CA:$CA,$C186,'31'!$CB:$CB)))-IF($D186="","",IF(ISNA(SUMIF('31'!$B:$B,$D186,'31'!$L:$L)),0,SUMIF('31'!$B:$B,$D186,'31'!$L:$L)))))</f>
        <v/>
      </c>
      <c r="AK186" s="35" t="str">
        <f t="shared" si="10"/>
        <v/>
      </c>
      <c r="AL186" s="31" t="str">
        <f t="shared" si="11"/>
        <v/>
      </c>
    </row>
    <row r="187" spans="1:38" ht="17.399999999999999" hidden="1">
      <c r="A187" s="19">
        <v>75</v>
      </c>
      <c r="C187" s="39" t="str">
        <f>IF(D187="","",VLOOKUP('CUADRO GENERADO'!D187,'BASE DATOS CONDUCTORES'!B:C,2,FALSE))</f>
        <v/>
      </c>
      <c r="D187" s="28" t="str">
        <f>IFERROR(VLOOKUP(A187,'BASE DATOS CONDUCTORES'!$Y$4:$AB$403,4,FALSE),"")</f>
        <v/>
      </c>
      <c r="E187" s="34" t="str">
        <f>IF(ISNA(VLOOKUP(D187,SALDOS!C:D,2,FALSE)),"",VLOOKUP(D187,SALDOS!C:D,2,FALSE))</f>
        <v/>
      </c>
      <c r="F187" s="34" t="str">
        <f>IF($D187="","",(IF($C187="","",IF(ISNA(SUMIF('1'!$CA:$CA,$C187,'1'!$CB:$CB)),0,SUMIF('1'!$CA:$CA,$C187,'1'!$CB:$CB)))-IF($D187="","",IF(ISNA(SUMIF('1'!$B:$B,$D187,'1'!$L:$L)),0,SUMIF('1'!$B:$B,$D187,'1'!$L:$L)))))</f>
        <v/>
      </c>
      <c r="G187" s="34" t="str">
        <f>IF($D187="","",(IF($C187="","",IF(ISNA(SUMIF('2'!$CA:$CA,$C187,'2'!$CB:$CB)),0,SUMIF('2'!$CA:$CA,$C187,'2'!$CB:$CB)))-IF($D187="","",IF(ISNA(SUMIF('2'!$B:$B,$D187,'2'!$L:$L)),0,SUMIF('2'!$B:$B,$D187,'2'!$L:$L)))))</f>
        <v/>
      </c>
      <c r="H187" s="34" t="str">
        <f>IF($D187="","",(IF($C187="","",IF(ISNA(SUMIF('3'!$CA:$CA,$C187,'3'!$CB:$CB)),0,SUMIF('3'!$CA:$CA,$C187,'3'!$CB:$CB)))-IF($D187="","",IF(ISNA(SUMIF('3'!$B:$B,$D187,'3'!$L:$L)),0,SUMIF('3'!$B:$B,$D187,'3'!$L:$L)))))</f>
        <v/>
      </c>
      <c r="I187" s="34" t="str">
        <f>IF($D187="","",(IF($C187="","",IF(ISNA(SUMIF('4'!$CA:$CA,$C187,'4'!$CB:$CB)),0,SUMIF('4'!$CA:$CA,$C187,'4'!$CB:$CB)))-IF($D187="","",IF(ISNA(SUMIF('4'!$B:$B,$D187,'4'!$L:$L)),0,SUMIF('4'!$B:$B,$D187,'4'!$L:$L)))))</f>
        <v/>
      </c>
      <c r="J187" s="34" t="str">
        <f>IF($D187="","",(IF($C187="","",IF(ISNA(SUMIF('5'!$CA:$CA,$C187,'5'!$CB:$CB)),0,SUMIF('5'!$CA:$CA,$C187,'5'!$CB:$CB)))-IF($D187="","",IF(ISNA(SUMIF('5'!$B:$B,$D187,'5'!$L:$L)),0,SUMIF('5'!$B:$B,$D187,'5'!$L:$L)))))</f>
        <v/>
      </c>
      <c r="K187" s="34" t="str">
        <f>IF($D187="","",(IF($C187="","",IF(ISNA(SUMIF('6'!$CA:$CA,$C187,'6'!$CB:$CB)),0,SUMIF('6'!$CA:$CA,$C187,'6'!$CB:$CB)))-IF($D187="","",IF(ISNA(SUMIF('6'!$B:$B,$D187,'6'!$L:$L)),0,SUMIF('6'!$B:$B,$D187,'6'!$L:$L)))))</f>
        <v/>
      </c>
      <c r="L187" s="34" t="str">
        <f>IF($D187="","",(IF($C187="","",IF(ISNA(SUMIF('7'!$CA:$CA,$C187,'7'!$CB:$CB)),0,SUMIF('7'!$CA:$CA,$C187,'7'!$CB:$CB)))-IF($D187="","",IF(ISNA(SUMIF('7'!$B:$B,$D187,'7'!$L:$L)),0,SUMIF('7'!$B:$B,$D187,'7'!$L:$L)))))</f>
        <v/>
      </c>
      <c r="M187" s="34" t="str">
        <f>IF($D187="","",(IF($C187="","",IF(ISNA(SUMIF('8'!$CA:$CA,$C187,'8'!$CB:$CB)),0,SUMIF('8'!$CA:$CA,$C187,'8'!$CB:$CB)))-IF($D187="","",IF(ISNA(SUMIF('8'!$B:$B,$D187,'8'!$L:$L)),0,SUMIF('8'!$B:$B,$D187,'8'!$L:$L)))))</f>
        <v/>
      </c>
      <c r="N187" s="34" t="str">
        <f>IF($D187="","",(IF($C187="","",IF(ISNA(SUMIF('9'!$CA:$CA,$C187,'9'!$CB:$CB)),0,SUMIF('9'!$CA:$CA,$C187,'9'!$CB:$CB)))-IF($D187="","",IF(ISNA(SUMIF('9'!$B:$B,$D187,'9'!$L:$L)),0,SUMIF('9'!$B:$B,$D187,'9'!$L:$L)))))</f>
        <v/>
      </c>
      <c r="O187" s="34" t="str">
        <f>IF($D187="","",(IF($C187="","",IF(ISNA(SUMIF('10'!$CA:$CA,$C187,'10'!$CB:$CB)),0,SUMIF('10'!$CA:$CA,$C187,'10'!$CB:$CB)))-IF($D187="","",IF(ISNA(SUMIF('10'!$B:$B,$D187,'10'!$L:$L)),0,SUMIF('10'!$B:$B,$D187,'10'!$L:$L)))))</f>
        <v/>
      </c>
      <c r="P187" s="34" t="str">
        <f>IF($D187="","",(IF($C187="","",IF(ISNA(SUMIF('11'!$CA:$CA,$C187,'11'!$CB:$CB)),0,SUMIF('11'!$CA:$CA,$C187,'11'!$CB:$CB)))-IF($D187="","",IF(ISNA(SUMIF('11'!$B:$B,$D187,'11'!$L:$L)),0,SUMIF('11'!$B:$B,$D187,'11'!$L:$L)))))</f>
        <v/>
      </c>
      <c r="Q187" s="34" t="str">
        <f>IF($D187="","",(IF($C187="","",IF(ISNA(SUMIF('12'!$CA:$CA,$C187,'12'!$CB:$CB)),0,SUMIF('12'!$CA:$CA,$C187,'12'!$CB:$CB)))-IF($D187="","",IF(ISNA(SUMIF('12'!$B:$B,$D187,'12'!$L:$L)),0,SUMIF('12'!$B:$B,$D187,'12'!$L:$L)))))</f>
        <v/>
      </c>
      <c r="R187" s="34" t="str">
        <f>IF($D187="","",(IF($C187="","",IF(ISNA(SUMIF('13'!$CA:$CA,$C187,'13'!$CB:$CB)),0,SUMIF('13'!$CA:$CA,$C187,'13'!$CB:$CB)))-IF($D187="","",IF(ISNA(SUMIF('13'!$B:$B,$D187,'13'!$L:$L)),0,SUMIF('13'!$B:$B,$D187,'13'!$L:$L)))))</f>
        <v/>
      </c>
      <c r="S187" s="34" t="str">
        <f>IF($D187="","",(IF($C187="","",IF(ISNA(SUMIF('14'!$CA:$CA,$C187,'14'!$CB:$CB)),0,SUMIF('14'!$CA:$CA,$C187,'14'!$CB:$CB)))-IF($D187="","",IF(ISNA(SUMIF('14'!$B:$B,$D187,'14'!$L:$L)),0,SUMIF('14'!$B:$B,$D187,'14'!$L:$L)))))</f>
        <v/>
      </c>
      <c r="T187" s="34" t="str">
        <f>IF($D187="","",(IF($C187="","",IF(ISNA(SUMIF('15'!$CA:$CA,$C187,'15'!$CB:$CB)),0,SUMIF('15'!$CA:$CA,$C187,'15'!$CB:$CB)))-IF($D187="","",IF(ISNA(SUMIF('15'!$B:$B,$D187,'15'!$L:$L)),0,SUMIF('15'!$B:$B,$D187,'15'!$L:$L)))))</f>
        <v/>
      </c>
      <c r="U187" s="34" t="str">
        <f>IF($D187="","",(IF($C187="","",IF(ISNA(SUMIF('16'!$CA:$CA,$C187,'16'!$CB:$CB)),0,SUMIF('16'!$CA:$CA,$C187,'16'!$CB:$CB)))-IF($D187="","",IF(ISNA(SUMIF('16'!$B:$B,$D187,'16'!$L:$L)),0,SUMIF('16'!$B:$B,$D187,'16'!$L:$L)))))</f>
        <v/>
      </c>
      <c r="V187" s="34" t="str">
        <f>IF($D187="","",(IF($C187="","",IF(ISNA(SUMIF('17'!$CA:$CA,$C187,'17'!$CB:$CB)),0,SUMIF('17'!$CA:$CA,$C187,'17'!$CB:$CB)))-IF($D187="","",IF(ISNA(SUMIF('17'!$B:$B,$D187,'17'!$L:$L)),0,SUMIF('17'!$B:$B,$D187,'17'!$L:$L)))))</f>
        <v/>
      </c>
      <c r="W187" s="34" t="str">
        <f>IF($D187="","",(IF($C187="","",IF(ISNA(SUMIF('18'!$CA:$CA,$C187,'18'!$CB:$CB)),0,SUMIF('18'!$CA:$CA,$C187,'18'!$CB:$CB)))-IF($D187="","",IF(ISNA(SUMIF('18'!$B:$B,$D187,'18'!$L:$L)),0,SUMIF('18'!$B:$B,$D187,'18'!$L:$L)))))</f>
        <v/>
      </c>
      <c r="X187" s="34" t="str">
        <f>IF($D187="","",(IF($C187="","",IF(ISNA(SUMIF('19'!$CA:$CA,$C187,'19'!$CB:$CB)),0,SUMIF('19'!$CA:$CA,$C187,'19'!$CB:$CB)))-IF($D187="","",IF(ISNA(SUMIF('19'!$B:$B,$D187,'19'!$L:$L)),0,SUMIF('19'!$B:$B,$D187,'19'!$L:$L)))))</f>
        <v/>
      </c>
      <c r="Y187" s="34" t="str">
        <f>IF($D187="","",(IF($C187="","",IF(ISNA(SUMIF('20'!$CA:$CA,$C187,'20'!$CB:$CB)),0,SUMIF('20'!$CA:$CA,$C187,'20'!$CB:$CB)))-IF($D187="","",IF(ISNA(SUMIF('20'!$B:$B,$D187,'20'!$L:$L)),0,SUMIF('20'!$B:$B,$D187,'20'!$L:$L)))))</f>
        <v/>
      </c>
      <c r="Z187" s="34" t="str">
        <f>IF($D187="","",(IF($C187="","",IF(ISNA(SUMIF('21'!$CA:$CA,$C187,'21'!$CB:$CB)),0,SUMIF('21'!$CA:$CA,$C187,'21'!$CB:$CB)))-IF($D187="","",IF(ISNA(SUMIF('21'!$B:$B,$D187,'21'!$L:$L)),0,SUMIF('21'!$B:$B,$D187,'21'!$L:$L)))))</f>
        <v/>
      </c>
      <c r="AA187" s="34" t="str">
        <f>IF($D187="","",(IF($C187="","",IF(ISNA(SUMIF('22'!$CA:$CA,$C187,'22'!$CB:$CB)),0,SUMIF('22'!$CA:$CA,$C187,'22'!$CB:$CB)))-IF($D187="","",IF(ISNA(SUMIF('22'!$B:$B,$D187,'22'!$L:$L)),0,SUMIF('22'!$B:$B,$D187,'22'!$L:$L)))))</f>
        <v/>
      </c>
      <c r="AB187" s="34" t="str">
        <f>IF($D187="","",(IF($C187="","",IF(ISNA(SUMIF('23'!$CA:$CA,$C187,'23'!$CB:$CB)),0,SUMIF('23'!$CA:$CA,$C187,'23'!$CB:$CB)))-IF($D187="","",IF(ISNA(SUMIF('23'!$B:$B,$D187,'23'!$L:$L)),0,SUMIF('23'!$B:$B,$D187,'23'!$L:$L)))))</f>
        <v/>
      </c>
      <c r="AC187" s="34" t="str">
        <f>IF($D187="","",(IF($C187="","",IF(ISNA(SUMIF('24'!$CA:$CA,$C187,'24'!$CB:$CB)),0,SUMIF('24'!$CA:$CA,$C187,'24'!$CB:$CB)))-IF($D187="","",IF(ISNA(SUMIF('24'!$B:$B,$D187,'24'!$L:$L)),0,SUMIF('24'!$B:$B,$D187,'24'!$L:$L)))))</f>
        <v/>
      </c>
      <c r="AD187" s="34" t="str">
        <f>IF($D187="","",(IF($C187="","",IF(ISNA(SUMIF('25'!$CA:$CA,$C187,'25'!$CB:$CB)),0,SUMIF('25'!$CA:$CA,$C187,'25'!$CB:$CB)))-IF($D187="","",IF(ISNA(SUMIF('25'!$B:$B,$D187,'25'!$L:$L)),0,SUMIF('25'!$B:$B,$D187,'25'!$L:$L)))))</f>
        <v/>
      </c>
      <c r="AE187" s="34" t="str">
        <f>IF($D187="","",(IF($C187="","",IF(ISNA(SUMIF('26'!$CA:$CA,$C187,'26'!$CB:$CB)),0,SUMIF('26'!$CA:$CA,$C187,'26'!$CB:$CB)))-IF($D187="","",IF(ISNA(SUMIF('26'!$B:$B,$D187,'26'!$L:$L)),0,SUMIF('26'!$B:$B,$D187,'26'!$L:$L)))))</f>
        <v/>
      </c>
      <c r="AF187" s="34" t="str">
        <f>IF($D187="","",(IF($C187="","",IF(ISNA(SUMIF('27'!$CA:$CA,$C187,'27'!$CB:$CB)),0,SUMIF('27'!$CA:$CA,$C187,'27'!$CB:$CB)))-IF($D187="","",IF(ISNA(SUMIF('27'!$B:$B,$D187,'27'!$L:$L)),0,SUMIF('27'!$B:$B,$D187,'27'!$L:$L)))))</f>
        <v/>
      </c>
      <c r="AG187" s="34" t="str">
        <f>IF($D187="","",(IF($C187="","",IF(ISNA(SUMIF('28'!$CA:$CA,$C187,'28'!$CB:$CB)),0,SUMIF('28'!$CA:$CA,$C187,'28'!$CB:$CB)))-IF($D187="","",IF(ISNA(SUMIF('28'!$B:$B,$D187,'28'!$L:$L)),0,SUMIF('28'!$B:$B,$D187,'28'!$L:$L)))))</f>
        <v/>
      </c>
      <c r="AH187" s="34" t="str">
        <f>IF($D187="","",(IF($C187="","",IF(ISNA(SUMIF('29'!$CA:$CA,$C187,'29'!$CB:$CB)),0,SUMIF('29'!$CA:$CA,$C187,'29'!$CB:$CB)))-IF($D187="","",IF(ISNA(SUMIF('29'!$B:$B,$D187,'29'!$L:$L)),0,SUMIF('29'!$B:$B,$D187,'29'!$L:$L)))))</f>
        <v/>
      </c>
      <c r="AI187" s="34" t="str">
        <f>IF($D187="","",(IF($C187="","",IF(ISNA(SUMIF('30'!$CA:$CA,$C187,'30'!$CB:$CB)),0,SUMIF('30'!$CA:$CA,$C187,'30'!$CB:$CB)))-IF($D187="","",IF(ISNA(SUMIF('30'!$B:$B,$D187,'30'!$L:$L)),0,SUMIF('30'!$B:$B,$D187,'30'!$L:$L)))))</f>
        <v/>
      </c>
      <c r="AJ187" s="34" t="str">
        <f>IF($D187="","",(IF($C187="","",IF(ISNA(SUMIF('31'!$CA:$CA,$C187,'31'!$CB:$CB)),0,SUMIF('31'!$CA:$CA,$C187,'31'!$CB:$CB)))-IF($D187="","",IF(ISNA(SUMIF('31'!$B:$B,$D187,'31'!$L:$L)),0,SUMIF('31'!$B:$B,$D187,'31'!$L:$L)))))</f>
        <v/>
      </c>
      <c r="AK187" s="35" t="str">
        <f t="shared" si="10"/>
        <v/>
      </c>
      <c r="AL187" s="31" t="str">
        <f t="shared" si="11"/>
        <v/>
      </c>
    </row>
    <row r="188" spans="1:38" ht="17.399999999999999" hidden="1">
      <c r="A188" s="19">
        <v>76</v>
      </c>
      <c r="C188" s="39" t="str">
        <f>IF(D188="","",VLOOKUP('CUADRO GENERADO'!D188,'BASE DATOS CONDUCTORES'!B:C,2,FALSE))</f>
        <v/>
      </c>
      <c r="D188" s="28" t="str">
        <f>IFERROR(VLOOKUP(A188,'BASE DATOS CONDUCTORES'!$Y$4:$AB$403,4,FALSE),"")</f>
        <v/>
      </c>
      <c r="E188" s="34" t="str">
        <f>IF(ISNA(VLOOKUP(D188,SALDOS!C:D,2,FALSE)),"",VLOOKUP(D188,SALDOS!C:D,2,FALSE))</f>
        <v/>
      </c>
      <c r="F188" s="34" t="str">
        <f>IF($D188="","",(IF($C188="","",IF(ISNA(SUMIF('1'!$CA:$CA,$C188,'1'!$CB:$CB)),0,SUMIF('1'!$CA:$CA,$C188,'1'!$CB:$CB)))-IF($D188="","",IF(ISNA(SUMIF('1'!$B:$B,$D188,'1'!$L:$L)),0,SUMIF('1'!$B:$B,$D188,'1'!$L:$L)))))</f>
        <v/>
      </c>
      <c r="G188" s="34" t="str">
        <f>IF($D188="","",(IF($C188="","",IF(ISNA(SUMIF('2'!$CA:$CA,$C188,'2'!$CB:$CB)),0,SUMIF('2'!$CA:$CA,$C188,'2'!$CB:$CB)))-IF($D188="","",IF(ISNA(SUMIF('2'!$B:$B,$D188,'2'!$L:$L)),0,SUMIF('2'!$B:$B,$D188,'2'!$L:$L)))))</f>
        <v/>
      </c>
      <c r="H188" s="34" t="str">
        <f>IF($D188="","",(IF($C188="","",IF(ISNA(SUMIF('3'!$CA:$CA,$C188,'3'!$CB:$CB)),0,SUMIF('3'!$CA:$CA,$C188,'3'!$CB:$CB)))-IF($D188="","",IF(ISNA(SUMIF('3'!$B:$B,$D188,'3'!$L:$L)),0,SUMIF('3'!$B:$B,$D188,'3'!$L:$L)))))</f>
        <v/>
      </c>
      <c r="I188" s="34" t="str">
        <f>IF($D188="","",(IF($C188="","",IF(ISNA(SUMIF('4'!$CA:$CA,$C188,'4'!$CB:$CB)),0,SUMIF('4'!$CA:$CA,$C188,'4'!$CB:$CB)))-IF($D188="","",IF(ISNA(SUMIF('4'!$B:$B,$D188,'4'!$L:$L)),0,SUMIF('4'!$B:$B,$D188,'4'!$L:$L)))))</f>
        <v/>
      </c>
      <c r="J188" s="34" t="str">
        <f>IF($D188="","",(IF($C188="","",IF(ISNA(SUMIF('5'!$CA:$CA,$C188,'5'!$CB:$CB)),0,SUMIF('5'!$CA:$CA,$C188,'5'!$CB:$CB)))-IF($D188="","",IF(ISNA(SUMIF('5'!$B:$B,$D188,'5'!$L:$L)),0,SUMIF('5'!$B:$B,$D188,'5'!$L:$L)))))</f>
        <v/>
      </c>
      <c r="K188" s="34" t="str">
        <f>IF($D188="","",(IF($C188="","",IF(ISNA(SUMIF('6'!$CA:$CA,$C188,'6'!$CB:$CB)),0,SUMIF('6'!$CA:$CA,$C188,'6'!$CB:$CB)))-IF($D188="","",IF(ISNA(SUMIF('6'!$B:$B,$D188,'6'!$L:$L)),0,SUMIF('6'!$B:$B,$D188,'6'!$L:$L)))))</f>
        <v/>
      </c>
      <c r="L188" s="34" t="str">
        <f>IF($D188="","",(IF($C188="","",IF(ISNA(SUMIF('7'!$CA:$CA,$C188,'7'!$CB:$CB)),0,SUMIF('7'!$CA:$CA,$C188,'7'!$CB:$CB)))-IF($D188="","",IF(ISNA(SUMIF('7'!$B:$B,$D188,'7'!$L:$L)),0,SUMIF('7'!$B:$B,$D188,'7'!$L:$L)))))</f>
        <v/>
      </c>
      <c r="M188" s="34" t="str">
        <f>IF($D188="","",(IF($C188="","",IF(ISNA(SUMIF('8'!$CA:$CA,$C188,'8'!$CB:$CB)),0,SUMIF('8'!$CA:$CA,$C188,'8'!$CB:$CB)))-IF($D188="","",IF(ISNA(SUMIF('8'!$B:$B,$D188,'8'!$L:$L)),0,SUMIF('8'!$B:$B,$D188,'8'!$L:$L)))))</f>
        <v/>
      </c>
      <c r="N188" s="34" t="str">
        <f>IF($D188="","",(IF($C188="","",IF(ISNA(SUMIF('9'!$CA:$CA,$C188,'9'!$CB:$CB)),0,SUMIF('9'!$CA:$CA,$C188,'9'!$CB:$CB)))-IF($D188="","",IF(ISNA(SUMIF('9'!$B:$B,$D188,'9'!$L:$L)),0,SUMIF('9'!$B:$B,$D188,'9'!$L:$L)))))</f>
        <v/>
      </c>
      <c r="O188" s="34" t="str">
        <f>IF($D188="","",(IF($C188="","",IF(ISNA(SUMIF('10'!$CA:$CA,$C188,'10'!$CB:$CB)),0,SUMIF('10'!$CA:$CA,$C188,'10'!$CB:$CB)))-IF($D188="","",IF(ISNA(SUMIF('10'!$B:$B,$D188,'10'!$L:$L)),0,SUMIF('10'!$B:$B,$D188,'10'!$L:$L)))))</f>
        <v/>
      </c>
      <c r="P188" s="34" t="str">
        <f>IF($D188="","",(IF($C188="","",IF(ISNA(SUMIF('11'!$CA:$CA,$C188,'11'!$CB:$CB)),0,SUMIF('11'!$CA:$CA,$C188,'11'!$CB:$CB)))-IF($D188="","",IF(ISNA(SUMIF('11'!$B:$B,$D188,'11'!$L:$L)),0,SUMIF('11'!$B:$B,$D188,'11'!$L:$L)))))</f>
        <v/>
      </c>
      <c r="Q188" s="34" t="str">
        <f>IF($D188="","",(IF($C188="","",IF(ISNA(SUMIF('12'!$CA:$CA,$C188,'12'!$CB:$CB)),0,SUMIF('12'!$CA:$CA,$C188,'12'!$CB:$CB)))-IF($D188="","",IF(ISNA(SUMIF('12'!$B:$B,$D188,'12'!$L:$L)),0,SUMIF('12'!$B:$B,$D188,'12'!$L:$L)))))</f>
        <v/>
      </c>
      <c r="R188" s="34" t="str">
        <f>IF($D188="","",(IF($C188="","",IF(ISNA(SUMIF('13'!$CA:$CA,$C188,'13'!$CB:$CB)),0,SUMIF('13'!$CA:$CA,$C188,'13'!$CB:$CB)))-IF($D188="","",IF(ISNA(SUMIF('13'!$B:$B,$D188,'13'!$L:$L)),0,SUMIF('13'!$B:$B,$D188,'13'!$L:$L)))))</f>
        <v/>
      </c>
      <c r="S188" s="34" t="str">
        <f>IF($D188="","",(IF($C188="","",IF(ISNA(SUMIF('14'!$CA:$CA,$C188,'14'!$CB:$CB)),0,SUMIF('14'!$CA:$CA,$C188,'14'!$CB:$CB)))-IF($D188="","",IF(ISNA(SUMIF('14'!$B:$B,$D188,'14'!$L:$L)),0,SUMIF('14'!$B:$B,$D188,'14'!$L:$L)))))</f>
        <v/>
      </c>
      <c r="T188" s="34" t="str">
        <f>IF($D188="","",(IF($C188="","",IF(ISNA(SUMIF('15'!$CA:$CA,$C188,'15'!$CB:$CB)),0,SUMIF('15'!$CA:$CA,$C188,'15'!$CB:$CB)))-IF($D188="","",IF(ISNA(SUMIF('15'!$B:$B,$D188,'15'!$L:$L)),0,SUMIF('15'!$B:$B,$D188,'15'!$L:$L)))))</f>
        <v/>
      </c>
      <c r="U188" s="34" t="str">
        <f>IF($D188="","",(IF($C188="","",IF(ISNA(SUMIF('16'!$CA:$CA,$C188,'16'!$CB:$CB)),0,SUMIF('16'!$CA:$CA,$C188,'16'!$CB:$CB)))-IF($D188="","",IF(ISNA(SUMIF('16'!$B:$B,$D188,'16'!$L:$L)),0,SUMIF('16'!$B:$B,$D188,'16'!$L:$L)))))</f>
        <v/>
      </c>
      <c r="V188" s="34" t="str">
        <f>IF($D188="","",(IF($C188="","",IF(ISNA(SUMIF('17'!$CA:$CA,$C188,'17'!$CB:$CB)),0,SUMIF('17'!$CA:$CA,$C188,'17'!$CB:$CB)))-IF($D188="","",IF(ISNA(SUMIF('17'!$B:$B,$D188,'17'!$L:$L)),0,SUMIF('17'!$B:$B,$D188,'17'!$L:$L)))))</f>
        <v/>
      </c>
      <c r="W188" s="34" t="str">
        <f>IF($D188="","",(IF($C188="","",IF(ISNA(SUMIF('18'!$CA:$CA,$C188,'18'!$CB:$CB)),0,SUMIF('18'!$CA:$CA,$C188,'18'!$CB:$CB)))-IF($D188="","",IF(ISNA(SUMIF('18'!$B:$B,$D188,'18'!$L:$L)),0,SUMIF('18'!$B:$B,$D188,'18'!$L:$L)))))</f>
        <v/>
      </c>
      <c r="X188" s="34" t="str">
        <f>IF($D188="","",(IF($C188="","",IF(ISNA(SUMIF('19'!$CA:$CA,$C188,'19'!$CB:$CB)),0,SUMIF('19'!$CA:$CA,$C188,'19'!$CB:$CB)))-IF($D188="","",IF(ISNA(SUMIF('19'!$B:$B,$D188,'19'!$L:$L)),0,SUMIF('19'!$B:$B,$D188,'19'!$L:$L)))))</f>
        <v/>
      </c>
      <c r="Y188" s="34" t="str">
        <f>IF($D188="","",(IF($C188="","",IF(ISNA(SUMIF('20'!$CA:$CA,$C188,'20'!$CB:$CB)),0,SUMIF('20'!$CA:$CA,$C188,'20'!$CB:$CB)))-IF($D188="","",IF(ISNA(SUMIF('20'!$B:$B,$D188,'20'!$L:$L)),0,SUMIF('20'!$B:$B,$D188,'20'!$L:$L)))))</f>
        <v/>
      </c>
      <c r="Z188" s="34" t="str">
        <f>IF($D188="","",(IF($C188="","",IF(ISNA(SUMIF('21'!$CA:$CA,$C188,'21'!$CB:$CB)),0,SUMIF('21'!$CA:$CA,$C188,'21'!$CB:$CB)))-IF($D188="","",IF(ISNA(SUMIF('21'!$B:$B,$D188,'21'!$L:$L)),0,SUMIF('21'!$B:$B,$D188,'21'!$L:$L)))))</f>
        <v/>
      </c>
      <c r="AA188" s="34" t="str">
        <f>IF($D188="","",(IF($C188="","",IF(ISNA(SUMIF('22'!$CA:$CA,$C188,'22'!$CB:$CB)),0,SUMIF('22'!$CA:$CA,$C188,'22'!$CB:$CB)))-IF($D188="","",IF(ISNA(SUMIF('22'!$B:$B,$D188,'22'!$L:$L)),0,SUMIF('22'!$B:$B,$D188,'22'!$L:$L)))))</f>
        <v/>
      </c>
      <c r="AB188" s="34" t="str">
        <f>IF($D188="","",(IF($C188="","",IF(ISNA(SUMIF('23'!$CA:$CA,$C188,'23'!$CB:$CB)),0,SUMIF('23'!$CA:$CA,$C188,'23'!$CB:$CB)))-IF($D188="","",IF(ISNA(SUMIF('23'!$B:$B,$D188,'23'!$L:$L)),0,SUMIF('23'!$B:$B,$D188,'23'!$L:$L)))))</f>
        <v/>
      </c>
      <c r="AC188" s="34" t="str">
        <f>IF($D188="","",(IF($C188="","",IF(ISNA(SUMIF('24'!$CA:$CA,$C188,'24'!$CB:$CB)),0,SUMIF('24'!$CA:$CA,$C188,'24'!$CB:$CB)))-IF($D188="","",IF(ISNA(SUMIF('24'!$B:$B,$D188,'24'!$L:$L)),0,SUMIF('24'!$B:$B,$D188,'24'!$L:$L)))))</f>
        <v/>
      </c>
      <c r="AD188" s="34" t="str">
        <f>IF($D188="","",(IF($C188="","",IF(ISNA(SUMIF('25'!$CA:$CA,$C188,'25'!$CB:$CB)),0,SUMIF('25'!$CA:$CA,$C188,'25'!$CB:$CB)))-IF($D188="","",IF(ISNA(SUMIF('25'!$B:$B,$D188,'25'!$L:$L)),0,SUMIF('25'!$B:$B,$D188,'25'!$L:$L)))))</f>
        <v/>
      </c>
      <c r="AE188" s="34" t="str">
        <f>IF($D188="","",(IF($C188="","",IF(ISNA(SUMIF('26'!$CA:$CA,$C188,'26'!$CB:$CB)),0,SUMIF('26'!$CA:$CA,$C188,'26'!$CB:$CB)))-IF($D188="","",IF(ISNA(SUMIF('26'!$B:$B,$D188,'26'!$L:$L)),0,SUMIF('26'!$B:$B,$D188,'26'!$L:$L)))))</f>
        <v/>
      </c>
      <c r="AF188" s="34" t="str">
        <f>IF($D188="","",(IF($C188="","",IF(ISNA(SUMIF('27'!$CA:$CA,$C188,'27'!$CB:$CB)),0,SUMIF('27'!$CA:$CA,$C188,'27'!$CB:$CB)))-IF($D188="","",IF(ISNA(SUMIF('27'!$B:$B,$D188,'27'!$L:$L)),0,SUMIF('27'!$B:$B,$D188,'27'!$L:$L)))))</f>
        <v/>
      </c>
      <c r="AG188" s="34" t="str">
        <f>IF($D188="","",(IF($C188="","",IF(ISNA(SUMIF('28'!$CA:$CA,$C188,'28'!$CB:$CB)),0,SUMIF('28'!$CA:$CA,$C188,'28'!$CB:$CB)))-IF($D188="","",IF(ISNA(SUMIF('28'!$B:$B,$D188,'28'!$L:$L)),0,SUMIF('28'!$B:$B,$D188,'28'!$L:$L)))))</f>
        <v/>
      </c>
      <c r="AH188" s="34" t="str">
        <f>IF($D188="","",(IF($C188="","",IF(ISNA(SUMIF('29'!$CA:$CA,$C188,'29'!$CB:$CB)),0,SUMIF('29'!$CA:$CA,$C188,'29'!$CB:$CB)))-IF($D188="","",IF(ISNA(SUMIF('29'!$B:$B,$D188,'29'!$L:$L)),0,SUMIF('29'!$B:$B,$D188,'29'!$L:$L)))))</f>
        <v/>
      </c>
      <c r="AI188" s="34" t="str">
        <f>IF($D188="","",(IF($C188="","",IF(ISNA(SUMIF('30'!$CA:$CA,$C188,'30'!$CB:$CB)),0,SUMIF('30'!$CA:$CA,$C188,'30'!$CB:$CB)))-IF($D188="","",IF(ISNA(SUMIF('30'!$B:$B,$D188,'30'!$L:$L)),0,SUMIF('30'!$B:$B,$D188,'30'!$L:$L)))))</f>
        <v/>
      </c>
      <c r="AJ188" s="34" t="str">
        <f>IF($D188="","",(IF($C188="","",IF(ISNA(SUMIF('31'!$CA:$CA,$C188,'31'!$CB:$CB)),0,SUMIF('31'!$CA:$CA,$C188,'31'!$CB:$CB)))-IF($D188="","",IF(ISNA(SUMIF('31'!$B:$B,$D188,'31'!$L:$L)),0,SUMIF('31'!$B:$B,$D188,'31'!$L:$L)))))</f>
        <v/>
      </c>
      <c r="AK188" s="35" t="str">
        <f t="shared" si="10"/>
        <v/>
      </c>
      <c r="AL188" s="31" t="str">
        <f t="shared" si="11"/>
        <v/>
      </c>
    </row>
    <row r="189" spans="1:38" ht="17.399999999999999" hidden="1">
      <c r="A189" s="19">
        <v>77</v>
      </c>
      <c r="C189" s="39" t="str">
        <f>IF(D189="","",VLOOKUP('CUADRO GENERADO'!D189,'BASE DATOS CONDUCTORES'!B:C,2,FALSE))</f>
        <v/>
      </c>
      <c r="D189" s="28" t="str">
        <f>IFERROR(VLOOKUP(A189,'BASE DATOS CONDUCTORES'!$Y$4:$AB$403,4,FALSE),"")</f>
        <v/>
      </c>
      <c r="E189" s="34" t="str">
        <f>IF(ISNA(VLOOKUP(D189,SALDOS!C:D,2,FALSE)),"",VLOOKUP(D189,SALDOS!C:D,2,FALSE))</f>
        <v/>
      </c>
      <c r="F189" s="34" t="str">
        <f>IF($D189="","",(IF($C189="","",IF(ISNA(SUMIF('1'!$CA:$CA,$C189,'1'!$CB:$CB)),0,SUMIF('1'!$CA:$CA,$C189,'1'!$CB:$CB)))-IF($D189="","",IF(ISNA(SUMIF('1'!$B:$B,$D189,'1'!$L:$L)),0,SUMIF('1'!$B:$B,$D189,'1'!$L:$L)))))</f>
        <v/>
      </c>
      <c r="G189" s="34" t="str">
        <f>IF($D189="","",(IF($C189="","",IF(ISNA(SUMIF('2'!$CA:$CA,$C189,'2'!$CB:$CB)),0,SUMIF('2'!$CA:$CA,$C189,'2'!$CB:$CB)))-IF($D189="","",IF(ISNA(SUMIF('2'!$B:$B,$D189,'2'!$L:$L)),0,SUMIF('2'!$B:$B,$D189,'2'!$L:$L)))))</f>
        <v/>
      </c>
      <c r="H189" s="34" t="str">
        <f>IF($D189="","",(IF($C189="","",IF(ISNA(SUMIF('3'!$CA:$CA,$C189,'3'!$CB:$CB)),0,SUMIF('3'!$CA:$CA,$C189,'3'!$CB:$CB)))-IF($D189="","",IF(ISNA(SUMIF('3'!$B:$B,$D189,'3'!$L:$L)),0,SUMIF('3'!$B:$B,$D189,'3'!$L:$L)))))</f>
        <v/>
      </c>
      <c r="I189" s="34" t="str">
        <f>IF($D189="","",(IF($C189="","",IF(ISNA(SUMIF('4'!$CA:$CA,$C189,'4'!$CB:$CB)),0,SUMIF('4'!$CA:$CA,$C189,'4'!$CB:$CB)))-IF($D189="","",IF(ISNA(SUMIF('4'!$B:$B,$D189,'4'!$L:$L)),0,SUMIF('4'!$B:$B,$D189,'4'!$L:$L)))))</f>
        <v/>
      </c>
      <c r="J189" s="34" t="str">
        <f>IF($D189="","",(IF($C189="","",IF(ISNA(SUMIF('5'!$CA:$CA,$C189,'5'!$CB:$CB)),0,SUMIF('5'!$CA:$CA,$C189,'5'!$CB:$CB)))-IF($D189="","",IF(ISNA(SUMIF('5'!$B:$B,$D189,'5'!$L:$L)),0,SUMIF('5'!$B:$B,$D189,'5'!$L:$L)))))</f>
        <v/>
      </c>
      <c r="K189" s="34" t="str">
        <f>IF($D189="","",(IF($C189="","",IF(ISNA(SUMIF('6'!$CA:$CA,$C189,'6'!$CB:$CB)),0,SUMIF('6'!$CA:$CA,$C189,'6'!$CB:$CB)))-IF($D189="","",IF(ISNA(SUMIF('6'!$B:$B,$D189,'6'!$L:$L)),0,SUMIF('6'!$B:$B,$D189,'6'!$L:$L)))))</f>
        <v/>
      </c>
      <c r="L189" s="34" t="str">
        <f>IF($D189="","",(IF($C189="","",IF(ISNA(SUMIF('7'!$CA:$CA,$C189,'7'!$CB:$CB)),0,SUMIF('7'!$CA:$CA,$C189,'7'!$CB:$CB)))-IF($D189="","",IF(ISNA(SUMIF('7'!$B:$B,$D189,'7'!$L:$L)),0,SUMIF('7'!$B:$B,$D189,'7'!$L:$L)))))</f>
        <v/>
      </c>
      <c r="M189" s="34" t="str">
        <f>IF($D189="","",(IF($C189="","",IF(ISNA(SUMIF('8'!$CA:$CA,$C189,'8'!$CB:$CB)),0,SUMIF('8'!$CA:$CA,$C189,'8'!$CB:$CB)))-IF($D189="","",IF(ISNA(SUMIF('8'!$B:$B,$D189,'8'!$L:$L)),0,SUMIF('8'!$B:$B,$D189,'8'!$L:$L)))))</f>
        <v/>
      </c>
      <c r="N189" s="34" t="str">
        <f>IF($D189="","",(IF($C189="","",IF(ISNA(SUMIF('9'!$CA:$CA,$C189,'9'!$CB:$CB)),0,SUMIF('9'!$CA:$CA,$C189,'9'!$CB:$CB)))-IF($D189="","",IF(ISNA(SUMIF('9'!$B:$B,$D189,'9'!$L:$L)),0,SUMIF('9'!$B:$B,$D189,'9'!$L:$L)))))</f>
        <v/>
      </c>
      <c r="O189" s="34" t="str">
        <f>IF($D189="","",(IF($C189="","",IF(ISNA(SUMIF('10'!$CA:$CA,$C189,'10'!$CB:$CB)),0,SUMIF('10'!$CA:$CA,$C189,'10'!$CB:$CB)))-IF($D189="","",IF(ISNA(SUMIF('10'!$B:$B,$D189,'10'!$L:$L)),0,SUMIF('10'!$B:$B,$D189,'10'!$L:$L)))))</f>
        <v/>
      </c>
      <c r="P189" s="34" t="str">
        <f>IF($D189="","",(IF($C189="","",IF(ISNA(SUMIF('11'!$CA:$CA,$C189,'11'!$CB:$CB)),0,SUMIF('11'!$CA:$CA,$C189,'11'!$CB:$CB)))-IF($D189="","",IF(ISNA(SUMIF('11'!$B:$B,$D189,'11'!$L:$L)),0,SUMIF('11'!$B:$B,$D189,'11'!$L:$L)))))</f>
        <v/>
      </c>
      <c r="Q189" s="34" t="str">
        <f>IF($D189="","",(IF($C189="","",IF(ISNA(SUMIF('12'!$CA:$CA,$C189,'12'!$CB:$CB)),0,SUMIF('12'!$CA:$CA,$C189,'12'!$CB:$CB)))-IF($D189="","",IF(ISNA(SUMIF('12'!$B:$B,$D189,'12'!$L:$L)),0,SUMIF('12'!$B:$B,$D189,'12'!$L:$L)))))</f>
        <v/>
      </c>
      <c r="R189" s="34" t="str">
        <f>IF($D189="","",(IF($C189="","",IF(ISNA(SUMIF('13'!$CA:$CA,$C189,'13'!$CB:$CB)),0,SUMIF('13'!$CA:$CA,$C189,'13'!$CB:$CB)))-IF($D189="","",IF(ISNA(SUMIF('13'!$B:$B,$D189,'13'!$L:$L)),0,SUMIF('13'!$B:$B,$D189,'13'!$L:$L)))))</f>
        <v/>
      </c>
      <c r="S189" s="34" t="str">
        <f>IF($D189="","",(IF($C189="","",IF(ISNA(SUMIF('14'!$CA:$CA,$C189,'14'!$CB:$CB)),0,SUMIF('14'!$CA:$CA,$C189,'14'!$CB:$CB)))-IF($D189="","",IF(ISNA(SUMIF('14'!$B:$B,$D189,'14'!$L:$L)),0,SUMIF('14'!$B:$B,$D189,'14'!$L:$L)))))</f>
        <v/>
      </c>
      <c r="T189" s="34" t="str">
        <f>IF($D189="","",(IF($C189="","",IF(ISNA(SUMIF('15'!$CA:$CA,$C189,'15'!$CB:$CB)),0,SUMIF('15'!$CA:$CA,$C189,'15'!$CB:$CB)))-IF($D189="","",IF(ISNA(SUMIF('15'!$B:$B,$D189,'15'!$L:$L)),0,SUMIF('15'!$B:$B,$D189,'15'!$L:$L)))))</f>
        <v/>
      </c>
      <c r="U189" s="34" t="str">
        <f>IF($D189="","",(IF($C189="","",IF(ISNA(SUMIF('16'!$CA:$CA,$C189,'16'!$CB:$CB)),0,SUMIF('16'!$CA:$CA,$C189,'16'!$CB:$CB)))-IF($D189="","",IF(ISNA(SUMIF('16'!$B:$B,$D189,'16'!$L:$L)),0,SUMIF('16'!$B:$B,$D189,'16'!$L:$L)))))</f>
        <v/>
      </c>
      <c r="V189" s="34" t="str">
        <f>IF($D189="","",(IF($C189="","",IF(ISNA(SUMIF('17'!$CA:$CA,$C189,'17'!$CB:$CB)),0,SUMIF('17'!$CA:$CA,$C189,'17'!$CB:$CB)))-IF($D189="","",IF(ISNA(SUMIF('17'!$B:$B,$D189,'17'!$L:$L)),0,SUMIF('17'!$B:$B,$D189,'17'!$L:$L)))))</f>
        <v/>
      </c>
      <c r="W189" s="34" t="str">
        <f>IF($D189="","",(IF($C189="","",IF(ISNA(SUMIF('18'!$CA:$CA,$C189,'18'!$CB:$CB)),0,SUMIF('18'!$CA:$CA,$C189,'18'!$CB:$CB)))-IF($D189="","",IF(ISNA(SUMIF('18'!$B:$B,$D189,'18'!$L:$L)),0,SUMIF('18'!$B:$B,$D189,'18'!$L:$L)))))</f>
        <v/>
      </c>
      <c r="X189" s="34" t="str">
        <f>IF($D189="","",(IF($C189="","",IF(ISNA(SUMIF('19'!$CA:$CA,$C189,'19'!$CB:$CB)),0,SUMIF('19'!$CA:$CA,$C189,'19'!$CB:$CB)))-IF($D189="","",IF(ISNA(SUMIF('19'!$B:$B,$D189,'19'!$L:$L)),0,SUMIF('19'!$B:$B,$D189,'19'!$L:$L)))))</f>
        <v/>
      </c>
      <c r="Y189" s="34" t="str">
        <f>IF($D189="","",(IF($C189="","",IF(ISNA(SUMIF('20'!$CA:$CA,$C189,'20'!$CB:$CB)),0,SUMIF('20'!$CA:$CA,$C189,'20'!$CB:$CB)))-IF($D189="","",IF(ISNA(SUMIF('20'!$B:$B,$D189,'20'!$L:$L)),0,SUMIF('20'!$B:$B,$D189,'20'!$L:$L)))))</f>
        <v/>
      </c>
      <c r="Z189" s="34" t="str">
        <f>IF($D189="","",(IF($C189="","",IF(ISNA(SUMIF('21'!$CA:$CA,$C189,'21'!$CB:$CB)),0,SUMIF('21'!$CA:$CA,$C189,'21'!$CB:$CB)))-IF($D189="","",IF(ISNA(SUMIF('21'!$B:$B,$D189,'21'!$L:$L)),0,SUMIF('21'!$B:$B,$D189,'21'!$L:$L)))))</f>
        <v/>
      </c>
      <c r="AA189" s="34" t="str">
        <f>IF($D189="","",(IF($C189="","",IF(ISNA(SUMIF('22'!$CA:$CA,$C189,'22'!$CB:$CB)),0,SUMIF('22'!$CA:$CA,$C189,'22'!$CB:$CB)))-IF($D189="","",IF(ISNA(SUMIF('22'!$B:$B,$D189,'22'!$L:$L)),0,SUMIF('22'!$B:$B,$D189,'22'!$L:$L)))))</f>
        <v/>
      </c>
      <c r="AB189" s="34" t="str">
        <f>IF($D189="","",(IF($C189="","",IF(ISNA(SUMIF('23'!$CA:$CA,$C189,'23'!$CB:$CB)),0,SUMIF('23'!$CA:$CA,$C189,'23'!$CB:$CB)))-IF($D189="","",IF(ISNA(SUMIF('23'!$B:$B,$D189,'23'!$L:$L)),0,SUMIF('23'!$B:$B,$D189,'23'!$L:$L)))))</f>
        <v/>
      </c>
      <c r="AC189" s="34" t="str">
        <f>IF($D189="","",(IF($C189="","",IF(ISNA(SUMIF('24'!$CA:$CA,$C189,'24'!$CB:$CB)),0,SUMIF('24'!$CA:$CA,$C189,'24'!$CB:$CB)))-IF($D189="","",IF(ISNA(SUMIF('24'!$B:$B,$D189,'24'!$L:$L)),0,SUMIF('24'!$B:$B,$D189,'24'!$L:$L)))))</f>
        <v/>
      </c>
      <c r="AD189" s="34" t="str">
        <f>IF($D189="","",(IF($C189="","",IF(ISNA(SUMIF('25'!$CA:$CA,$C189,'25'!$CB:$CB)),0,SUMIF('25'!$CA:$CA,$C189,'25'!$CB:$CB)))-IF($D189="","",IF(ISNA(SUMIF('25'!$B:$B,$D189,'25'!$L:$L)),0,SUMIF('25'!$B:$B,$D189,'25'!$L:$L)))))</f>
        <v/>
      </c>
      <c r="AE189" s="34" t="str">
        <f>IF($D189="","",(IF($C189="","",IF(ISNA(SUMIF('26'!$CA:$CA,$C189,'26'!$CB:$CB)),0,SUMIF('26'!$CA:$CA,$C189,'26'!$CB:$CB)))-IF($D189="","",IF(ISNA(SUMIF('26'!$B:$B,$D189,'26'!$L:$L)),0,SUMIF('26'!$B:$B,$D189,'26'!$L:$L)))))</f>
        <v/>
      </c>
      <c r="AF189" s="34" t="str">
        <f>IF($D189="","",(IF($C189="","",IF(ISNA(SUMIF('27'!$CA:$CA,$C189,'27'!$CB:$CB)),0,SUMIF('27'!$CA:$CA,$C189,'27'!$CB:$CB)))-IF($D189="","",IF(ISNA(SUMIF('27'!$B:$B,$D189,'27'!$L:$L)),0,SUMIF('27'!$B:$B,$D189,'27'!$L:$L)))))</f>
        <v/>
      </c>
      <c r="AG189" s="34" t="str">
        <f>IF($D189="","",(IF($C189="","",IF(ISNA(SUMIF('28'!$CA:$CA,$C189,'28'!$CB:$CB)),0,SUMIF('28'!$CA:$CA,$C189,'28'!$CB:$CB)))-IF($D189="","",IF(ISNA(SUMIF('28'!$B:$B,$D189,'28'!$L:$L)),0,SUMIF('28'!$B:$B,$D189,'28'!$L:$L)))))</f>
        <v/>
      </c>
      <c r="AH189" s="34" t="str">
        <f>IF($D189="","",(IF($C189="","",IF(ISNA(SUMIF('29'!$CA:$CA,$C189,'29'!$CB:$CB)),0,SUMIF('29'!$CA:$CA,$C189,'29'!$CB:$CB)))-IF($D189="","",IF(ISNA(SUMIF('29'!$B:$B,$D189,'29'!$L:$L)),0,SUMIF('29'!$B:$B,$D189,'29'!$L:$L)))))</f>
        <v/>
      </c>
      <c r="AI189" s="34" t="str">
        <f>IF($D189="","",(IF($C189="","",IF(ISNA(SUMIF('30'!$CA:$CA,$C189,'30'!$CB:$CB)),0,SUMIF('30'!$CA:$CA,$C189,'30'!$CB:$CB)))-IF($D189="","",IF(ISNA(SUMIF('30'!$B:$B,$D189,'30'!$L:$L)),0,SUMIF('30'!$B:$B,$D189,'30'!$L:$L)))))</f>
        <v/>
      </c>
      <c r="AJ189" s="34" t="str">
        <f>IF($D189="","",(IF($C189="","",IF(ISNA(SUMIF('31'!$CA:$CA,$C189,'31'!$CB:$CB)),0,SUMIF('31'!$CA:$CA,$C189,'31'!$CB:$CB)))-IF($D189="","",IF(ISNA(SUMIF('31'!$B:$B,$D189,'31'!$L:$L)),0,SUMIF('31'!$B:$B,$D189,'31'!$L:$L)))))</f>
        <v/>
      </c>
      <c r="AK189" s="35" t="str">
        <f t="shared" si="10"/>
        <v/>
      </c>
      <c r="AL189" s="31" t="str">
        <f t="shared" si="11"/>
        <v/>
      </c>
    </row>
    <row r="190" spans="1:38" ht="17.399999999999999" hidden="1">
      <c r="A190" s="19">
        <v>78</v>
      </c>
      <c r="C190" s="39" t="str">
        <f>IF(D190="","",VLOOKUP('CUADRO GENERADO'!D190,'BASE DATOS CONDUCTORES'!B:C,2,FALSE))</f>
        <v/>
      </c>
      <c r="D190" s="28" t="str">
        <f>IFERROR(VLOOKUP(A190,'BASE DATOS CONDUCTORES'!$Y$4:$AB$403,4,FALSE),"")</f>
        <v/>
      </c>
      <c r="E190" s="34" t="str">
        <f>IF(ISNA(VLOOKUP(D190,SALDOS!C:D,2,FALSE)),"",VLOOKUP(D190,SALDOS!C:D,2,FALSE))</f>
        <v/>
      </c>
      <c r="F190" s="34" t="str">
        <f>IF($D190="","",(IF($C190="","",IF(ISNA(SUMIF('1'!$CA:$CA,$C190,'1'!$CB:$CB)),0,SUMIF('1'!$CA:$CA,$C190,'1'!$CB:$CB)))-IF($D190="","",IF(ISNA(SUMIF('1'!$B:$B,$D190,'1'!$L:$L)),0,SUMIF('1'!$B:$B,$D190,'1'!$L:$L)))))</f>
        <v/>
      </c>
      <c r="G190" s="34" t="str">
        <f>IF($D190="","",(IF($C190="","",IF(ISNA(SUMIF('2'!$CA:$CA,$C190,'2'!$CB:$CB)),0,SUMIF('2'!$CA:$CA,$C190,'2'!$CB:$CB)))-IF($D190="","",IF(ISNA(SUMIF('2'!$B:$B,$D190,'2'!$L:$L)),0,SUMIF('2'!$B:$B,$D190,'2'!$L:$L)))))</f>
        <v/>
      </c>
      <c r="H190" s="34" t="str">
        <f>IF($D190="","",(IF($C190="","",IF(ISNA(SUMIF('3'!$CA:$CA,$C190,'3'!$CB:$CB)),0,SUMIF('3'!$CA:$CA,$C190,'3'!$CB:$CB)))-IF($D190="","",IF(ISNA(SUMIF('3'!$B:$B,$D190,'3'!$L:$L)),0,SUMIF('3'!$B:$B,$D190,'3'!$L:$L)))))</f>
        <v/>
      </c>
      <c r="I190" s="34" t="str">
        <f>IF($D190="","",(IF($C190="","",IF(ISNA(SUMIF('4'!$CA:$CA,$C190,'4'!$CB:$CB)),0,SUMIF('4'!$CA:$CA,$C190,'4'!$CB:$CB)))-IF($D190="","",IF(ISNA(SUMIF('4'!$B:$B,$D190,'4'!$L:$L)),0,SUMIF('4'!$B:$B,$D190,'4'!$L:$L)))))</f>
        <v/>
      </c>
      <c r="J190" s="34" t="str">
        <f>IF($D190="","",(IF($C190="","",IF(ISNA(SUMIF('5'!$CA:$CA,$C190,'5'!$CB:$CB)),0,SUMIF('5'!$CA:$CA,$C190,'5'!$CB:$CB)))-IF($D190="","",IF(ISNA(SUMIF('5'!$B:$B,$D190,'5'!$L:$L)),0,SUMIF('5'!$B:$B,$D190,'5'!$L:$L)))))</f>
        <v/>
      </c>
      <c r="K190" s="34" t="str">
        <f>IF($D190="","",(IF($C190="","",IF(ISNA(SUMIF('6'!$CA:$CA,$C190,'6'!$CB:$CB)),0,SUMIF('6'!$CA:$CA,$C190,'6'!$CB:$CB)))-IF($D190="","",IF(ISNA(SUMIF('6'!$B:$B,$D190,'6'!$L:$L)),0,SUMIF('6'!$B:$B,$D190,'6'!$L:$L)))))</f>
        <v/>
      </c>
      <c r="L190" s="34" t="str">
        <f>IF($D190="","",(IF($C190="","",IF(ISNA(SUMIF('7'!$CA:$CA,$C190,'7'!$CB:$CB)),0,SUMIF('7'!$CA:$CA,$C190,'7'!$CB:$CB)))-IF($D190="","",IF(ISNA(SUMIF('7'!$B:$B,$D190,'7'!$L:$L)),0,SUMIF('7'!$B:$B,$D190,'7'!$L:$L)))))</f>
        <v/>
      </c>
      <c r="M190" s="34" t="str">
        <f>IF($D190="","",(IF($C190="","",IF(ISNA(SUMIF('8'!$CA:$CA,$C190,'8'!$CB:$CB)),0,SUMIF('8'!$CA:$CA,$C190,'8'!$CB:$CB)))-IF($D190="","",IF(ISNA(SUMIF('8'!$B:$B,$D190,'8'!$L:$L)),0,SUMIF('8'!$B:$B,$D190,'8'!$L:$L)))))</f>
        <v/>
      </c>
      <c r="N190" s="34" t="str">
        <f>IF($D190="","",(IF($C190="","",IF(ISNA(SUMIF('9'!$CA:$CA,$C190,'9'!$CB:$CB)),0,SUMIF('9'!$CA:$CA,$C190,'9'!$CB:$CB)))-IF($D190="","",IF(ISNA(SUMIF('9'!$B:$B,$D190,'9'!$L:$L)),0,SUMIF('9'!$B:$B,$D190,'9'!$L:$L)))))</f>
        <v/>
      </c>
      <c r="O190" s="34" t="str">
        <f>IF($D190="","",(IF($C190="","",IF(ISNA(SUMIF('10'!$CA:$CA,$C190,'10'!$CB:$CB)),0,SUMIF('10'!$CA:$CA,$C190,'10'!$CB:$CB)))-IF($D190="","",IF(ISNA(SUMIF('10'!$B:$B,$D190,'10'!$L:$L)),0,SUMIF('10'!$B:$B,$D190,'10'!$L:$L)))))</f>
        <v/>
      </c>
      <c r="P190" s="34" t="str">
        <f>IF($D190="","",(IF($C190="","",IF(ISNA(SUMIF('11'!$CA:$CA,$C190,'11'!$CB:$CB)),0,SUMIF('11'!$CA:$CA,$C190,'11'!$CB:$CB)))-IF($D190="","",IF(ISNA(SUMIF('11'!$B:$B,$D190,'11'!$L:$L)),0,SUMIF('11'!$B:$B,$D190,'11'!$L:$L)))))</f>
        <v/>
      </c>
      <c r="Q190" s="34" t="str">
        <f>IF($D190="","",(IF($C190="","",IF(ISNA(SUMIF('12'!$CA:$CA,$C190,'12'!$CB:$CB)),0,SUMIF('12'!$CA:$CA,$C190,'12'!$CB:$CB)))-IF($D190="","",IF(ISNA(SUMIF('12'!$B:$B,$D190,'12'!$L:$L)),0,SUMIF('12'!$B:$B,$D190,'12'!$L:$L)))))</f>
        <v/>
      </c>
      <c r="R190" s="34" t="str">
        <f>IF($D190="","",(IF($C190="","",IF(ISNA(SUMIF('13'!$CA:$CA,$C190,'13'!$CB:$CB)),0,SUMIF('13'!$CA:$CA,$C190,'13'!$CB:$CB)))-IF($D190="","",IF(ISNA(SUMIF('13'!$B:$B,$D190,'13'!$L:$L)),0,SUMIF('13'!$B:$B,$D190,'13'!$L:$L)))))</f>
        <v/>
      </c>
      <c r="S190" s="34" t="str">
        <f>IF($D190="","",(IF($C190="","",IF(ISNA(SUMIF('14'!$CA:$CA,$C190,'14'!$CB:$CB)),0,SUMIF('14'!$CA:$CA,$C190,'14'!$CB:$CB)))-IF($D190="","",IF(ISNA(SUMIF('14'!$B:$B,$D190,'14'!$L:$L)),0,SUMIF('14'!$B:$B,$D190,'14'!$L:$L)))))</f>
        <v/>
      </c>
      <c r="T190" s="34" t="str">
        <f>IF($D190="","",(IF($C190="","",IF(ISNA(SUMIF('15'!$CA:$CA,$C190,'15'!$CB:$CB)),0,SUMIF('15'!$CA:$CA,$C190,'15'!$CB:$CB)))-IF($D190="","",IF(ISNA(SUMIF('15'!$B:$B,$D190,'15'!$L:$L)),0,SUMIF('15'!$B:$B,$D190,'15'!$L:$L)))))</f>
        <v/>
      </c>
      <c r="U190" s="34" t="str">
        <f>IF($D190="","",(IF($C190="","",IF(ISNA(SUMIF('16'!$CA:$CA,$C190,'16'!$CB:$CB)),0,SUMIF('16'!$CA:$CA,$C190,'16'!$CB:$CB)))-IF($D190="","",IF(ISNA(SUMIF('16'!$B:$B,$D190,'16'!$L:$L)),0,SUMIF('16'!$B:$B,$D190,'16'!$L:$L)))))</f>
        <v/>
      </c>
      <c r="V190" s="34" t="str">
        <f>IF($D190="","",(IF($C190="","",IF(ISNA(SUMIF('17'!$CA:$CA,$C190,'17'!$CB:$CB)),0,SUMIF('17'!$CA:$CA,$C190,'17'!$CB:$CB)))-IF($D190="","",IF(ISNA(SUMIF('17'!$B:$B,$D190,'17'!$L:$L)),0,SUMIF('17'!$B:$B,$D190,'17'!$L:$L)))))</f>
        <v/>
      </c>
      <c r="W190" s="34" t="str">
        <f>IF($D190="","",(IF($C190="","",IF(ISNA(SUMIF('18'!$CA:$CA,$C190,'18'!$CB:$CB)),0,SUMIF('18'!$CA:$CA,$C190,'18'!$CB:$CB)))-IF($D190="","",IF(ISNA(SUMIF('18'!$B:$B,$D190,'18'!$L:$L)),0,SUMIF('18'!$B:$B,$D190,'18'!$L:$L)))))</f>
        <v/>
      </c>
      <c r="X190" s="34" t="str">
        <f>IF($D190="","",(IF($C190="","",IF(ISNA(SUMIF('19'!$CA:$CA,$C190,'19'!$CB:$CB)),0,SUMIF('19'!$CA:$CA,$C190,'19'!$CB:$CB)))-IF($D190="","",IF(ISNA(SUMIF('19'!$B:$B,$D190,'19'!$L:$L)),0,SUMIF('19'!$B:$B,$D190,'19'!$L:$L)))))</f>
        <v/>
      </c>
      <c r="Y190" s="34" t="str">
        <f>IF($D190="","",(IF($C190="","",IF(ISNA(SUMIF('20'!$CA:$CA,$C190,'20'!$CB:$CB)),0,SUMIF('20'!$CA:$CA,$C190,'20'!$CB:$CB)))-IF($D190="","",IF(ISNA(SUMIF('20'!$B:$B,$D190,'20'!$L:$L)),0,SUMIF('20'!$B:$B,$D190,'20'!$L:$L)))))</f>
        <v/>
      </c>
      <c r="Z190" s="34" t="str">
        <f>IF($D190="","",(IF($C190="","",IF(ISNA(SUMIF('21'!$CA:$CA,$C190,'21'!$CB:$CB)),0,SUMIF('21'!$CA:$CA,$C190,'21'!$CB:$CB)))-IF($D190="","",IF(ISNA(SUMIF('21'!$B:$B,$D190,'21'!$L:$L)),0,SUMIF('21'!$B:$B,$D190,'21'!$L:$L)))))</f>
        <v/>
      </c>
      <c r="AA190" s="34" t="str">
        <f>IF($D190="","",(IF($C190="","",IF(ISNA(SUMIF('22'!$CA:$CA,$C190,'22'!$CB:$CB)),0,SUMIF('22'!$CA:$CA,$C190,'22'!$CB:$CB)))-IF($D190="","",IF(ISNA(SUMIF('22'!$B:$B,$D190,'22'!$L:$L)),0,SUMIF('22'!$B:$B,$D190,'22'!$L:$L)))))</f>
        <v/>
      </c>
      <c r="AB190" s="34" t="str">
        <f>IF($D190="","",(IF($C190="","",IF(ISNA(SUMIF('23'!$CA:$CA,$C190,'23'!$CB:$CB)),0,SUMIF('23'!$CA:$CA,$C190,'23'!$CB:$CB)))-IF($D190="","",IF(ISNA(SUMIF('23'!$B:$B,$D190,'23'!$L:$L)),0,SUMIF('23'!$B:$B,$D190,'23'!$L:$L)))))</f>
        <v/>
      </c>
      <c r="AC190" s="34" t="str">
        <f>IF($D190="","",(IF($C190="","",IF(ISNA(SUMIF('24'!$CA:$CA,$C190,'24'!$CB:$CB)),0,SUMIF('24'!$CA:$CA,$C190,'24'!$CB:$CB)))-IF($D190="","",IF(ISNA(SUMIF('24'!$B:$B,$D190,'24'!$L:$L)),0,SUMIF('24'!$B:$B,$D190,'24'!$L:$L)))))</f>
        <v/>
      </c>
      <c r="AD190" s="34" t="str">
        <f>IF($D190="","",(IF($C190="","",IF(ISNA(SUMIF('25'!$CA:$CA,$C190,'25'!$CB:$CB)),0,SUMIF('25'!$CA:$CA,$C190,'25'!$CB:$CB)))-IF($D190="","",IF(ISNA(SUMIF('25'!$B:$B,$D190,'25'!$L:$L)),0,SUMIF('25'!$B:$B,$D190,'25'!$L:$L)))))</f>
        <v/>
      </c>
      <c r="AE190" s="34" t="str">
        <f>IF($D190="","",(IF($C190="","",IF(ISNA(SUMIF('26'!$CA:$CA,$C190,'26'!$CB:$CB)),0,SUMIF('26'!$CA:$CA,$C190,'26'!$CB:$CB)))-IF($D190="","",IF(ISNA(SUMIF('26'!$B:$B,$D190,'26'!$L:$L)),0,SUMIF('26'!$B:$B,$D190,'26'!$L:$L)))))</f>
        <v/>
      </c>
      <c r="AF190" s="34" t="str">
        <f>IF($D190="","",(IF($C190="","",IF(ISNA(SUMIF('27'!$CA:$CA,$C190,'27'!$CB:$CB)),0,SUMIF('27'!$CA:$CA,$C190,'27'!$CB:$CB)))-IF($D190="","",IF(ISNA(SUMIF('27'!$B:$B,$D190,'27'!$L:$L)),0,SUMIF('27'!$B:$B,$D190,'27'!$L:$L)))))</f>
        <v/>
      </c>
      <c r="AG190" s="34" t="str">
        <f>IF($D190="","",(IF($C190="","",IF(ISNA(SUMIF('28'!$CA:$CA,$C190,'28'!$CB:$CB)),0,SUMIF('28'!$CA:$CA,$C190,'28'!$CB:$CB)))-IF($D190="","",IF(ISNA(SUMIF('28'!$B:$B,$D190,'28'!$L:$L)),0,SUMIF('28'!$B:$B,$D190,'28'!$L:$L)))))</f>
        <v/>
      </c>
      <c r="AH190" s="34" t="str">
        <f>IF($D190="","",(IF($C190="","",IF(ISNA(SUMIF('29'!$CA:$CA,$C190,'29'!$CB:$CB)),0,SUMIF('29'!$CA:$CA,$C190,'29'!$CB:$CB)))-IF($D190="","",IF(ISNA(SUMIF('29'!$B:$B,$D190,'29'!$L:$L)),0,SUMIF('29'!$B:$B,$D190,'29'!$L:$L)))))</f>
        <v/>
      </c>
      <c r="AI190" s="34" t="str">
        <f>IF($D190="","",(IF($C190="","",IF(ISNA(SUMIF('30'!$CA:$CA,$C190,'30'!$CB:$CB)),0,SUMIF('30'!$CA:$CA,$C190,'30'!$CB:$CB)))-IF($D190="","",IF(ISNA(SUMIF('30'!$B:$B,$D190,'30'!$L:$L)),0,SUMIF('30'!$B:$B,$D190,'30'!$L:$L)))))</f>
        <v/>
      </c>
      <c r="AJ190" s="34" t="str">
        <f>IF($D190="","",(IF($C190="","",IF(ISNA(SUMIF('31'!$CA:$CA,$C190,'31'!$CB:$CB)),0,SUMIF('31'!$CA:$CA,$C190,'31'!$CB:$CB)))-IF($D190="","",IF(ISNA(SUMIF('31'!$B:$B,$D190,'31'!$L:$L)),0,SUMIF('31'!$B:$B,$D190,'31'!$L:$L)))))</f>
        <v/>
      </c>
      <c r="AK190" s="35" t="str">
        <f t="shared" si="10"/>
        <v/>
      </c>
      <c r="AL190" s="31" t="str">
        <f t="shared" si="11"/>
        <v/>
      </c>
    </row>
    <row r="191" spans="1:38" ht="17.399999999999999" hidden="1">
      <c r="A191" s="19">
        <v>79</v>
      </c>
      <c r="C191" s="39" t="str">
        <f>IF(D191="","",VLOOKUP('CUADRO GENERADO'!D191,'BASE DATOS CONDUCTORES'!B:C,2,FALSE))</f>
        <v/>
      </c>
      <c r="D191" s="28" t="str">
        <f>IFERROR(VLOOKUP(A191,'BASE DATOS CONDUCTORES'!$Y$4:$AB$403,4,FALSE),"")</f>
        <v/>
      </c>
      <c r="E191" s="34" t="str">
        <f>IF(ISNA(VLOOKUP(D191,SALDOS!C:D,2,FALSE)),"",VLOOKUP(D191,SALDOS!C:D,2,FALSE))</f>
        <v/>
      </c>
      <c r="F191" s="34" t="str">
        <f>IF($D191="","",(IF($C191="","",IF(ISNA(SUMIF('1'!$CA:$CA,$C191,'1'!$CB:$CB)),0,SUMIF('1'!$CA:$CA,$C191,'1'!$CB:$CB)))-IF($D191="","",IF(ISNA(SUMIF('1'!$B:$B,$D191,'1'!$L:$L)),0,SUMIF('1'!$B:$B,$D191,'1'!$L:$L)))))</f>
        <v/>
      </c>
      <c r="G191" s="34" t="str">
        <f>IF($D191="","",(IF($C191="","",IF(ISNA(SUMIF('2'!$CA:$CA,$C191,'2'!$CB:$CB)),0,SUMIF('2'!$CA:$CA,$C191,'2'!$CB:$CB)))-IF($D191="","",IF(ISNA(SUMIF('2'!$B:$B,$D191,'2'!$L:$L)),0,SUMIF('2'!$B:$B,$D191,'2'!$L:$L)))))</f>
        <v/>
      </c>
      <c r="H191" s="34" t="str">
        <f>IF($D191="","",(IF($C191="","",IF(ISNA(SUMIF('3'!$CA:$CA,$C191,'3'!$CB:$CB)),0,SUMIF('3'!$CA:$CA,$C191,'3'!$CB:$CB)))-IF($D191="","",IF(ISNA(SUMIF('3'!$B:$B,$D191,'3'!$L:$L)),0,SUMIF('3'!$B:$B,$D191,'3'!$L:$L)))))</f>
        <v/>
      </c>
      <c r="I191" s="34" t="str">
        <f>IF($D191="","",(IF($C191="","",IF(ISNA(SUMIF('4'!$CA:$CA,$C191,'4'!$CB:$CB)),0,SUMIF('4'!$CA:$CA,$C191,'4'!$CB:$CB)))-IF($D191="","",IF(ISNA(SUMIF('4'!$B:$B,$D191,'4'!$L:$L)),0,SUMIF('4'!$B:$B,$D191,'4'!$L:$L)))))</f>
        <v/>
      </c>
      <c r="J191" s="34" t="str">
        <f>IF($D191="","",(IF($C191="","",IF(ISNA(SUMIF('5'!$CA:$CA,$C191,'5'!$CB:$CB)),0,SUMIF('5'!$CA:$CA,$C191,'5'!$CB:$CB)))-IF($D191="","",IF(ISNA(SUMIF('5'!$B:$B,$D191,'5'!$L:$L)),0,SUMIF('5'!$B:$B,$D191,'5'!$L:$L)))))</f>
        <v/>
      </c>
      <c r="K191" s="34" t="str">
        <f>IF($D191="","",(IF($C191="","",IF(ISNA(SUMIF('6'!$CA:$CA,$C191,'6'!$CB:$CB)),0,SUMIF('6'!$CA:$CA,$C191,'6'!$CB:$CB)))-IF($D191="","",IF(ISNA(SUMIF('6'!$B:$B,$D191,'6'!$L:$L)),0,SUMIF('6'!$B:$B,$D191,'6'!$L:$L)))))</f>
        <v/>
      </c>
      <c r="L191" s="34" t="str">
        <f>IF($D191="","",(IF($C191="","",IF(ISNA(SUMIF('7'!$CA:$CA,$C191,'7'!$CB:$CB)),0,SUMIF('7'!$CA:$CA,$C191,'7'!$CB:$CB)))-IF($D191="","",IF(ISNA(SUMIF('7'!$B:$B,$D191,'7'!$L:$L)),0,SUMIF('7'!$B:$B,$D191,'7'!$L:$L)))))</f>
        <v/>
      </c>
      <c r="M191" s="34" t="str">
        <f>IF($D191="","",(IF($C191="","",IF(ISNA(SUMIF('8'!$CA:$CA,$C191,'8'!$CB:$CB)),0,SUMIF('8'!$CA:$CA,$C191,'8'!$CB:$CB)))-IF($D191="","",IF(ISNA(SUMIF('8'!$B:$B,$D191,'8'!$L:$L)),0,SUMIF('8'!$B:$B,$D191,'8'!$L:$L)))))</f>
        <v/>
      </c>
      <c r="N191" s="34" t="str">
        <f>IF($D191="","",(IF($C191="","",IF(ISNA(SUMIF('9'!$CA:$CA,$C191,'9'!$CB:$CB)),0,SUMIF('9'!$CA:$CA,$C191,'9'!$CB:$CB)))-IF($D191="","",IF(ISNA(SUMIF('9'!$B:$B,$D191,'9'!$L:$L)),0,SUMIF('9'!$B:$B,$D191,'9'!$L:$L)))))</f>
        <v/>
      </c>
      <c r="O191" s="34" t="str">
        <f>IF($D191="","",(IF($C191="","",IF(ISNA(SUMIF('10'!$CA:$CA,$C191,'10'!$CB:$CB)),0,SUMIF('10'!$CA:$CA,$C191,'10'!$CB:$CB)))-IF($D191="","",IF(ISNA(SUMIF('10'!$B:$B,$D191,'10'!$L:$L)),0,SUMIF('10'!$B:$B,$D191,'10'!$L:$L)))))</f>
        <v/>
      </c>
      <c r="P191" s="34" t="str">
        <f>IF($D191="","",(IF($C191="","",IF(ISNA(SUMIF('11'!$CA:$CA,$C191,'11'!$CB:$CB)),0,SUMIF('11'!$CA:$CA,$C191,'11'!$CB:$CB)))-IF($D191="","",IF(ISNA(SUMIF('11'!$B:$B,$D191,'11'!$L:$L)),0,SUMIF('11'!$B:$B,$D191,'11'!$L:$L)))))</f>
        <v/>
      </c>
      <c r="Q191" s="34" t="str">
        <f>IF($D191="","",(IF($C191="","",IF(ISNA(SUMIF('12'!$CA:$CA,$C191,'12'!$CB:$CB)),0,SUMIF('12'!$CA:$CA,$C191,'12'!$CB:$CB)))-IF($D191="","",IF(ISNA(SUMIF('12'!$B:$B,$D191,'12'!$L:$L)),0,SUMIF('12'!$B:$B,$D191,'12'!$L:$L)))))</f>
        <v/>
      </c>
      <c r="R191" s="34" t="str">
        <f>IF($D191="","",(IF($C191="","",IF(ISNA(SUMIF('13'!$CA:$CA,$C191,'13'!$CB:$CB)),0,SUMIF('13'!$CA:$CA,$C191,'13'!$CB:$CB)))-IF($D191="","",IF(ISNA(SUMIF('13'!$B:$B,$D191,'13'!$L:$L)),0,SUMIF('13'!$B:$B,$D191,'13'!$L:$L)))))</f>
        <v/>
      </c>
      <c r="S191" s="34" t="str">
        <f>IF($D191="","",(IF($C191="","",IF(ISNA(SUMIF('14'!$CA:$CA,$C191,'14'!$CB:$CB)),0,SUMIF('14'!$CA:$CA,$C191,'14'!$CB:$CB)))-IF($D191="","",IF(ISNA(SUMIF('14'!$B:$B,$D191,'14'!$L:$L)),0,SUMIF('14'!$B:$B,$D191,'14'!$L:$L)))))</f>
        <v/>
      </c>
      <c r="T191" s="34" t="str">
        <f>IF($D191="","",(IF($C191="","",IF(ISNA(SUMIF('15'!$CA:$CA,$C191,'15'!$CB:$CB)),0,SUMIF('15'!$CA:$CA,$C191,'15'!$CB:$CB)))-IF($D191="","",IF(ISNA(SUMIF('15'!$B:$B,$D191,'15'!$L:$L)),0,SUMIF('15'!$B:$B,$D191,'15'!$L:$L)))))</f>
        <v/>
      </c>
      <c r="U191" s="34" t="str">
        <f>IF($D191="","",(IF($C191="","",IF(ISNA(SUMIF('16'!$CA:$CA,$C191,'16'!$CB:$CB)),0,SUMIF('16'!$CA:$CA,$C191,'16'!$CB:$CB)))-IF($D191="","",IF(ISNA(SUMIF('16'!$B:$B,$D191,'16'!$L:$L)),0,SUMIF('16'!$B:$B,$D191,'16'!$L:$L)))))</f>
        <v/>
      </c>
      <c r="V191" s="34" t="str">
        <f>IF($D191="","",(IF($C191="","",IF(ISNA(SUMIF('17'!$CA:$CA,$C191,'17'!$CB:$CB)),0,SUMIF('17'!$CA:$CA,$C191,'17'!$CB:$CB)))-IF($D191="","",IF(ISNA(SUMIF('17'!$B:$B,$D191,'17'!$L:$L)),0,SUMIF('17'!$B:$B,$D191,'17'!$L:$L)))))</f>
        <v/>
      </c>
      <c r="W191" s="34" t="str">
        <f>IF($D191="","",(IF($C191="","",IF(ISNA(SUMIF('18'!$CA:$CA,$C191,'18'!$CB:$CB)),0,SUMIF('18'!$CA:$CA,$C191,'18'!$CB:$CB)))-IF($D191="","",IF(ISNA(SUMIF('18'!$B:$B,$D191,'18'!$L:$L)),0,SUMIF('18'!$B:$B,$D191,'18'!$L:$L)))))</f>
        <v/>
      </c>
      <c r="X191" s="34" t="str">
        <f>IF($D191="","",(IF($C191="","",IF(ISNA(SUMIF('19'!$CA:$CA,$C191,'19'!$CB:$CB)),0,SUMIF('19'!$CA:$CA,$C191,'19'!$CB:$CB)))-IF($D191="","",IF(ISNA(SUMIF('19'!$B:$B,$D191,'19'!$L:$L)),0,SUMIF('19'!$B:$B,$D191,'19'!$L:$L)))))</f>
        <v/>
      </c>
      <c r="Y191" s="34" t="str">
        <f>IF($D191="","",(IF($C191="","",IF(ISNA(SUMIF('20'!$CA:$CA,$C191,'20'!$CB:$CB)),0,SUMIF('20'!$CA:$CA,$C191,'20'!$CB:$CB)))-IF($D191="","",IF(ISNA(SUMIF('20'!$B:$B,$D191,'20'!$L:$L)),0,SUMIF('20'!$B:$B,$D191,'20'!$L:$L)))))</f>
        <v/>
      </c>
      <c r="Z191" s="34" t="str">
        <f>IF($D191="","",(IF($C191="","",IF(ISNA(SUMIF('21'!$CA:$CA,$C191,'21'!$CB:$CB)),0,SUMIF('21'!$CA:$CA,$C191,'21'!$CB:$CB)))-IF($D191="","",IF(ISNA(SUMIF('21'!$B:$B,$D191,'21'!$L:$L)),0,SUMIF('21'!$B:$B,$D191,'21'!$L:$L)))))</f>
        <v/>
      </c>
      <c r="AA191" s="34" t="str">
        <f>IF($D191="","",(IF($C191="","",IF(ISNA(SUMIF('22'!$CA:$CA,$C191,'22'!$CB:$CB)),0,SUMIF('22'!$CA:$CA,$C191,'22'!$CB:$CB)))-IF($D191="","",IF(ISNA(SUMIF('22'!$B:$B,$D191,'22'!$L:$L)),0,SUMIF('22'!$B:$B,$D191,'22'!$L:$L)))))</f>
        <v/>
      </c>
      <c r="AB191" s="34" t="str">
        <f>IF($D191="","",(IF($C191="","",IF(ISNA(SUMIF('23'!$CA:$CA,$C191,'23'!$CB:$CB)),0,SUMIF('23'!$CA:$CA,$C191,'23'!$CB:$CB)))-IF($D191="","",IF(ISNA(SUMIF('23'!$B:$B,$D191,'23'!$L:$L)),0,SUMIF('23'!$B:$B,$D191,'23'!$L:$L)))))</f>
        <v/>
      </c>
      <c r="AC191" s="34" t="str">
        <f>IF($D191="","",(IF($C191="","",IF(ISNA(SUMIF('24'!$CA:$CA,$C191,'24'!$CB:$CB)),0,SUMIF('24'!$CA:$CA,$C191,'24'!$CB:$CB)))-IF($D191="","",IF(ISNA(SUMIF('24'!$B:$B,$D191,'24'!$L:$L)),0,SUMIF('24'!$B:$B,$D191,'24'!$L:$L)))))</f>
        <v/>
      </c>
      <c r="AD191" s="34" t="str">
        <f>IF($D191="","",(IF($C191="","",IF(ISNA(SUMIF('25'!$CA:$CA,$C191,'25'!$CB:$CB)),0,SUMIF('25'!$CA:$CA,$C191,'25'!$CB:$CB)))-IF($D191="","",IF(ISNA(SUMIF('25'!$B:$B,$D191,'25'!$L:$L)),0,SUMIF('25'!$B:$B,$D191,'25'!$L:$L)))))</f>
        <v/>
      </c>
      <c r="AE191" s="34" t="str">
        <f>IF($D191="","",(IF($C191="","",IF(ISNA(SUMIF('26'!$CA:$CA,$C191,'26'!$CB:$CB)),0,SUMIF('26'!$CA:$CA,$C191,'26'!$CB:$CB)))-IF($D191="","",IF(ISNA(SUMIF('26'!$B:$B,$D191,'26'!$L:$L)),0,SUMIF('26'!$B:$B,$D191,'26'!$L:$L)))))</f>
        <v/>
      </c>
      <c r="AF191" s="34" t="str">
        <f>IF($D191="","",(IF($C191="","",IF(ISNA(SUMIF('27'!$CA:$CA,$C191,'27'!$CB:$CB)),0,SUMIF('27'!$CA:$CA,$C191,'27'!$CB:$CB)))-IF($D191="","",IF(ISNA(SUMIF('27'!$B:$B,$D191,'27'!$L:$L)),0,SUMIF('27'!$B:$B,$D191,'27'!$L:$L)))))</f>
        <v/>
      </c>
      <c r="AG191" s="34" t="str">
        <f>IF($D191="","",(IF($C191="","",IF(ISNA(SUMIF('28'!$CA:$CA,$C191,'28'!$CB:$CB)),0,SUMIF('28'!$CA:$CA,$C191,'28'!$CB:$CB)))-IF($D191="","",IF(ISNA(SUMIF('28'!$B:$B,$D191,'28'!$L:$L)),0,SUMIF('28'!$B:$B,$D191,'28'!$L:$L)))))</f>
        <v/>
      </c>
      <c r="AH191" s="34" t="str">
        <f>IF($D191="","",(IF($C191="","",IF(ISNA(SUMIF('29'!$CA:$CA,$C191,'29'!$CB:$CB)),0,SUMIF('29'!$CA:$CA,$C191,'29'!$CB:$CB)))-IF($D191="","",IF(ISNA(SUMIF('29'!$B:$B,$D191,'29'!$L:$L)),0,SUMIF('29'!$B:$B,$D191,'29'!$L:$L)))))</f>
        <v/>
      </c>
      <c r="AI191" s="34" t="str">
        <f>IF($D191="","",(IF($C191="","",IF(ISNA(SUMIF('30'!$CA:$CA,$C191,'30'!$CB:$CB)),0,SUMIF('30'!$CA:$CA,$C191,'30'!$CB:$CB)))-IF($D191="","",IF(ISNA(SUMIF('30'!$B:$B,$D191,'30'!$L:$L)),0,SUMIF('30'!$B:$B,$D191,'30'!$L:$L)))))</f>
        <v/>
      </c>
      <c r="AJ191" s="34" t="str">
        <f>IF($D191="","",(IF($C191="","",IF(ISNA(SUMIF('31'!$CA:$CA,$C191,'31'!$CB:$CB)),0,SUMIF('31'!$CA:$CA,$C191,'31'!$CB:$CB)))-IF($D191="","",IF(ISNA(SUMIF('31'!$B:$B,$D191,'31'!$L:$L)),0,SUMIF('31'!$B:$B,$D191,'31'!$L:$L)))))</f>
        <v/>
      </c>
      <c r="AK191" s="35" t="str">
        <f t="shared" si="10"/>
        <v/>
      </c>
      <c r="AL191" s="31" t="str">
        <f t="shared" si="11"/>
        <v/>
      </c>
    </row>
    <row r="192" spans="1:38" ht="17.399999999999999" hidden="1">
      <c r="A192" s="19">
        <v>80</v>
      </c>
      <c r="C192" s="39" t="str">
        <f>IF(D192="","",VLOOKUP('CUADRO GENERADO'!D192,'BASE DATOS CONDUCTORES'!B:C,2,FALSE))</f>
        <v/>
      </c>
      <c r="D192" s="28" t="str">
        <f>IFERROR(VLOOKUP(A192,'BASE DATOS CONDUCTORES'!$Y$4:$AB$403,4,FALSE),"")</f>
        <v/>
      </c>
      <c r="E192" s="34" t="str">
        <f>IF(ISNA(VLOOKUP(D192,SALDOS!C:D,2,FALSE)),"",VLOOKUP(D192,SALDOS!C:D,2,FALSE))</f>
        <v/>
      </c>
      <c r="F192" s="34" t="str">
        <f>IF($D192="","",(IF($C192="","",IF(ISNA(SUMIF('1'!$CA:$CA,$C192,'1'!$CB:$CB)),0,SUMIF('1'!$CA:$CA,$C192,'1'!$CB:$CB)))-IF($D192="","",IF(ISNA(SUMIF('1'!$B:$B,$D192,'1'!$L:$L)),0,SUMIF('1'!$B:$B,$D192,'1'!$L:$L)))))</f>
        <v/>
      </c>
      <c r="G192" s="34" t="str">
        <f>IF($D192="","",(IF($C192="","",IF(ISNA(SUMIF('2'!$CA:$CA,$C192,'2'!$CB:$CB)),0,SUMIF('2'!$CA:$CA,$C192,'2'!$CB:$CB)))-IF($D192="","",IF(ISNA(SUMIF('2'!$B:$B,$D192,'2'!$L:$L)),0,SUMIF('2'!$B:$B,$D192,'2'!$L:$L)))))</f>
        <v/>
      </c>
      <c r="H192" s="34" t="str">
        <f>IF($D192="","",(IF($C192="","",IF(ISNA(SUMIF('3'!$CA:$CA,$C192,'3'!$CB:$CB)),0,SUMIF('3'!$CA:$CA,$C192,'3'!$CB:$CB)))-IF($D192="","",IF(ISNA(SUMIF('3'!$B:$B,$D192,'3'!$L:$L)),0,SUMIF('3'!$B:$B,$D192,'3'!$L:$L)))))</f>
        <v/>
      </c>
      <c r="I192" s="34" t="str">
        <f>IF($D192="","",(IF($C192="","",IF(ISNA(SUMIF('4'!$CA:$CA,$C192,'4'!$CB:$CB)),0,SUMIF('4'!$CA:$CA,$C192,'4'!$CB:$CB)))-IF($D192="","",IF(ISNA(SUMIF('4'!$B:$B,$D192,'4'!$L:$L)),0,SUMIF('4'!$B:$B,$D192,'4'!$L:$L)))))</f>
        <v/>
      </c>
      <c r="J192" s="34" t="str">
        <f>IF($D192="","",(IF($C192="","",IF(ISNA(SUMIF('5'!$CA:$CA,$C192,'5'!$CB:$CB)),0,SUMIF('5'!$CA:$CA,$C192,'5'!$CB:$CB)))-IF($D192="","",IF(ISNA(SUMIF('5'!$B:$B,$D192,'5'!$L:$L)),0,SUMIF('5'!$B:$B,$D192,'5'!$L:$L)))))</f>
        <v/>
      </c>
      <c r="K192" s="34" t="str">
        <f>IF($D192="","",(IF($C192="","",IF(ISNA(SUMIF('6'!$CA:$CA,$C192,'6'!$CB:$CB)),0,SUMIF('6'!$CA:$CA,$C192,'6'!$CB:$CB)))-IF($D192="","",IF(ISNA(SUMIF('6'!$B:$B,$D192,'6'!$L:$L)),0,SUMIF('6'!$B:$B,$D192,'6'!$L:$L)))))</f>
        <v/>
      </c>
      <c r="L192" s="34" t="str">
        <f>IF($D192="","",(IF($C192="","",IF(ISNA(SUMIF('7'!$CA:$CA,$C192,'7'!$CB:$CB)),0,SUMIF('7'!$CA:$CA,$C192,'7'!$CB:$CB)))-IF($D192="","",IF(ISNA(SUMIF('7'!$B:$B,$D192,'7'!$L:$L)),0,SUMIF('7'!$B:$B,$D192,'7'!$L:$L)))))</f>
        <v/>
      </c>
      <c r="M192" s="34" t="str">
        <f>IF($D192="","",(IF($C192="","",IF(ISNA(SUMIF('8'!$CA:$CA,$C192,'8'!$CB:$CB)),0,SUMIF('8'!$CA:$CA,$C192,'8'!$CB:$CB)))-IF($D192="","",IF(ISNA(SUMIF('8'!$B:$B,$D192,'8'!$L:$L)),0,SUMIF('8'!$B:$B,$D192,'8'!$L:$L)))))</f>
        <v/>
      </c>
      <c r="N192" s="34" t="str">
        <f>IF($D192="","",(IF($C192="","",IF(ISNA(SUMIF('9'!$CA:$CA,$C192,'9'!$CB:$CB)),0,SUMIF('9'!$CA:$CA,$C192,'9'!$CB:$CB)))-IF($D192="","",IF(ISNA(SUMIF('9'!$B:$B,$D192,'9'!$L:$L)),0,SUMIF('9'!$B:$B,$D192,'9'!$L:$L)))))</f>
        <v/>
      </c>
      <c r="O192" s="34" t="str">
        <f>IF($D192="","",(IF($C192="","",IF(ISNA(SUMIF('10'!$CA:$CA,$C192,'10'!$CB:$CB)),0,SUMIF('10'!$CA:$CA,$C192,'10'!$CB:$CB)))-IF($D192="","",IF(ISNA(SUMIF('10'!$B:$B,$D192,'10'!$L:$L)),0,SUMIF('10'!$B:$B,$D192,'10'!$L:$L)))))</f>
        <v/>
      </c>
      <c r="P192" s="34" t="str">
        <f>IF($D192="","",(IF($C192="","",IF(ISNA(SUMIF('11'!$CA:$CA,$C192,'11'!$CB:$CB)),0,SUMIF('11'!$CA:$CA,$C192,'11'!$CB:$CB)))-IF($D192="","",IF(ISNA(SUMIF('11'!$B:$B,$D192,'11'!$L:$L)),0,SUMIF('11'!$B:$B,$D192,'11'!$L:$L)))))</f>
        <v/>
      </c>
      <c r="Q192" s="34" t="str">
        <f>IF($D192="","",(IF($C192="","",IF(ISNA(SUMIF('12'!$CA:$CA,$C192,'12'!$CB:$CB)),0,SUMIF('12'!$CA:$CA,$C192,'12'!$CB:$CB)))-IF($D192="","",IF(ISNA(SUMIF('12'!$B:$B,$D192,'12'!$L:$L)),0,SUMIF('12'!$B:$B,$D192,'12'!$L:$L)))))</f>
        <v/>
      </c>
      <c r="R192" s="34" t="str">
        <f>IF($D192="","",(IF($C192="","",IF(ISNA(SUMIF('13'!$CA:$CA,$C192,'13'!$CB:$CB)),0,SUMIF('13'!$CA:$CA,$C192,'13'!$CB:$CB)))-IF($D192="","",IF(ISNA(SUMIF('13'!$B:$B,$D192,'13'!$L:$L)),0,SUMIF('13'!$B:$B,$D192,'13'!$L:$L)))))</f>
        <v/>
      </c>
      <c r="S192" s="34" t="str">
        <f>IF($D192="","",(IF($C192="","",IF(ISNA(SUMIF('14'!$CA:$CA,$C192,'14'!$CB:$CB)),0,SUMIF('14'!$CA:$CA,$C192,'14'!$CB:$CB)))-IF($D192="","",IF(ISNA(SUMIF('14'!$B:$B,$D192,'14'!$L:$L)),0,SUMIF('14'!$B:$B,$D192,'14'!$L:$L)))))</f>
        <v/>
      </c>
      <c r="T192" s="34" t="str">
        <f>IF($D192="","",(IF($C192="","",IF(ISNA(SUMIF('15'!$CA:$CA,$C192,'15'!$CB:$CB)),0,SUMIF('15'!$CA:$CA,$C192,'15'!$CB:$CB)))-IF($D192="","",IF(ISNA(SUMIF('15'!$B:$B,$D192,'15'!$L:$L)),0,SUMIF('15'!$B:$B,$D192,'15'!$L:$L)))))</f>
        <v/>
      </c>
      <c r="U192" s="34" t="str">
        <f>IF($D192="","",(IF($C192="","",IF(ISNA(SUMIF('16'!$CA:$CA,$C192,'16'!$CB:$CB)),0,SUMIF('16'!$CA:$CA,$C192,'16'!$CB:$CB)))-IF($D192="","",IF(ISNA(SUMIF('16'!$B:$B,$D192,'16'!$L:$L)),0,SUMIF('16'!$B:$B,$D192,'16'!$L:$L)))))</f>
        <v/>
      </c>
      <c r="V192" s="34" t="str">
        <f>IF($D192="","",(IF($C192="","",IF(ISNA(SUMIF('17'!$CA:$CA,$C192,'17'!$CB:$CB)),0,SUMIF('17'!$CA:$CA,$C192,'17'!$CB:$CB)))-IF($D192="","",IF(ISNA(SUMIF('17'!$B:$B,$D192,'17'!$L:$L)),0,SUMIF('17'!$B:$B,$D192,'17'!$L:$L)))))</f>
        <v/>
      </c>
      <c r="W192" s="34" t="str">
        <f>IF($D192="","",(IF($C192="","",IF(ISNA(SUMIF('18'!$CA:$CA,$C192,'18'!$CB:$CB)),0,SUMIF('18'!$CA:$CA,$C192,'18'!$CB:$CB)))-IF($D192="","",IF(ISNA(SUMIF('18'!$B:$B,$D192,'18'!$L:$L)),0,SUMIF('18'!$B:$B,$D192,'18'!$L:$L)))))</f>
        <v/>
      </c>
      <c r="X192" s="34" t="str">
        <f>IF($D192="","",(IF($C192="","",IF(ISNA(SUMIF('19'!$CA:$CA,$C192,'19'!$CB:$CB)),0,SUMIF('19'!$CA:$CA,$C192,'19'!$CB:$CB)))-IF($D192="","",IF(ISNA(SUMIF('19'!$B:$B,$D192,'19'!$L:$L)),0,SUMIF('19'!$B:$B,$D192,'19'!$L:$L)))))</f>
        <v/>
      </c>
      <c r="Y192" s="34" t="str">
        <f>IF($D192="","",(IF($C192="","",IF(ISNA(SUMIF('20'!$CA:$CA,$C192,'20'!$CB:$CB)),0,SUMIF('20'!$CA:$CA,$C192,'20'!$CB:$CB)))-IF($D192="","",IF(ISNA(SUMIF('20'!$B:$B,$D192,'20'!$L:$L)),0,SUMIF('20'!$B:$B,$D192,'20'!$L:$L)))))</f>
        <v/>
      </c>
      <c r="Z192" s="34" t="str">
        <f>IF($D192="","",(IF($C192="","",IF(ISNA(SUMIF('21'!$CA:$CA,$C192,'21'!$CB:$CB)),0,SUMIF('21'!$CA:$CA,$C192,'21'!$CB:$CB)))-IF($D192="","",IF(ISNA(SUMIF('21'!$B:$B,$D192,'21'!$L:$L)),0,SUMIF('21'!$B:$B,$D192,'21'!$L:$L)))))</f>
        <v/>
      </c>
      <c r="AA192" s="34" t="str">
        <f>IF($D192="","",(IF($C192="","",IF(ISNA(SUMIF('22'!$CA:$CA,$C192,'22'!$CB:$CB)),0,SUMIF('22'!$CA:$CA,$C192,'22'!$CB:$CB)))-IF($D192="","",IF(ISNA(SUMIF('22'!$B:$B,$D192,'22'!$L:$L)),0,SUMIF('22'!$B:$B,$D192,'22'!$L:$L)))))</f>
        <v/>
      </c>
      <c r="AB192" s="34" t="str">
        <f>IF($D192="","",(IF($C192="","",IF(ISNA(SUMIF('23'!$CA:$CA,$C192,'23'!$CB:$CB)),0,SUMIF('23'!$CA:$CA,$C192,'23'!$CB:$CB)))-IF($D192="","",IF(ISNA(SUMIF('23'!$B:$B,$D192,'23'!$L:$L)),0,SUMIF('23'!$B:$B,$D192,'23'!$L:$L)))))</f>
        <v/>
      </c>
      <c r="AC192" s="34" t="str">
        <f>IF($D192="","",(IF($C192="","",IF(ISNA(SUMIF('24'!$CA:$CA,$C192,'24'!$CB:$CB)),0,SUMIF('24'!$CA:$CA,$C192,'24'!$CB:$CB)))-IF($D192="","",IF(ISNA(SUMIF('24'!$B:$B,$D192,'24'!$L:$L)),0,SUMIF('24'!$B:$B,$D192,'24'!$L:$L)))))</f>
        <v/>
      </c>
      <c r="AD192" s="34" t="str">
        <f>IF($D192="","",(IF($C192="","",IF(ISNA(SUMIF('25'!$CA:$CA,$C192,'25'!$CB:$CB)),0,SUMIF('25'!$CA:$CA,$C192,'25'!$CB:$CB)))-IF($D192="","",IF(ISNA(SUMIF('25'!$B:$B,$D192,'25'!$L:$L)),0,SUMIF('25'!$B:$B,$D192,'25'!$L:$L)))))</f>
        <v/>
      </c>
      <c r="AE192" s="34" t="str">
        <f>IF($D192="","",(IF($C192="","",IF(ISNA(SUMIF('26'!$CA:$CA,$C192,'26'!$CB:$CB)),0,SUMIF('26'!$CA:$CA,$C192,'26'!$CB:$CB)))-IF($D192="","",IF(ISNA(SUMIF('26'!$B:$B,$D192,'26'!$L:$L)),0,SUMIF('26'!$B:$B,$D192,'26'!$L:$L)))))</f>
        <v/>
      </c>
      <c r="AF192" s="34" t="str">
        <f>IF($D192="","",(IF($C192="","",IF(ISNA(SUMIF('27'!$CA:$CA,$C192,'27'!$CB:$CB)),0,SUMIF('27'!$CA:$CA,$C192,'27'!$CB:$CB)))-IF($D192="","",IF(ISNA(SUMIF('27'!$B:$B,$D192,'27'!$L:$L)),0,SUMIF('27'!$B:$B,$D192,'27'!$L:$L)))))</f>
        <v/>
      </c>
      <c r="AG192" s="34" t="str">
        <f>IF($D192="","",(IF($C192="","",IF(ISNA(SUMIF('28'!$CA:$CA,$C192,'28'!$CB:$CB)),0,SUMIF('28'!$CA:$CA,$C192,'28'!$CB:$CB)))-IF($D192="","",IF(ISNA(SUMIF('28'!$B:$B,$D192,'28'!$L:$L)),0,SUMIF('28'!$B:$B,$D192,'28'!$L:$L)))))</f>
        <v/>
      </c>
      <c r="AH192" s="34" t="str">
        <f>IF($D192="","",(IF($C192="","",IF(ISNA(SUMIF('29'!$CA:$CA,$C192,'29'!$CB:$CB)),0,SUMIF('29'!$CA:$CA,$C192,'29'!$CB:$CB)))-IF($D192="","",IF(ISNA(SUMIF('29'!$B:$B,$D192,'29'!$L:$L)),0,SUMIF('29'!$B:$B,$D192,'29'!$L:$L)))))</f>
        <v/>
      </c>
      <c r="AI192" s="34" t="str">
        <f>IF($D192="","",(IF($C192="","",IF(ISNA(SUMIF('30'!$CA:$CA,$C192,'30'!$CB:$CB)),0,SUMIF('30'!$CA:$CA,$C192,'30'!$CB:$CB)))-IF($D192="","",IF(ISNA(SUMIF('30'!$B:$B,$D192,'30'!$L:$L)),0,SUMIF('30'!$B:$B,$D192,'30'!$L:$L)))))</f>
        <v/>
      </c>
      <c r="AJ192" s="34" t="str">
        <f>IF($D192="","",(IF($C192="","",IF(ISNA(SUMIF('31'!$CA:$CA,$C192,'31'!$CB:$CB)),0,SUMIF('31'!$CA:$CA,$C192,'31'!$CB:$CB)))-IF($D192="","",IF(ISNA(SUMIF('31'!$B:$B,$D192,'31'!$L:$L)),0,SUMIF('31'!$B:$B,$D192,'31'!$L:$L)))))</f>
        <v/>
      </c>
      <c r="AK192" s="35" t="str">
        <f t="shared" si="10"/>
        <v/>
      </c>
      <c r="AL192" s="31" t="str">
        <f t="shared" si="11"/>
        <v/>
      </c>
    </row>
    <row r="193" spans="1:38" ht="17.399999999999999" hidden="1">
      <c r="A193" s="19">
        <v>81</v>
      </c>
      <c r="C193" s="39" t="str">
        <f>IF(D193="","",VLOOKUP('CUADRO GENERADO'!D193,'BASE DATOS CONDUCTORES'!B:C,2,FALSE))</f>
        <v/>
      </c>
      <c r="D193" s="28" t="str">
        <f>IFERROR(VLOOKUP(A193,'BASE DATOS CONDUCTORES'!$Y$4:$AB$403,4,FALSE),"")</f>
        <v/>
      </c>
      <c r="E193" s="34" t="str">
        <f>IF(ISNA(VLOOKUP(D193,SALDOS!C:D,2,FALSE)),"",VLOOKUP(D193,SALDOS!C:D,2,FALSE))</f>
        <v/>
      </c>
      <c r="F193" s="34" t="str">
        <f>IF($D193="","",(IF($C193="","",IF(ISNA(SUMIF('1'!$CA:$CA,$C193,'1'!$CB:$CB)),0,SUMIF('1'!$CA:$CA,$C193,'1'!$CB:$CB)))-IF($D193="","",IF(ISNA(SUMIF('1'!$B:$B,$D193,'1'!$L:$L)),0,SUMIF('1'!$B:$B,$D193,'1'!$L:$L)))))</f>
        <v/>
      </c>
      <c r="G193" s="34" t="str">
        <f>IF($D193="","",(IF($C193="","",IF(ISNA(SUMIF('2'!$CA:$CA,$C193,'2'!$CB:$CB)),0,SUMIF('2'!$CA:$CA,$C193,'2'!$CB:$CB)))-IF($D193="","",IF(ISNA(SUMIF('2'!$B:$B,$D193,'2'!$L:$L)),0,SUMIF('2'!$B:$B,$D193,'2'!$L:$L)))))</f>
        <v/>
      </c>
      <c r="H193" s="34" t="str">
        <f>IF($D193="","",(IF($C193="","",IF(ISNA(SUMIF('3'!$CA:$CA,$C193,'3'!$CB:$CB)),0,SUMIF('3'!$CA:$CA,$C193,'3'!$CB:$CB)))-IF($D193="","",IF(ISNA(SUMIF('3'!$B:$B,$D193,'3'!$L:$L)),0,SUMIF('3'!$B:$B,$D193,'3'!$L:$L)))))</f>
        <v/>
      </c>
      <c r="I193" s="34" t="str">
        <f>IF($D193="","",(IF($C193="","",IF(ISNA(SUMIF('4'!$CA:$CA,$C193,'4'!$CB:$CB)),0,SUMIF('4'!$CA:$CA,$C193,'4'!$CB:$CB)))-IF($D193="","",IF(ISNA(SUMIF('4'!$B:$B,$D193,'4'!$L:$L)),0,SUMIF('4'!$B:$B,$D193,'4'!$L:$L)))))</f>
        <v/>
      </c>
      <c r="J193" s="34" t="str">
        <f>IF($D193="","",(IF($C193="","",IF(ISNA(SUMIF('5'!$CA:$CA,$C193,'5'!$CB:$CB)),0,SUMIF('5'!$CA:$CA,$C193,'5'!$CB:$CB)))-IF($D193="","",IF(ISNA(SUMIF('5'!$B:$B,$D193,'5'!$L:$L)),0,SUMIF('5'!$B:$B,$D193,'5'!$L:$L)))))</f>
        <v/>
      </c>
      <c r="K193" s="34" t="str">
        <f>IF($D193="","",(IF($C193="","",IF(ISNA(SUMIF('6'!$CA:$CA,$C193,'6'!$CB:$CB)),0,SUMIF('6'!$CA:$CA,$C193,'6'!$CB:$CB)))-IF($D193="","",IF(ISNA(SUMIF('6'!$B:$B,$D193,'6'!$L:$L)),0,SUMIF('6'!$B:$B,$D193,'6'!$L:$L)))))</f>
        <v/>
      </c>
      <c r="L193" s="34" t="str">
        <f>IF($D193="","",(IF($C193="","",IF(ISNA(SUMIF('7'!$CA:$CA,$C193,'7'!$CB:$CB)),0,SUMIF('7'!$CA:$CA,$C193,'7'!$CB:$CB)))-IF($D193="","",IF(ISNA(SUMIF('7'!$B:$B,$D193,'7'!$L:$L)),0,SUMIF('7'!$B:$B,$D193,'7'!$L:$L)))))</f>
        <v/>
      </c>
      <c r="M193" s="34" t="str">
        <f>IF($D193="","",(IF($C193="","",IF(ISNA(SUMIF('8'!$CA:$CA,$C193,'8'!$CB:$CB)),0,SUMIF('8'!$CA:$CA,$C193,'8'!$CB:$CB)))-IF($D193="","",IF(ISNA(SUMIF('8'!$B:$B,$D193,'8'!$L:$L)),0,SUMIF('8'!$B:$B,$D193,'8'!$L:$L)))))</f>
        <v/>
      </c>
      <c r="N193" s="34" t="str">
        <f>IF($D193="","",(IF($C193="","",IF(ISNA(SUMIF('9'!$CA:$CA,$C193,'9'!$CB:$CB)),0,SUMIF('9'!$CA:$CA,$C193,'9'!$CB:$CB)))-IF($D193="","",IF(ISNA(SUMIF('9'!$B:$B,$D193,'9'!$L:$L)),0,SUMIF('9'!$B:$B,$D193,'9'!$L:$L)))))</f>
        <v/>
      </c>
      <c r="O193" s="34" t="str">
        <f>IF($D193="","",(IF($C193="","",IF(ISNA(SUMIF('10'!$CA:$CA,$C193,'10'!$CB:$CB)),0,SUMIF('10'!$CA:$CA,$C193,'10'!$CB:$CB)))-IF($D193="","",IF(ISNA(SUMIF('10'!$B:$B,$D193,'10'!$L:$L)),0,SUMIF('10'!$B:$B,$D193,'10'!$L:$L)))))</f>
        <v/>
      </c>
      <c r="P193" s="34" t="str">
        <f>IF($D193="","",(IF($C193="","",IF(ISNA(SUMIF('11'!$CA:$CA,$C193,'11'!$CB:$CB)),0,SUMIF('11'!$CA:$CA,$C193,'11'!$CB:$CB)))-IF($D193="","",IF(ISNA(SUMIF('11'!$B:$B,$D193,'11'!$L:$L)),0,SUMIF('11'!$B:$B,$D193,'11'!$L:$L)))))</f>
        <v/>
      </c>
      <c r="Q193" s="34" t="str">
        <f>IF($D193="","",(IF($C193="","",IF(ISNA(SUMIF('12'!$CA:$CA,$C193,'12'!$CB:$CB)),0,SUMIF('12'!$CA:$CA,$C193,'12'!$CB:$CB)))-IF($D193="","",IF(ISNA(SUMIF('12'!$B:$B,$D193,'12'!$L:$L)),0,SUMIF('12'!$B:$B,$D193,'12'!$L:$L)))))</f>
        <v/>
      </c>
      <c r="R193" s="34" t="str">
        <f>IF($D193="","",(IF($C193="","",IF(ISNA(SUMIF('13'!$CA:$CA,$C193,'13'!$CB:$CB)),0,SUMIF('13'!$CA:$CA,$C193,'13'!$CB:$CB)))-IF($D193="","",IF(ISNA(SUMIF('13'!$B:$B,$D193,'13'!$L:$L)),0,SUMIF('13'!$B:$B,$D193,'13'!$L:$L)))))</f>
        <v/>
      </c>
      <c r="S193" s="34" t="str">
        <f>IF($D193="","",(IF($C193="","",IF(ISNA(SUMIF('14'!$CA:$CA,$C193,'14'!$CB:$CB)),0,SUMIF('14'!$CA:$CA,$C193,'14'!$CB:$CB)))-IF($D193="","",IF(ISNA(SUMIF('14'!$B:$B,$D193,'14'!$L:$L)),0,SUMIF('14'!$B:$B,$D193,'14'!$L:$L)))))</f>
        <v/>
      </c>
      <c r="T193" s="34" t="str">
        <f>IF($D193="","",(IF($C193="","",IF(ISNA(SUMIF('15'!$CA:$CA,$C193,'15'!$CB:$CB)),0,SUMIF('15'!$CA:$CA,$C193,'15'!$CB:$CB)))-IF($D193="","",IF(ISNA(SUMIF('15'!$B:$B,$D193,'15'!$L:$L)),0,SUMIF('15'!$B:$B,$D193,'15'!$L:$L)))))</f>
        <v/>
      </c>
      <c r="U193" s="34" t="str">
        <f>IF($D193="","",(IF($C193="","",IF(ISNA(SUMIF('16'!$CA:$CA,$C193,'16'!$CB:$CB)),0,SUMIF('16'!$CA:$CA,$C193,'16'!$CB:$CB)))-IF($D193="","",IF(ISNA(SUMIF('16'!$B:$B,$D193,'16'!$L:$L)),0,SUMIF('16'!$B:$B,$D193,'16'!$L:$L)))))</f>
        <v/>
      </c>
      <c r="V193" s="34" t="str">
        <f>IF($D193="","",(IF($C193="","",IF(ISNA(SUMIF('17'!$CA:$CA,$C193,'17'!$CB:$CB)),0,SUMIF('17'!$CA:$CA,$C193,'17'!$CB:$CB)))-IF($D193="","",IF(ISNA(SUMIF('17'!$B:$B,$D193,'17'!$L:$L)),0,SUMIF('17'!$B:$B,$D193,'17'!$L:$L)))))</f>
        <v/>
      </c>
      <c r="W193" s="34" t="str">
        <f>IF($D193="","",(IF($C193="","",IF(ISNA(SUMIF('18'!$CA:$CA,$C193,'18'!$CB:$CB)),0,SUMIF('18'!$CA:$CA,$C193,'18'!$CB:$CB)))-IF($D193="","",IF(ISNA(SUMIF('18'!$B:$B,$D193,'18'!$L:$L)),0,SUMIF('18'!$B:$B,$D193,'18'!$L:$L)))))</f>
        <v/>
      </c>
      <c r="X193" s="34" t="str">
        <f>IF($D193="","",(IF($C193="","",IF(ISNA(SUMIF('19'!$CA:$CA,$C193,'19'!$CB:$CB)),0,SUMIF('19'!$CA:$CA,$C193,'19'!$CB:$CB)))-IF($D193="","",IF(ISNA(SUMIF('19'!$B:$B,$D193,'19'!$L:$L)),0,SUMIF('19'!$B:$B,$D193,'19'!$L:$L)))))</f>
        <v/>
      </c>
      <c r="Y193" s="34" t="str">
        <f>IF($D193="","",(IF($C193="","",IF(ISNA(SUMIF('20'!$CA:$CA,$C193,'20'!$CB:$CB)),0,SUMIF('20'!$CA:$CA,$C193,'20'!$CB:$CB)))-IF($D193="","",IF(ISNA(SUMIF('20'!$B:$B,$D193,'20'!$L:$L)),0,SUMIF('20'!$B:$B,$D193,'20'!$L:$L)))))</f>
        <v/>
      </c>
      <c r="Z193" s="34" t="str">
        <f>IF($D193="","",(IF($C193="","",IF(ISNA(SUMIF('21'!$CA:$CA,$C193,'21'!$CB:$CB)),0,SUMIF('21'!$CA:$CA,$C193,'21'!$CB:$CB)))-IF($D193="","",IF(ISNA(SUMIF('21'!$B:$B,$D193,'21'!$L:$L)),0,SUMIF('21'!$B:$B,$D193,'21'!$L:$L)))))</f>
        <v/>
      </c>
      <c r="AA193" s="34" t="str">
        <f>IF($D193="","",(IF($C193="","",IF(ISNA(SUMIF('22'!$CA:$CA,$C193,'22'!$CB:$CB)),0,SUMIF('22'!$CA:$CA,$C193,'22'!$CB:$CB)))-IF($D193="","",IF(ISNA(SUMIF('22'!$B:$B,$D193,'22'!$L:$L)),0,SUMIF('22'!$B:$B,$D193,'22'!$L:$L)))))</f>
        <v/>
      </c>
      <c r="AB193" s="34" t="str">
        <f>IF($D193="","",(IF($C193="","",IF(ISNA(SUMIF('23'!$CA:$CA,$C193,'23'!$CB:$CB)),0,SUMIF('23'!$CA:$CA,$C193,'23'!$CB:$CB)))-IF($D193="","",IF(ISNA(SUMIF('23'!$B:$B,$D193,'23'!$L:$L)),0,SUMIF('23'!$B:$B,$D193,'23'!$L:$L)))))</f>
        <v/>
      </c>
      <c r="AC193" s="34" t="str">
        <f>IF($D193="","",(IF($C193="","",IF(ISNA(SUMIF('24'!$CA:$CA,$C193,'24'!$CB:$CB)),0,SUMIF('24'!$CA:$CA,$C193,'24'!$CB:$CB)))-IF($D193="","",IF(ISNA(SUMIF('24'!$B:$B,$D193,'24'!$L:$L)),0,SUMIF('24'!$B:$B,$D193,'24'!$L:$L)))))</f>
        <v/>
      </c>
      <c r="AD193" s="34" t="str">
        <f>IF($D193="","",(IF($C193="","",IF(ISNA(SUMIF('25'!$CA:$CA,$C193,'25'!$CB:$CB)),0,SUMIF('25'!$CA:$CA,$C193,'25'!$CB:$CB)))-IF($D193="","",IF(ISNA(SUMIF('25'!$B:$B,$D193,'25'!$L:$L)),0,SUMIF('25'!$B:$B,$D193,'25'!$L:$L)))))</f>
        <v/>
      </c>
      <c r="AE193" s="34" t="str">
        <f>IF($D193="","",(IF($C193="","",IF(ISNA(SUMIF('26'!$CA:$CA,$C193,'26'!$CB:$CB)),0,SUMIF('26'!$CA:$CA,$C193,'26'!$CB:$CB)))-IF($D193="","",IF(ISNA(SUMIF('26'!$B:$B,$D193,'26'!$L:$L)),0,SUMIF('26'!$B:$B,$D193,'26'!$L:$L)))))</f>
        <v/>
      </c>
      <c r="AF193" s="34" t="str">
        <f>IF($D193="","",(IF($C193="","",IF(ISNA(SUMIF('27'!$CA:$CA,$C193,'27'!$CB:$CB)),0,SUMIF('27'!$CA:$CA,$C193,'27'!$CB:$CB)))-IF($D193="","",IF(ISNA(SUMIF('27'!$B:$B,$D193,'27'!$L:$L)),0,SUMIF('27'!$B:$B,$D193,'27'!$L:$L)))))</f>
        <v/>
      </c>
      <c r="AG193" s="34" t="str">
        <f>IF($D193="","",(IF($C193="","",IF(ISNA(SUMIF('28'!$CA:$CA,$C193,'28'!$CB:$CB)),0,SUMIF('28'!$CA:$CA,$C193,'28'!$CB:$CB)))-IF($D193="","",IF(ISNA(SUMIF('28'!$B:$B,$D193,'28'!$L:$L)),0,SUMIF('28'!$B:$B,$D193,'28'!$L:$L)))))</f>
        <v/>
      </c>
      <c r="AH193" s="34" t="str">
        <f>IF($D193="","",(IF($C193="","",IF(ISNA(SUMIF('29'!$CA:$CA,$C193,'29'!$CB:$CB)),0,SUMIF('29'!$CA:$CA,$C193,'29'!$CB:$CB)))-IF($D193="","",IF(ISNA(SUMIF('29'!$B:$B,$D193,'29'!$L:$L)),0,SUMIF('29'!$B:$B,$D193,'29'!$L:$L)))))</f>
        <v/>
      </c>
      <c r="AI193" s="34" t="str">
        <f>IF($D193="","",(IF($C193="","",IF(ISNA(SUMIF('30'!$CA:$CA,$C193,'30'!$CB:$CB)),0,SUMIF('30'!$CA:$CA,$C193,'30'!$CB:$CB)))-IF($D193="","",IF(ISNA(SUMIF('30'!$B:$B,$D193,'30'!$L:$L)),0,SUMIF('30'!$B:$B,$D193,'30'!$L:$L)))))</f>
        <v/>
      </c>
      <c r="AJ193" s="34" t="str">
        <f>IF($D193="","",(IF($C193="","",IF(ISNA(SUMIF('31'!$CA:$CA,$C193,'31'!$CB:$CB)),0,SUMIF('31'!$CA:$CA,$C193,'31'!$CB:$CB)))-IF($D193="","",IF(ISNA(SUMIF('31'!$B:$B,$D193,'31'!$L:$L)),0,SUMIF('31'!$B:$B,$D193,'31'!$L:$L)))))</f>
        <v/>
      </c>
      <c r="AK193" s="35" t="str">
        <f t="shared" si="10"/>
        <v/>
      </c>
      <c r="AL193" s="31" t="str">
        <f t="shared" si="11"/>
        <v/>
      </c>
    </row>
    <row r="194" spans="1:38" ht="17.399999999999999" hidden="1">
      <c r="A194" s="19">
        <v>82</v>
      </c>
      <c r="C194" s="39" t="str">
        <f>IF(D194="","",VLOOKUP('CUADRO GENERADO'!D194,'BASE DATOS CONDUCTORES'!B:C,2,FALSE))</f>
        <v/>
      </c>
      <c r="D194" s="28" t="str">
        <f>IFERROR(VLOOKUP(A194,'BASE DATOS CONDUCTORES'!$Y$4:$AB$403,4,FALSE),"")</f>
        <v/>
      </c>
      <c r="E194" s="34" t="str">
        <f>IF(ISNA(VLOOKUP(D194,SALDOS!C:D,2,FALSE)),"",VLOOKUP(D194,SALDOS!C:D,2,FALSE))</f>
        <v/>
      </c>
      <c r="F194" s="34" t="str">
        <f>IF($D194="","",(IF($C194="","",IF(ISNA(SUMIF('1'!$CA:$CA,$C194,'1'!$CB:$CB)),0,SUMIF('1'!$CA:$CA,$C194,'1'!$CB:$CB)))-IF($D194="","",IF(ISNA(SUMIF('1'!$B:$B,$D194,'1'!$L:$L)),0,SUMIF('1'!$B:$B,$D194,'1'!$L:$L)))))</f>
        <v/>
      </c>
      <c r="G194" s="34" t="str">
        <f>IF($D194="","",(IF($C194="","",IF(ISNA(SUMIF('2'!$CA:$CA,$C194,'2'!$CB:$CB)),0,SUMIF('2'!$CA:$CA,$C194,'2'!$CB:$CB)))-IF($D194="","",IF(ISNA(SUMIF('2'!$B:$B,$D194,'2'!$L:$L)),0,SUMIF('2'!$B:$B,$D194,'2'!$L:$L)))))</f>
        <v/>
      </c>
      <c r="H194" s="34" t="str">
        <f>IF($D194="","",(IF($C194="","",IF(ISNA(SUMIF('3'!$CA:$CA,$C194,'3'!$CB:$CB)),0,SUMIF('3'!$CA:$CA,$C194,'3'!$CB:$CB)))-IF($D194="","",IF(ISNA(SUMIF('3'!$B:$B,$D194,'3'!$L:$L)),0,SUMIF('3'!$B:$B,$D194,'3'!$L:$L)))))</f>
        <v/>
      </c>
      <c r="I194" s="34" t="str">
        <f>IF($D194="","",(IF($C194="","",IF(ISNA(SUMIF('4'!$CA:$CA,$C194,'4'!$CB:$CB)),0,SUMIF('4'!$CA:$CA,$C194,'4'!$CB:$CB)))-IF($D194="","",IF(ISNA(SUMIF('4'!$B:$B,$D194,'4'!$L:$L)),0,SUMIF('4'!$B:$B,$D194,'4'!$L:$L)))))</f>
        <v/>
      </c>
      <c r="J194" s="34" t="str">
        <f>IF($D194="","",(IF($C194="","",IF(ISNA(SUMIF('5'!$CA:$CA,$C194,'5'!$CB:$CB)),0,SUMIF('5'!$CA:$CA,$C194,'5'!$CB:$CB)))-IF($D194="","",IF(ISNA(SUMIF('5'!$B:$B,$D194,'5'!$L:$L)),0,SUMIF('5'!$B:$B,$D194,'5'!$L:$L)))))</f>
        <v/>
      </c>
      <c r="K194" s="34" t="str">
        <f>IF($D194="","",(IF($C194="","",IF(ISNA(SUMIF('6'!$CA:$CA,$C194,'6'!$CB:$CB)),0,SUMIF('6'!$CA:$CA,$C194,'6'!$CB:$CB)))-IF($D194="","",IF(ISNA(SUMIF('6'!$B:$B,$D194,'6'!$L:$L)),0,SUMIF('6'!$B:$B,$D194,'6'!$L:$L)))))</f>
        <v/>
      </c>
      <c r="L194" s="34" t="str">
        <f>IF($D194="","",(IF($C194="","",IF(ISNA(SUMIF('7'!$CA:$CA,$C194,'7'!$CB:$CB)),0,SUMIF('7'!$CA:$CA,$C194,'7'!$CB:$CB)))-IF($D194="","",IF(ISNA(SUMIF('7'!$B:$B,$D194,'7'!$L:$L)),0,SUMIF('7'!$B:$B,$D194,'7'!$L:$L)))))</f>
        <v/>
      </c>
      <c r="M194" s="34" t="str">
        <f>IF($D194="","",(IF($C194="","",IF(ISNA(SUMIF('8'!$CA:$CA,$C194,'8'!$CB:$CB)),0,SUMIF('8'!$CA:$CA,$C194,'8'!$CB:$CB)))-IF($D194="","",IF(ISNA(SUMIF('8'!$B:$B,$D194,'8'!$L:$L)),0,SUMIF('8'!$B:$B,$D194,'8'!$L:$L)))))</f>
        <v/>
      </c>
      <c r="N194" s="34" t="str">
        <f>IF($D194="","",(IF($C194="","",IF(ISNA(SUMIF('9'!$CA:$CA,$C194,'9'!$CB:$CB)),0,SUMIF('9'!$CA:$CA,$C194,'9'!$CB:$CB)))-IF($D194="","",IF(ISNA(SUMIF('9'!$B:$B,$D194,'9'!$L:$L)),0,SUMIF('9'!$B:$B,$D194,'9'!$L:$L)))))</f>
        <v/>
      </c>
      <c r="O194" s="34" t="str">
        <f>IF($D194="","",(IF($C194="","",IF(ISNA(SUMIF('10'!$CA:$CA,$C194,'10'!$CB:$CB)),0,SUMIF('10'!$CA:$CA,$C194,'10'!$CB:$CB)))-IF($D194="","",IF(ISNA(SUMIF('10'!$B:$B,$D194,'10'!$L:$L)),0,SUMIF('10'!$B:$B,$D194,'10'!$L:$L)))))</f>
        <v/>
      </c>
      <c r="P194" s="34" t="str">
        <f>IF($D194="","",(IF($C194="","",IF(ISNA(SUMIF('11'!$CA:$CA,$C194,'11'!$CB:$CB)),0,SUMIF('11'!$CA:$CA,$C194,'11'!$CB:$CB)))-IF($D194="","",IF(ISNA(SUMIF('11'!$B:$B,$D194,'11'!$L:$L)),0,SUMIF('11'!$B:$B,$D194,'11'!$L:$L)))))</f>
        <v/>
      </c>
      <c r="Q194" s="34" t="str">
        <f>IF($D194="","",(IF($C194="","",IF(ISNA(SUMIF('12'!$CA:$CA,$C194,'12'!$CB:$CB)),0,SUMIF('12'!$CA:$CA,$C194,'12'!$CB:$CB)))-IF($D194="","",IF(ISNA(SUMIF('12'!$B:$B,$D194,'12'!$L:$L)),0,SUMIF('12'!$B:$B,$D194,'12'!$L:$L)))))</f>
        <v/>
      </c>
      <c r="R194" s="34" t="str">
        <f>IF($D194="","",(IF($C194="","",IF(ISNA(SUMIF('13'!$CA:$CA,$C194,'13'!$CB:$CB)),0,SUMIF('13'!$CA:$CA,$C194,'13'!$CB:$CB)))-IF($D194="","",IF(ISNA(SUMIF('13'!$B:$B,$D194,'13'!$L:$L)),0,SUMIF('13'!$B:$B,$D194,'13'!$L:$L)))))</f>
        <v/>
      </c>
      <c r="S194" s="34" t="str">
        <f>IF($D194="","",(IF($C194="","",IF(ISNA(SUMIF('14'!$CA:$CA,$C194,'14'!$CB:$CB)),0,SUMIF('14'!$CA:$CA,$C194,'14'!$CB:$CB)))-IF($D194="","",IF(ISNA(SUMIF('14'!$B:$B,$D194,'14'!$L:$L)),0,SUMIF('14'!$B:$B,$D194,'14'!$L:$L)))))</f>
        <v/>
      </c>
      <c r="T194" s="34" t="str">
        <f>IF($D194="","",(IF($C194="","",IF(ISNA(SUMIF('15'!$CA:$CA,$C194,'15'!$CB:$CB)),0,SUMIF('15'!$CA:$CA,$C194,'15'!$CB:$CB)))-IF($D194="","",IF(ISNA(SUMIF('15'!$B:$B,$D194,'15'!$L:$L)),0,SUMIF('15'!$B:$B,$D194,'15'!$L:$L)))))</f>
        <v/>
      </c>
      <c r="U194" s="34" t="str">
        <f>IF($D194="","",(IF($C194="","",IF(ISNA(SUMIF('16'!$CA:$CA,$C194,'16'!$CB:$CB)),0,SUMIF('16'!$CA:$CA,$C194,'16'!$CB:$CB)))-IF($D194="","",IF(ISNA(SUMIF('16'!$B:$B,$D194,'16'!$L:$L)),0,SUMIF('16'!$B:$B,$D194,'16'!$L:$L)))))</f>
        <v/>
      </c>
      <c r="V194" s="34" t="str">
        <f>IF($D194="","",(IF($C194="","",IF(ISNA(SUMIF('17'!$CA:$CA,$C194,'17'!$CB:$CB)),0,SUMIF('17'!$CA:$CA,$C194,'17'!$CB:$CB)))-IF($D194="","",IF(ISNA(SUMIF('17'!$B:$B,$D194,'17'!$L:$L)),0,SUMIF('17'!$B:$B,$D194,'17'!$L:$L)))))</f>
        <v/>
      </c>
      <c r="W194" s="34" t="str">
        <f>IF($D194="","",(IF($C194="","",IF(ISNA(SUMIF('18'!$CA:$CA,$C194,'18'!$CB:$CB)),0,SUMIF('18'!$CA:$CA,$C194,'18'!$CB:$CB)))-IF($D194="","",IF(ISNA(SUMIF('18'!$B:$B,$D194,'18'!$L:$L)),0,SUMIF('18'!$B:$B,$D194,'18'!$L:$L)))))</f>
        <v/>
      </c>
      <c r="X194" s="34" t="str">
        <f>IF($D194="","",(IF($C194="","",IF(ISNA(SUMIF('19'!$CA:$CA,$C194,'19'!$CB:$CB)),0,SUMIF('19'!$CA:$CA,$C194,'19'!$CB:$CB)))-IF($D194="","",IF(ISNA(SUMIF('19'!$B:$B,$D194,'19'!$L:$L)),0,SUMIF('19'!$B:$B,$D194,'19'!$L:$L)))))</f>
        <v/>
      </c>
      <c r="Y194" s="34" t="str">
        <f>IF($D194="","",(IF($C194="","",IF(ISNA(SUMIF('20'!$CA:$CA,$C194,'20'!$CB:$CB)),0,SUMIF('20'!$CA:$CA,$C194,'20'!$CB:$CB)))-IF($D194="","",IF(ISNA(SUMIF('20'!$B:$B,$D194,'20'!$L:$L)),0,SUMIF('20'!$B:$B,$D194,'20'!$L:$L)))))</f>
        <v/>
      </c>
      <c r="Z194" s="34" t="str">
        <f>IF($D194="","",(IF($C194="","",IF(ISNA(SUMIF('21'!$CA:$CA,$C194,'21'!$CB:$CB)),0,SUMIF('21'!$CA:$CA,$C194,'21'!$CB:$CB)))-IF($D194="","",IF(ISNA(SUMIF('21'!$B:$B,$D194,'21'!$L:$L)),0,SUMIF('21'!$B:$B,$D194,'21'!$L:$L)))))</f>
        <v/>
      </c>
      <c r="AA194" s="34" t="str">
        <f>IF($D194="","",(IF($C194="","",IF(ISNA(SUMIF('22'!$CA:$CA,$C194,'22'!$CB:$CB)),0,SUMIF('22'!$CA:$CA,$C194,'22'!$CB:$CB)))-IF($D194="","",IF(ISNA(SUMIF('22'!$B:$B,$D194,'22'!$L:$L)),0,SUMIF('22'!$B:$B,$D194,'22'!$L:$L)))))</f>
        <v/>
      </c>
      <c r="AB194" s="34" t="str">
        <f>IF($D194="","",(IF($C194="","",IF(ISNA(SUMIF('23'!$CA:$CA,$C194,'23'!$CB:$CB)),0,SUMIF('23'!$CA:$CA,$C194,'23'!$CB:$CB)))-IF($D194="","",IF(ISNA(SUMIF('23'!$B:$B,$D194,'23'!$L:$L)),0,SUMIF('23'!$B:$B,$D194,'23'!$L:$L)))))</f>
        <v/>
      </c>
      <c r="AC194" s="34" t="str">
        <f>IF($D194="","",(IF($C194="","",IF(ISNA(SUMIF('24'!$CA:$CA,$C194,'24'!$CB:$CB)),0,SUMIF('24'!$CA:$CA,$C194,'24'!$CB:$CB)))-IF($D194="","",IF(ISNA(SUMIF('24'!$B:$B,$D194,'24'!$L:$L)),0,SUMIF('24'!$B:$B,$D194,'24'!$L:$L)))))</f>
        <v/>
      </c>
      <c r="AD194" s="34" t="str">
        <f>IF($D194="","",(IF($C194="","",IF(ISNA(SUMIF('25'!$CA:$CA,$C194,'25'!$CB:$CB)),0,SUMIF('25'!$CA:$CA,$C194,'25'!$CB:$CB)))-IF($D194="","",IF(ISNA(SUMIF('25'!$B:$B,$D194,'25'!$L:$L)),0,SUMIF('25'!$B:$B,$D194,'25'!$L:$L)))))</f>
        <v/>
      </c>
      <c r="AE194" s="34" t="str">
        <f>IF($D194="","",(IF($C194="","",IF(ISNA(SUMIF('26'!$CA:$CA,$C194,'26'!$CB:$CB)),0,SUMIF('26'!$CA:$CA,$C194,'26'!$CB:$CB)))-IF($D194="","",IF(ISNA(SUMIF('26'!$B:$B,$D194,'26'!$L:$L)),0,SUMIF('26'!$B:$B,$D194,'26'!$L:$L)))))</f>
        <v/>
      </c>
      <c r="AF194" s="34" t="str">
        <f>IF($D194="","",(IF($C194="","",IF(ISNA(SUMIF('27'!$CA:$CA,$C194,'27'!$CB:$CB)),0,SUMIF('27'!$CA:$CA,$C194,'27'!$CB:$CB)))-IF($D194="","",IF(ISNA(SUMIF('27'!$B:$B,$D194,'27'!$L:$L)),0,SUMIF('27'!$B:$B,$D194,'27'!$L:$L)))))</f>
        <v/>
      </c>
      <c r="AG194" s="34" t="str">
        <f>IF($D194="","",(IF($C194="","",IF(ISNA(SUMIF('28'!$CA:$CA,$C194,'28'!$CB:$CB)),0,SUMIF('28'!$CA:$CA,$C194,'28'!$CB:$CB)))-IF($D194="","",IF(ISNA(SUMIF('28'!$B:$B,$D194,'28'!$L:$L)),0,SUMIF('28'!$B:$B,$D194,'28'!$L:$L)))))</f>
        <v/>
      </c>
      <c r="AH194" s="34" t="str">
        <f>IF($D194="","",(IF($C194="","",IF(ISNA(SUMIF('29'!$CA:$CA,$C194,'29'!$CB:$CB)),0,SUMIF('29'!$CA:$CA,$C194,'29'!$CB:$CB)))-IF($D194="","",IF(ISNA(SUMIF('29'!$B:$B,$D194,'29'!$L:$L)),0,SUMIF('29'!$B:$B,$D194,'29'!$L:$L)))))</f>
        <v/>
      </c>
      <c r="AI194" s="34" t="str">
        <f>IF($D194="","",(IF($C194="","",IF(ISNA(SUMIF('30'!$CA:$CA,$C194,'30'!$CB:$CB)),0,SUMIF('30'!$CA:$CA,$C194,'30'!$CB:$CB)))-IF($D194="","",IF(ISNA(SUMIF('30'!$B:$B,$D194,'30'!$L:$L)),0,SUMIF('30'!$B:$B,$D194,'30'!$L:$L)))))</f>
        <v/>
      </c>
      <c r="AJ194" s="34" t="str">
        <f>IF($D194="","",(IF($C194="","",IF(ISNA(SUMIF('31'!$CA:$CA,$C194,'31'!$CB:$CB)),0,SUMIF('31'!$CA:$CA,$C194,'31'!$CB:$CB)))-IF($D194="","",IF(ISNA(SUMIF('31'!$B:$B,$D194,'31'!$L:$L)),0,SUMIF('31'!$B:$B,$D194,'31'!$L:$L)))))</f>
        <v/>
      </c>
      <c r="AK194" s="35" t="str">
        <f t="shared" si="10"/>
        <v/>
      </c>
      <c r="AL194" s="31" t="str">
        <f t="shared" si="11"/>
        <v/>
      </c>
    </row>
    <row r="195" spans="1:38" ht="17.399999999999999" hidden="1">
      <c r="A195" s="19">
        <v>83</v>
      </c>
      <c r="C195" s="39" t="str">
        <f>IF(D195="","",VLOOKUP('CUADRO GENERADO'!D195,'BASE DATOS CONDUCTORES'!B:C,2,FALSE))</f>
        <v/>
      </c>
      <c r="D195" s="28" t="str">
        <f>IFERROR(VLOOKUP(A195,'BASE DATOS CONDUCTORES'!$Y$4:$AB$403,4,FALSE),"")</f>
        <v/>
      </c>
      <c r="E195" s="34" t="str">
        <f>IF(ISNA(VLOOKUP(D195,SALDOS!C:D,2,FALSE)),"",VLOOKUP(D195,SALDOS!C:D,2,FALSE))</f>
        <v/>
      </c>
      <c r="F195" s="34" t="str">
        <f>IF($D195="","",(IF($C195="","",IF(ISNA(SUMIF('1'!$CA:$CA,$C195,'1'!$CB:$CB)),0,SUMIF('1'!$CA:$CA,$C195,'1'!$CB:$CB)))-IF($D195="","",IF(ISNA(SUMIF('1'!$B:$B,$D195,'1'!$L:$L)),0,SUMIF('1'!$B:$B,$D195,'1'!$L:$L)))))</f>
        <v/>
      </c>
      <c r="G195" s="34" t="str">
        <f>IF($D195="","",(IF($C195="","",IF(ISNA(SUMIF('2'!$CA:$CA,$C195,'2'!$CB:$CB)),0,SUMIF('2'!$CA:$CA,$C195,'2'!$CB:$CB)))-IF($D195="","",IF(ISNA(SUMIF('2'!$B:$B,$D195,'2'!$L:$L)),0,SUMIF('2'!$B:$B,$D195,'2'!$L:$L)))))</f>
        <v/>
      </c>
      <c r="H195" s="34" t="str">
        <f>IF($D195="","",(IF($C195="","",IF(ISNA(SUMIF('3'!$CA:$CA,$C195,'3'!$CB:$CB)),0,SUMIF('3'!$CA:$CA,$C195,'3'!$CB:$CB)))-IF($D195="","",IF(ISNA(SUMIF('3'!$B:$B,$D195,'3'!$L:$L)),0,SUMIF('3'!$B:$B,$D195,'3'!$L:$L)))))</f>
        <v/>
      </c>
      <c r="I195" s="34" t="str">
        <f>IF($D195="","",(IF($C195="","",IF(ISNA(SUMIF('4'!$CA:$CA,$C195,'4'!$CB:$CB)),0,SUMIF('4'!$CA:$CA,$C195,'4'!$CB:$CB)))-IF($D195="","",IF(ISNA(SUMIF('4'!$B:$B,$D195,'4'!$L:$L)),0,SUMIF('4'!$B:$B,$D195,'4'!$L:$L)))))</f>
        <v/>
      </c>
      <c r="J195" s="34" t="str">
        <f>IF($D195="","",(IF($C195="","",IF(ISNA(SUMIF('5'!$CA:$CA,$C195,'5'!$CB:$CB)),0,SUMIF('5'!$CA:$CA,$C195,'5'!$CB:$CB)))-IF($D195="","",IF(ISNA(SUMIF('5'!$B:$B,$D195,'5'!$L:$L)),0,SUMIF('5'!$B:$B,$D195,'5'!$L:$L)))))</f>
        <v/>
      </c>
      <c r="K195" s="34" t="str">
        <f>IF($D195="","",(IF($C195="","",IF(ISNA(SUMIF('6'!$CA:$CA,$C195,'6'!$CB:$CB)),0,SUMIF('6'!$CA:$CA,$C195,'6'!$CB:$CB)))-IF($D195="","",IF(ISNA(SUMIF('6'!$B:$B,$D195,'6'!$L:$L)),0,SUMIF('6'!$B:$B,$D195,'6'!$L:$L)))))</f>
        <v/>
      </c>
      <c r="L195" s="34" t="str">
        <f>IF($D195="","",(IF($C195="","",IF(ISNA(SUMIF('7'!$CA:$CA,$C195,'7'!$CB:$CB)),0,SUMIF('7'!$CA:$CA,$C195,'7'!$CB:$CB)))-IF($D195="","",IF(ISNA(SUMIF('7'!$B:$B,$D195,'7'!$L:$L)),0,SUMIF('7'!$B:$B,$D195,'7'!$L:$L)))))</f>
        <v/>
      </c>
      <c r="M195" s="34" t="str">
        <f>IF($D195="","",(IF($C195="","",IF(ISNA(SUMIF('8'!$CA:$CA,$C195,'8'!$CB:$CB)),0,SUMIF('8'!$CA:$CA,$C195,'8'!$CB:$CB)))-IF($D195="","",IF(ISNA(SUMIF('8'!$B:$B,$D195,'8'!$L:$L)),0,SUMIF('8'!$B:$B,$D195,'8'!$L:$L)))))</f>
        <v/>
      </c>
      <c r="N195" s="34" t="str">
        <f>IF($D195="","",(IF($C195="","",IF(ISNA(SUMIF('9'!$CA:$CA,$C195,'9'!$CB:$CB)),0,SUMIF('9'!$CA:$CA,$C195,'9'!$CB:$CB)))-IF($D195="","",IF(ISNA(SUMIF('9'!$B:$B,$D195,'9'!$L:$L)),0,SUMIF('9'!$B:$B,$D195,'9'!$L:$L)))))</f>
        <v/>
      </c>
      <c r="O195" s="34" t="str">
        <f>IF($D195="","",(IF($C195="","",IF(ISNA(SUMIF('10'!$CA:$CA,$C195,'10'!$CB:$CB)),0,SUMIF('10'!$CA:$CA,$C195,'10'!$CB:$CB)))-IF($D195="","",IF(ISNA(SUMIF('10'!$B:$B,$D195,'10'!$L:$L)),0,SUMIF('10'!$B:$B,$D195,'10'!$L:$L)))))</f>
        <v/>
      </c>
      <c r="P195" s="34" t="str">
        <f>IF($D195="","",(IF($C195="","",IF(ISNA(SUMIF('11'!$CA:$CA,$C195,'11'!$CB:$CB)),0,SUMIF('11'!$CA:$CA,$C195,'11'!$CB:$CB)))-IF($D195="","",IF(ISNA(SUMIF('11'!$B:$B,$D195,'11'!$L:$L)),0,SUMIF('11'!$B:$B,$D195,'11'!$L:$L)))))</f>
        <v/>
      </c>
      <c r="Q195" s="34" t="str">
        <f>IF($D195="","",(IF($C195="","",IF(ISNA(SUMIF('12'!$CA:$CA,$C195,'12'!$CB:$CB)),0,SUMIF('12'!$CA:$CA,$C195,'12'!$CB:$CB)))-IF($D195="","",IF(ISNA(SUMIF('12'!$B:$B,$D195,'12'!$L:$L)),0,SUMIF('12'!$B:$B,$D195,'12'!$L:$L)))))</f>
        <v/>
      </c>
      <c r="R195" s="34" t="str">
        <f>IF($D195="","",(IF($C195="","",IF(ISNA(SUMIF('13'!$CA:$CA,$C195,'13'!$CB:$CB)),0,SUMIF('13'!$CA:$CA,$C195,'13'!$CB:$CB)))-IF($D195="","",IF(ISNA(SUMIF('13'!$B:$B,$D195,'13'!$L:$L)),0,SUMIF('13'!$B:$B,$D195,'13'!$L:$L)))))</f>
        <v/>
      </c>
      <c r="S195" s="34" t="str">
        <f>IF($D195="","",(IF($C195="","",IF(ISNA(SUMIF('14'!$CA:$CA,$C195,'14'!$CB:$CB)),0,SUMIF('14'!$CA:$CA,$C195,'14'!$CB:$CB)))-IF($D195="","",IF(ISNA(SUMIF('14'!$B:$B,$D195,'14'!$L:$L)),0,SUMIF('14'!$B:$B,$D195,'14'!$L:$L)))))</f>
        <v/>
      </c>
      <c r="T195" s="34" t="str">
        <f>IF($D195="","",(IF($C195="","",IF(ISNA(SUMIF('15'!$CA:$CA,$C195,'15'!$CB:$CB)),0,SUMIF('15'!$CA:$CA,$C195,'15'!$CB:$CB)))-IF($D195="","",IF(ISNA(SUMIF('15'!$B:$B,$D195,'15'!$L:$L)),0,SUMIF('15'!$B:$B,$D195,'15'!$L:$L)))))</f>
        <v/>
      </c>
      <c r="U195" s="34" t="str">
        <f>IF($D195="","",(IF($C195="","",IF(ISNA(SUMIF('16'!$CA:$CA,$C195,'16'!$CB:$CB)),0,SUMIF('16'!$CA:$CA,$C195,'16'!$CB:$CB)))-IF($D195="","",IF(ISNA(SUMIF('16'!$B:$B,$D195,'16'!$L:$L)),0,SUMIF('16'!$B:$B,$D195,'16'!$L:$L)))))</f>
        <v/>
      </c>
      <c r="V195" s="34" t="str">
        <f>IF($D195="","",(IF($C195="","",IF(ISNA(SUMIF('17'!$CA:$CA,$C195,'17'!$CB:$CB)),0,SUMIF('17'!$CA:$CA,$C195,'17'!$CB:$CB)))-IF($D195="","",IF(ISNA(SUMIF('17'!$B:$B,$D195,'17'!$L:$L)),0,SUMIF('17'!$B:$B,$D195,'17'!$L:$L)))))</f>
        <v/>
      </c>
      <c r="W195" s="34" t="str">
        <f>IF($D195="","",(IF($C195="","",IF(ISNA(SUMIF('18'!$CA:$CA,$C195,'18'!$CB:$CB)),0,SUMIF('18'!$CA:$CA,$C195,'18'!$CB:$CB)))-IF($D195="","",IF(ISNA(SUMIF('18'!$B:$B,$D195,'18'!$L:$L)),0,SUMIF('18'!$B:$B,$D195,'18'!$L:$L)))))</f>
        <v/>
      </c>
      <c r="X195" s="34" t="str">
        <f>IF($D195="","",(IF($C195="","",IF(ISNA(SUMIF('19'!$CA:$CA,$C195,'19'!$CB:$CB)),0,SUMIF('19'!$CA:$CA,$C195,'19'!$CB:$CB)))-IF($D195="","",IF(ISNA(SUMIF('19'!$B:$B,$D195,'19'!$L:$L)),0,SUMIF('19'!$B:$B,$D195,'19'!$L:$L)))))</f>
        <v/>
      </c>
      <c r="Y195" s="34" t="str">
        <f>IF($D195="","",(IF($C195="","",IF(ISNA(SUMIF('20'!$CA:$CA,$C195,'20'!$CB:$CB)),0,SUMIF('20'!$CA:$CA,$C195,'20'!$CB:$CB)))-IF($D195="","",IF(ISNA(SUMIF('20'!$B:$B,$D195,'20'!$L:$L)),0,SUMIF('20'!$B:$B,$D195,'20'!$L:$L)))))</f>
        <v/>
      </c>
      <c r="Z195" s="34" t="str">
        <f>IF($D195="","",(IF($C195="","",IF(ISNA(SUMIF('21'!$CA:$CA,$C195,'21'!$CB:$CB)),0,SUMIF('21'!$CA:$CA,$C195,'21'!$CB:$CB)))-IF($D195="","",IF(ISNA(SUMIF('21'!$B:$B,$D195,'21'!$L:$L)),0,SUMIF('21'!$B:$B,$D195,'21'!$L:$L)))))</f>
        <v/>
      </c>
      <c r="AA195" s="34" t="str">
        <f>IF($D195="","",(IF($C195="","",IF(ISNA(SUMIF('22'!$CA:$CA,$C195,'22'!$CB:$CB)),0,SUMIF('22'!$CA:$CA,$C195,'22'!$CB:$CB)))-IF($D195="","",IF(ISNA(SUMIF('22'!$B:$B,$D195,'22'!$L:$L)),0,SUMIF('22'!$B:$B,$D195,'22'!$L:$L)))))</f>
        <v/>
      </c>
      <c r="AB195" s="34" t="str">
        <f>IF($D195="","",(IF($C195="","",IF(ISNA(SUMIF('23'!$CA:$CA,$C195,'23'!$CB:$CB)),0,SUMIF('23'!$CA:$CA,$C195,'23'!$CB:$CB)))-IF($D195="","",IF(ISNA(SUMIF('23'!$B:$B,$D195,'23'!$L:$L)),0,SUMIF('23'!$B:$B,$D195,'23'!$L:$L)))))</f>
        <v/>
      </c>
      <c r="AC195" s="34" t="str">
        <f>IF($D195="","",(IF($C195="","",IF(ISNA(SUMIF('24'!$CA:$CA,$C195,'24'!$CB:$CB)),0,SUMIF('24'!$CA:$CA,$C195,'24'!$CB:$CB)))-IF($D195="","",IF(ISNA(SUMIF('24'!$B:$B,$D195,'24'!$L:$L)),0,SUMIF('24'!$B:$B,$D195,'24'!$L:$L)))))</f>
        <v/>
      </c>
      <c r="AD195" s="34" t="str">
        <f>IF($D195="","",(IF($C195="","",IF(ISNA(SUMIF('25'!$CA:$CA,$C195,'25'!$CB:$CB)),0,SUMIF('25'!$CA:$CA,$C195,'25'!$CB:$CB)))-IF($D195="","",IF(ISNA(SUMIF('25'!$B:$B,$D195,'25'!$L:$L)),0,SUMIF('25'!$B:$B,$D195,'25'!$L:$L)))))</f>
        <v/>
      </c>
      <c r="AE195" s="34" t="str">
        <f>IF($D195="","",(IF($C195="","",IF(ISNA(SUMIF('26'!$CA:$CA,$C195,'26'!$CB:$CB)),0,SUMIF('26'!$CA:$CA,$C195,'26'!$CB:$CB)))-IF($D195="","",IF(ISNA(SUMIF('26'!$B:$B,$D195,'26'!$L:$L)),0,SUMIF('26'!$B:$B,$D195,'26'!$L:$L)))))</f>
        <v/>
      </c>
      <c r="AF195" s="34" t="str">
        <f>IF($D195="","",(IF($C195="","",IF(ISNA(SUMIF('27'!$CA:$CA,$C195,'27'!$CB:$CB)),0,SUMIF('27'!$CA:$CA,$C195,'27'!$CB:$CB)))-IF($D195="","",IF(ISNA(SUMIF('27'!$B:$B,$D195,'27'!$L:$L)),0,SUMIF('27'!$B:$B,$D195,'27'!$L:$L)))))</f>
        <v/>
      </c>
      <c r="AG195" s="34" t="str">
        <f>IF($D195="","",(IF($C195="","",IF(ISNA(SUMIF('28'!$CA:$CA,$C195,'28'!$CB:$CB)),0,SUMIF('28'!$CA:$CA,$C195,'28'!$CB:$CB)))-IF($D195="","",IF(ISNA(SUMIF('28'!$B:$B,$D195,'28'!$L:$L)),0,SUMIF('28'!$B:$B,$D195,'28'!$L:$L)))))</f>
        <v/>
      </c>
      <c r="AH195" s="34" t="str">
        <f>IF($D195="","",(IF($C195="","",IF(ISNA(SUMIF('29'!$CA:$CA,$C195,'29'!$CB:$CB)),0,SUMIF('29'!$CA:$CA,$C195,'29'!$CB:$CB)))-IF($D195="","",IF(ISNA(SUMIF('29'!$B:$B,$D195,'29'!$L:$L)),0,SUMIF('29'!$B:$B,$D195,'29'!$L:$L)))))</f>
        <v/>
      </c>
      <c r="AI195" s="34" t="str">
        <f>IF($D195="","",(IF($C195="","",IF(ISNA(SUMIF('30'!$CA:$CA,$C195,'30'!$CB:$CB)),0,SUMIF('30'!$CA:$CA,$C195,'30'!$CB:$CB)))-IF($D195="","",IF(ISNA(SUMIF('30'!$B:$B,$D195,'30'!$L:$L)),0,SUMIF('30'!$B:$B,$D195,'30'!$L:$L)))))</f>
        <v/>
      </c>
      <c r="AJ195" s="34" t="str">
        <f>IF($D195="","",(IF($C195="","",IF(ISNA(SUMIF('31'!$CA:$CA,$C195,'31'!$CB:$CB)),0,SUMIF('31'!$CA:$CA,$C195,'31'!$CB:$CB)))-IF($D195="","",IF(ISNA(SUMIF('31'!$B:$B,$D195,'31'!$L:$L)),0,SUMIF('31'!$B:$B,$D195,'31'!$L:$L)))))</f>
        <v/>
      </c>
      <c r="AK195" s="35" t="str">
        <f t="shared" si="10"/>
        <v/>
      </c>
      <c r="AL195" s="31" t="str">
        <f t="shared" si="11"/>
        <v/>
      </c>
    </row>
    <row r="196" spans="1:38" ht="17.399999999999999" hidden="1">
      <c r="A196" s="19">
        <v>84</v>
      </c>
      <c r="C196" s="39" t="str">
        <f>IF(D196="","",VLOOKUP('CUADRO GENERADO'!D196,'BASE DATOS CONDUCTORES'!B:C,2,FALSE))</f>
        <v/>
      </c>
      <c r="D196" s="28" t="str">
        <f>IFERROR(VLOOKUP(A196,'BASE DATOS CONDUCTORES'!$Y$4:$AB$403,4,FALSE),"")</f>
        <v/>
      </c>
      <c r="E196" s="34" t="str">
        <f>IF(ISNA(VLOOKUP(D196,SALDOS!C:D,2,FALSE)),"",VLOOKUP(D196,SALDOS!C:D,2,FALSE))</f>
        <v/>
      </c>
      <c r="F196" s="34" t="str">
        <f>IF($D196="","",(IF($C196="","",IF(ISNA(SUMIF('1'!$CA:$CA,$C196,'1'!$CB:$CB)),0,SUMIF('1'!$CA:$CA,$C196,'1'!$CB:$CB)))-IF($D196="","",IF(ISNA(SUMIF('1'!$B:$B,$D196,'1'!$L:$L)),0,SUMIF('1'!$B:$B,$D196,'1'!$L:$L)))))</f>
        <v/>
      </c>
      <c r="G196" s="34" t="str">
        <f>IF($D196="","",(IF($C196="","",IF(ISNA(SUMIF('2'!$CA:$CA,$C196,'2'!$CB:$CB)),0,SUMIF('2'!$CA:$CA,$C196,'2'!$CB:$CB)))-IF($D196="","",IF(ISNA(SUMIF('2'!$B:$B,$D196,'2'!$L:$L)),0,SUMIF('2'!$B:$B,$D196,'2'!$L:$L)))))</f>
        <v/>
      </c>
      <c r="H196" s="34" t="str">
        <f>IF($D196="","",(IF($C196="","",IF(ISNA(SUMIF('3'!$CA:$CA,$C196,'3'!$CB:$CB)),0,SUMIF('3'!$CA:$CA,$C196,'3'!$CB:$CB)))-IF($D196="","",IF(ISNA(SUMIF('3'!$B:$B,$D196,'3'!$L:$L)),0,SUMIF('3'!$B:$B,$D196,'3'!$L:$L)))))</f>
        <v/>
      </c>
      <c r="I196" s="34" t="str">
        <f>IF($D196="","",(IF($C196="","",IF(ISNA(SUMIF('4'!$CA:$CA,$C196,'4'!$CB:$CB)),0,SUMIF('4'!$CA:$CA,$C196,'4'!$CB:$CB)))-IF($D196="","",IF(ISNA(SUMIF('4'!$B:$B,$D196,'4'!$L:$L)),0,SUMIF('4'!$B:$B,$D196,'4'!$L:$L)))))</f>
        <v/>
      </c>
      <c r="J196" s="34" t="str">
        <f>IF($D196="","",(IF($C196="","",IF(ISNA(SUMIF('5'!$CA:$CA,$C196,'5'!$CB:$CB)),0,SUMIF('5'!$CA:$CA,$C196,'5'!$CB:$CB)))-IF($D196="","",IF(ISNA(SUMIF('5'!$B:$B,$D196,'5'!$L:$L)),0,SUMIF('5'!$B:$B,$D196,'5'!$L:$L)))))</f>
        <v/>
      </c>
      <c r="K196" s="34" t="str">
        <f>IF($D196="","",(IF($C196="","",IF(ISNA(SUMIF('6'!$CA:$CA,$C196,'6'!$CB:$CB)),0,SUMIF('6'!$CA:$CA,$C196,'6'!$CB:$CB)))-IF($D196="","",IF(ISNA(SUMIF('6'!$B:$B,$D196,'6'!$L:$L)),0,SUMIF('6'!$B:$B,$D196,'6'!$L:$L)))))</f>
        <v/>
      </c>
      <c r="L196" s="34" t="str">
        <f>IF($D196="","",(IF($C196="","",IF(ISNA(SUMIF('7'!$CA:$CA,$C196,'7'!$CB:$CB)),0,SUMIF('7'!$CA:$CA,$C196,'7'!$CB:$CB)))-IF($D196="","",IF(ISNA(SUMIF('7'!$B:$B,$D196,'7'!$L:$L)),0,SUMIF('7'!$B:$B,$D196,'7'!$L:$L)))))</f>
        <v/>
      </c>
      <c r="M196" s="34" t="str">
        <f>IF($D196="","",(IF($C196="","",IF(ISNA(SUMIF('8'!$CA:$CA,$C196,'8'!$CB:$CB)),0,SUMIF('8'!$CA:$CA,$C196,'8'!$CB:$CB)))-IF($D196="","",IF(ISNA(SUMIF('8'!$B:$B,$D196,'8'!$L:$L)),0,SUMIF('8'!$B:$B,$D196,'8'!$L:$L)))))</f>
        <v/>
      </c>
      <c r="N196" s="34" t="str">
        <f>IF($D196="","",(IF($C196="","",IF(ISNA(SUMIF('9'!$CA:$CA,$C196,'9'!$CB:$CB)),0,SUMIF('9'!$CA:$CA,$C196,'9'!$CB:$CB)))-IF($D196="","",IF(ISNA(SUMIF('9'!$B:$B,$D196,'9'!$L:$L)),0,SUMIF('9'!$B:$B,$D196,'9'!$L:$L)))))</f>
        <v/>
      </c>
      <c r="O196" s="34" t="str">
        <f>IF($D196="","",(IF($C196="","",IF(ISNA(SUMIF('10'!$CA:$CA,$C196,'10'!$CB:$CB)),0,SUMIF('10'!$CA:$CA,$C196,'10'!$CB:$CB)))-IF($D196="","",IF(ISNA(SUMIF('10'!$B:$B,$D196,'10'!$L:$L)),0,SUMIF('10'!$B:$B,$D196,'10'!$L:$L)))))</f>
        <v/>
      </c>
      <c r="P196" s="34" t="str">
        <f>IF($D196="","",(IF($C196="","",IF(ISNA(SUMIF('11'!$CA:$CA,$C196,'11'!$CB:$CB)),0,SUMIF('11'!$CA:$CA,$C196,'11'!$CB:$CB)))-IF($D196="","",IF(ISNA(SUMIF('11'!$B:$B,$D196,'11'!$L:$L)),0,SUMIF('11'!$B:$B,$D196,'11'!$L:$L)))))</f>
        <v/>
      </c>
      <c r="Q196" s="34" t="str">
        <f>IF($D196="","",(IF($C196="","",IF(ISNA(SUMIF('12'!$CA:$CA,$C196,'12'!$CB:$CB)),0,SUMIF('12'!$CA:$CA,$C196,'12'!$CB:$CB)))-IF($D196="","",IF(ISNA(SUMIF('12'!$B:$B,$D196,'12'!$L:$L)),0,SUMIF('12'!$B:$B,$D196,'12'!$L:$L)))))</f>
        <v/>
      </c>
      <c r="R196" s="34" t="str">
        <f>IF($D196="","",(IF($C196="","",IF(ISNA(SUMIF('13'!$CA:$CA,$C196,'13'!$CB:$CB)),0,SUMIF('13'!$CA:$CA,$C196,'13'!$CB:$CB)))-IF($D196="","",IF(ISNA(SUMIF('13'!$B:$B,$D196,'13'!$L:$L)),0,SUMIF('13'!$B:$B,$D196,'13'!$L:$L)))))</f>
        <v/>
      </c>
      <c r="S196" s="34" t="str">
        <f>IF($D196="","",(IF($C196="","",IF(ISNA(SUMIF('14'!$CA:$CA,$C196,'14'!$CB:$CB)),0,SUMIF('14'!$CA:$CA,$C196,'14'!$CB:$CB)))-IF($D196="","",IF(ISNA(SUMIF('14'!$B:$B,$D196,'14'!$L:$L)),0,SUMIF('14'!$B:$B,$D196,'14'!$L:$L)))))</f>
        <v/>
      </c>
      <c r="T196" s="34" t="str">
        <f>IF($D196="","",(IF($C196="","",IF(ISNA(SUMIF('15'!$CA:$CA,$C196,'15'!$CB:$CB)),0,SUMIF('15'!$CA:$CA,$C196,'15'!$CB:$CB)))-IF($D196="","",IF(ISNA(SUMIF('15'!$B:$B,$D196,'15'!$L:$L)),0,SUMIF('15'!$B:$B,$D196,'15'!$L:$L)))))</f>
        <v/>
      </c>
      <c r="U196" s="34" t="str">
        <f>IF($D196="","",(IF($C196="","",IF(ISNA(SUMIF('16'!$CA:$CA,$C196,'16'!$CB:$CB)),0,SUMIF('16'!$CA:$CA,$C196,'16'!$CB:$CB)))-IF($D196="","",IF(ISNA(SUMIF('16'!$B:$B,$D196,'16'!$L:$L)),0,SUMIF('16'!$B:$B,$D196,'16'!$L:$L)))))</f>
        <v/>
      </c>
      <c r="V196" s="34" t="str">
        <f>IF($D196="","",(IF($C196="","",IF(ISNA(SUMIF('17'!$CA:$CA,$C196,'17'!$CB:$CB)),0,SUMIF('17'!$CA:$CA,$C196,'17'!$CB:$CB)))-IF($D196="","",IF(ISNA(SUMIF('17'!$B:$B,$D196,'17'!$L:$L)),0,SUMIF('17'!$B:$B,$D196,'17'!$L:$L)))))</f>
        <v/>
      </c>
      <c r="W196" s="34" t="str">
        <f>IF($D196="","",(IF($C196="","",IF(ISNA(SUMIF('18'!$CA:$CA,$C196,'18'!$CB:$CB)),0,SUMIF('18'!$CA:$CA,$C196,'18'!$CB:$CB)))-IF($D196="","",IF(ISNA(SUMIF('18'!$B:$B,$D196,'18'!$L:$L)),0,SUMIF('18'!$B:$B,$D196,'18'!$L:$L)))))</f>
        <v/>
      </c>
      <c r="X196" s="34" t="str">
        <f>IF($D196="","",(IF($C196="","",IF(ISNA(SUMIF('19'!$CA:$CA,$C196,'19'!$CB:$CB)),0,SUMIF('19'!$CA:$CA,$C196,'19'!$CB:$CB)))-IF($D196="","",IF(ISNA(SUMIF('19'!$B:$B,$D196,'19'!$L:$L)),0,SUMIF('19'!$B:$B,$D196,'19'!$L:$L)))))</f>
        <v/>
      </c>
      <c r="Y196" s="34" t="str">
        <f>IF($D196="","",(IF($C196="","",IF(ISNA(SUMIF('20'!$CA:$CA,$C196,'20'!$CB:$CB)),0,SUMIF('20'!$CA:$CA,$C196,'20'!$CB:$CB)))-IF($D196="","",IF(ISNA(SUMIF('20'!$B:$B,$D196,'20'!$L:$L)),0,SUMIF('20'!$B:$B,$D196,'20'!$L:$L)))))</f>
        <v/>
      </c>
      <c r="Z196" s="34" t="str">
        <f>IF($D196="","",(IF($C196="","",IF(ISNA(SUMIF('21'!$CA:$CA,$C196,'21'!$CB:$CB)),0,SUMIF('21'!$CA:$CA,$C196,'21'!$CB:$CB)))-IF($D196="","",IF(ISNA(SUMIF('21'!$B:$B,$D196,'21'!$L:$L)),0,SUMIF('21'!$B:$B,$D196,'21'!$L:$L)))))</f>
        <v/>
      </c>
      <c r="AA196" s="34" t="str">
        <f>IF($D196="","",(IF($C196="","",IF(ISNA(SUMIF('22'!$CA:$CA,$C196,'22'!$CB:$CB)),0,SUMIF('22'!$CA:$CA,$C196,'22'!$CB:$CB)))-IF($D196="","",IF(ISNA(SUMIF('22'!$B:$B,$D196,'22'!$L:$L)),0,SUMIF('22'!$B:$B,$D196,'22'!$L:$L)))))</f>
        <v/>
      </c>
      <c r="AB196" s="34" t="str">
        <f>IF($D196="","",(IF($C196="","",IF(ISNA(SUMIF('23'!$CA:$CA,$C196,'23'!$CB:$CB)),0,SUMIF('23'!$CA:$CA,$C196,'23'!$CB:$CB)))-IF($D196="","",IF(ISNA(SUMIF('23'!$B:$B,$D196,'23'!$L:$L)),0,SUMIF('23'!$B:$B,$D196,'23'!$L:$L)))))</f>
        <v/>
      </c>
      <c r="AC196" s="34" t="str">
        <f>IF($D196="","",(IF($C196="","",IF(ISNA(SUMIF('24'!$CA:$CA,$C196,'24'!$CB:$CB)),0,SUMIF('24'!$CA:$CA,$C196,'24'!$CB:$CB)))-IF($D196="","",IF(ISNA(SUMIF('24'!$B:$B,$D196,'24'!$L:$L)),0,SUMIF('24'!$B:$B,$D196,'24'!$L:$L)))))</f>
        <v/>
      </c>
      <c r="AD196" s="34" t="str">
        <f>IF($D196="","",(IF($C196="","",IF(ISNA(SUMIF('25'!$CA:$CA,$C196,'25'!$CB:$CB)),0,SUMIF('25'!$CA:$CA,$C196,'25'!$CB:$CB)))-IF($D196="","",IF(ISNA(SUMIF('25'!$B:$B,$D196,'25'!$L:$L)),0,SUMIF('25'!$B:$B,$D196,'25'!$L:$L)))))</f>
        <v/>
      </c>
      <c r="AE196" s="34" t="str">
        <f>IF($D196="","",(IF($C196="","",IF(ISNA(SUMIF('26'!$CA:$CA,$C196,'26'!$CB:$CB)),0,SUMIF('26'!$CA:$CA,$C196,'26'!$CB:$CB)))-IF($D196="","",IF(ISNA(SUMIF('26'!$B:$B,$D196,'26'!$L:$L)),0,SUMIF('26'!$B:$B,$D196,'26'!$L:$L)))))</f>
        <v/>
      </c>
      <c r="AF196" s="34" t="str">
        <f>IF($D196="","",(IF($C196="","",IF(ISNA(SUMIF('27'!$CA:$CA,$C196,'27'!$CB:$CB)),0,SUMIF('27'!$CA:$CA,$C196,'27'!$CB:$CB)))-IF($D196="","",IF(ISNA(SUMIF('27'!$B:$B,$D196,'27'!$L:$L)),0,SUMIF('27'!$B:$B,$D196,'27'!$L:$L)))))</f>
        <v/>
      </c>
      <c r="AG196" s="34" t="str">
        <f>IF($D196="","",(IF($C196="","",IF(ISNA(SUMIF('28'!$CA:$CA,$C196,'28'!$CB:$CB)),0,SUMIF('28'!$CA:$CA,$C196,'28'!$CB:$CB)))-IF($D196="","",IF(ISNA(SUMIF('28'!$B:$B,$D196,'28'!$L:$L)),0,SUMIF('28'!$B:$B,$D196,'28'!$L:$L)))))</f>
        <v/>
      </c>
      <c r="AH196" s="34" t="str">
        <f>IF($D196="","",(IF($C196="","",IF(ISNA(SUMIF('29'!$CA:$CA,$C196,'29'!$CB:$CB)),0,SUMIF('29'!$CA:$CA,$C196,'29'!$CB:$CB)))-IF($D196="","",IF(ISNA(SUMIF('29'!$B:$B,$D196,'29'!$L:$L)),0,SUMIF('29'!$B:$B,$D196,'29'!$L:$L)))))</f>
        <v/>
      </c>
      <c r="AI196" s="34" t="str">
        <f>IF($D196="","",(IF($C196="","",IF(ISNA(SUMIF('30'!$CA:$CA,$C196,'30'!$CB:$CB)),0,SUMIF('30'!$CA:$CA,$C196,'30'!$CB:$CB)))-IF($D196="","",IF(ISNA(SUMIF('30'!$B:$B,$D196,'30'!$L:$L)),0,SUMIF('30'!$B:$B,$D196,'30'!$L:$L)))))</f>
        <v/>
      </c>
      <c r="AJ196" s="34" t="str">
        <f>IF($D196="","",(IF($C196="","",IF(ISNA(SUMIF('31'!$CA:$CA,$C196,'31'!$CB:$CB)),0,SUMIF('31'!$CA:$CA,$C196,'31'!$CB:$CB)))-IF($D196="","",IF(ISNA(SUMIF('31'!$B:$B,$D196,'31'!$L:$L)),0,SUMIF('31'!$B:$B,$D196,'31'!$L:$L)))))</f>
        <v/>
      </c>
      <c r="AK196" s="35" t="str">
        <f t="shared" si="10"/>
        <v/>
      </c>
      <c r="AL196" s="31" t="str">
        <f t="shared" si="11"/>
        <v/>
      </c>
    </row>
    <row r="197" spans="1:38" ht="17.399999999999999" hidden="1">
      <c r="A197" s="19">
        <v>85</v>
      </c>
      <c r="C197" s="39" t="str">
        <f>IF(D197="","",VLOOKUP('CUADRO GENERADO'!D197,'BASE DATOS CONDUCTORES'!B:C,2,FALSE))</f>
        <v/>
      </c>
      <c r="D197" s="28" t="str">
        <f>IFERROR(VLOOKUP(A197,'BASE DATOS CONDUCTORES'!$Y$4:$AB$403,4,FALSE),"")</f>
        <v/>
      </c>
      <c r="E197" s="34" t="str">
        <f>IF(ISNA(VLOOKUP(D197,SALDOS!C:D,2,FALSE)),"",VLOOKUP(D197,SALDOS!C:D,2,FALSE))</f>
        <v/>
      </c>
      <c r="F197" s="34" t="str">
        <f>IF($D197="","",(IF($C197="","",IF(ISNA(SUMIF('1'!$CA:$CA,$C197,'1'!$CB:$CB)),0,SUMIF('1'!$CA:$CA,$C197,'1'!$CB:$CB)))-IF($D197="","",IF(ISNA(SUMIF('1'!$B:$B,$D197,'1'!$L:$L)),0,SUMIF('1'!$B:$B,$D197,'1'!$L:$L)))))</f>
        <v/>
      </c>
      <c r="G197" s="34" t="str">
        <f>IF($D197="","",(IF($C197="","",IF(ISNA(SUMIF('2'!$CA:$CA,$C197,'2'!$CB:$CB)),0,SUMIF('2'!$CA:$CA,$C197,'2'!$CB:$CB)))-IF($D197="","",IF(ISNA(SUMIF('2'!$B:$B,$D197,'2'!$L:$L)),0,SUMIF('2'!$B:$B,$D197,'2'!$L:$L)))))</f>
        <v/>
      </c>
      <c r="H197" s="34" t="str">
        <f>IF($D197="","",(IF($C197="","",IF(ISNA(SUMIF('3'!$CA:$CA,$C197,'3'!$CB:$CB)),0,SUMIF('3'!$CA:$CA,$C197,'3'!$CB:$CB)))-IF($D197="","",IF(ISNA(SUMIF('3'!$B:$B,$D197,'3'!$L:$L)),0,SUMIF('3'!$B:$B,$D197,'3'!$L:$L)))))</f>
        <v/>
      </c>
      <c r="I197" s="34" t="str">
        <f>IF($D197="","",(IF($C197="","",IF(ISNA(SUMIF('4'!$CA:$CA,$C197,'4'!$CB:$CB)),0,SUMIF('4'!$CA:$CA,$C197,'4'!$CB:$CB)))-IF($D197="","",IF(ISNA(SUMIF('4'!$B:$B,$D197,'4'!$L:$L)),0,SUMIF('4'!$B:$B,$D197,'4'!$L:$L)))))</f>
        <v/>
      </c>
      <c r="J197" s="34" t="str">
        <f>IF($D197="","",(IF($C197="","",IF(ISNA(SUMIF('5'!$CA:$CA,$C197,'5'!$CB:$CB)),0,SUMIF('5'!$CA:$CA,$C197,'5'!$CB:$CB)))-IF($D197="","",IF(ISNA(SUMIF('5'!$B:$B,$D197,'5'!$L:$L)),0,SUMIF('5'!$B:$B,$D197,'5'!$L:$L)))))</f>
        <v/>
      </c>
      <c r="K197" s="34" t="str">
        <f>IF($D197="","",(IF($C197="","",IF(ISNA(SUMIF('6'!$CA:$CA,$C197,'6'!$CB:$CB)),0,SUMIF('6'!$CA:$CA,$C197,'6'!$CB:$CB)))-IF($D197="","",IF(ISNA(SUMIF('6'!$B:$B,$D197,'6'!$L:$L)),0,SUMIF('6'!$B:$B,$D197,'6'!$L:$L)))))</f>
        <v/>
      </c>
      <c r="L197" s="34" t="str">
        <f>IF($D197="","",(IF($C197="","",IF(ISNA(SUMIF('7'!$CA:$CA,$C197,'7'!$CB:$CB)),0,SUMIF('7'!$CA:$CA,$C197,'7'!$CB:$CB)))-IF($D197="","",IF(ISNA(SUMIF('7'!$B:$B,$D197,'7'!$L:$L)),0,SUMIF('7'!$B:$B,$D197,'7'!$L:$L)))))</f>
        <v/>
      </c>
      <c r="M197" s="34" t="str">
        <f>IF($D197="","",(IF($C197="","",IF(ISNA(SUMIF('8'!$CA:$CA,$C197,'8'!$CB:$CB)),0,SUMIF('8'!$CA:$CA,$C197,'8'!$CB:$CB)))-IF($D197="","",IF(ISNA(SUMIF('8'!$B:$B,$D197,'8'!$L:$L)),0,SUMIF('8'!$B:$B,$D197,'8'!$L:$L)))))</f>
        <v/>
      </c>
      <c r="N197" s="34" t="str">
        <f>IF($D197="","",(IF($C197="","",IF(ISNA(SUMIF('9'!$CA:$CA,$C197,'9'!$CB:$CB)),0,SUMIF('9'!$CA:$CA,$C197,'9'!$CB:$CB)))-IF($D197="","",IF(ISNA(SUMIF('9'!$B:$B,$D197,'9'!$L:$L)),0,SUMIF('9'!$B:$B,$D197,'9'!$L:$L)))))</f>
        <v/>
      </c>
      <c r="O197" s="34" t="str">
        <f>IF($D197="","",(IF($C197="","",IF(ISNA(SUMIF('10'!$CA:$CA,$C197,'10'!$CB:$CB)),0,SUMIF('10'!$CA:$CA,$C197,'10'!$CB:$CB)))-IF($D197="","",IF(ISNA(SUMIF('10'!$B:$B,$D197,'10'!$L:$L)),0,SUMIF('10'!$B:$B,$D197,'10'!$L:$L)))))</f>
        <v/>
      </c>
      <c r="P197" s="34" t="str">
        <f>IF($D197="","",(IF($C197="","",IF(ISNA(SUMIF('11'!$CA:$CA,$C197,'11'!$CB:$CB)),0,SUMIF('11'!$CA:$CA,$C197,'11'!$CB:$CB)))-IF($D197="","",IF(ISNA(SUMIF('11'!$B:$B,$D197,'11'!$L:$L)),0,SUMIF('11'!$B:$B,$D197,'11'!$L:$L)))))</f>
        <v/>
      </c>
      <c r="Q197" s="34" t="str">
        <f>IF($D197="","",(IF($C197="","",IF(ISNA(SUMIF('12'!$CA:$CA,$C197,'12'!$CB:$CB)),0,SUMIF('12'!$CA:$CA,$C197,'12'!$CB:$CB)))-IF($D197="","",IF(ISNA(SUMIF('12'!$B:$B,$D197,'12'!$L:$L)),0,SUMIF('12'!$B:$B,$D197,'12'!$L:$L)))))</f>
        <v/>
      </c>
      <c r="R197" s="34" t="str">
        <f>IF($D197="","",(IF($C197="","",IF(ISNA(SUMIF('13'!$CA:$CA,$C197,'13'!$CB:$CB)),0,SUMIF('13'!$CA:$CA,$C197,'13'!$CB:$CB)))-IF($D197="","",IF(ISNA(SUMIF('13'!$B:$B,$D197,'13'!$L:$L)),0,SUMIF('13'!$B:$B,$D197,'13'!$L:$L)))))</f>
        <v/>
      </c>
      <c r="S197" s="34" t="str">
        <f>IF($D197="","",(IF($C197="","",IF(ISNA(SUMIF('14'!$CA:$CA,$C197,'14'!$CB:$CB)),0,SUMIF('14'!$CA:$CA,$C197,'14'!$CB:$CB)))-IF($D197="","",IF(ISNA(SUMIF('14'!$B:$B,$D197,'14'!$L:$L)),0,SUMIF('14'!$B:$B,$D197,'14'!$L:$L)))))</f>
        <v/>
      </c>
      <c r="T197" s="34" t="str">
        <f>IF($D197="","",(IF($C197="","",IF(ISNA(SUMIF('15'!$CA:$CA,$C197,'15'!$CB:$CB)),0,SUMIF('15'!$CA:$CA,$C197,'15'!$CB:$CB)))-IF($D197="","",IF(ISNA(SUMIF('15'!$B:$B,$D197,'15'!$L:$L)),0,SUMIF('15'!$B:$B,$D197,'15'!$L:$L)))))</f>
        <v/>
      </c>
      <c r="U197" s="34" t="str">
        <f>IF($D197="","",(IF($C197="","",IF(ISNA(SUMIF('16'!$CA:$CA,$C197,'16'!$CB:$CB)),0,SUMIF('16'!$CA:$CA,$C197,'16'!$CB:$CB)))-IF($D197="","",IF(ISNA(SUMIF('16'!$B:$B,$D197,'16'!$L:$L)),0,SUMIF('16'!$B:$B,$D197,'16'!$L:$L)))))</f>
        <v/>
      </c>
      <c r="V197" s="34" t="str">
        <f>IF($D197="","",(IF($C197="","",IF(ISNA(SUMIF('17'!$CA:$CA,$C197,'17'!$CB:$CB)),0,SUMIF('17'!$CA:$CA,$C197,'17'!$CB:$CB)))-IF($D197="","",IF(ISNA(SUMIF('17'!$B:$B,$D197,'17'!$L:$L)),0,SUMIF('17'!$B:$B,$D197,'17'!$L:$L)))))</f>
        <v/>
      </c>
      <c r="W197" s="34" t="str">
        <f>IF($D197="","",(IF($C197="","",IF(ISNA(SUMIF('18'!$CA:$CA,$C197,'18'!$CB:$CB)),0,SUMIF('18'!$CA:$CA,$C197,'18'!$CB:$CB)))-IF($D197="","",IF(ISNA(SUMIF('18'!$B:$B,$D197,'18'!$L:$L)),0,SUMIF('18'!$B:$B,$D197,'18'!$L:$L)))))</f>
        <v/>
      </c>
      <c r="X197" s="34" t="str">
        <f>IF($D197="","",(IF($C197="","",IF(ISNA(SUMIF('19'!$CA:$CA,$C197,'19'!$CB:$CB)),0,SUMIF('19'!$CA:$CA,$C197,'19'!$CB:$CB)))-IF($D197="","",IF(ISNA(SUMIF('19'!$B:$B,$D197,'19'!$L:$L)),0,SUMIF('19'!$B:$B,$D197,'19'!$L:$L)))))</f>
        <v/>
      </c>
      <c r="Y197" s="34" t="str">
        <f>IF($D197="","",(IF($C197="","",IF(ISNA(SUMIF('20'!$CA:$CA,$C197,'20'!$CB:$CB)),0,SUMIF('20'!$CA:$CA,$C197,'20'!$CB:$CB)))-IF($D197="","",IF(ISNA(SUMIF('20'!$B:$B,$D197,'20'!$L:$L)),0,SUMIF('20'!$B:$B,$D197,'20'!$L:$L)))))</f>
        <v/>
      </c>
      <c r="Z197" s="34" t="str">
        <f>IF($D197="","",(IF($C197="","",IF(ISNA(SUMIF('21'!$CA:$CA,$C197,'21'!$CB:$CB)),0,SUMIF('21'!$CA:$CA,$C197,'21'!$CB:$CB)))-IF($D197="","",IF(ISNA(SUMIF('21'!$B:$B,$D197,'21'!$L:$L)),0,SUMIF('21'!$B:$B,$D197,'21'!$L:$L)))))</f>
        <v/>
      </c>
      <c r="AA197" s="34" t="str">
        <f>IF($D197="","",(IF($C197="","",IF(ISNA(SUMIF('22'!$CA:$CA,$C197,'22'!$CB:$CB)),0,SUMIF('22'!$CA:$CA,$C197,'22'!$CB:$CB)))-IF($D197="","",IF(ISNA(SUMIF('22'!$B:$B,$D197,'22'!$L:$L)),0,SUMIF('22'!$B:$B,$D197,'22'!$L:$L)))))</f>
        <v/>
      </c>
      <c r="AB197" s="34" t="str">
        <f>IF($D197="","",(IF($C197="","",IF(ISNA(SUMIF('23'!$CA:$CA,$C197,'23'!$CB:$CB)),0,SUMIF('23'!$CA:$CA,$C197,'23'!$CB:$CB)))-IF($D197="","",IF(ISNA(SUMIF('23'!$B:$B,$D197,'23'!$L:$L)),0,SUMIF('23'!$B:$B,$D197,'23'!$L:$L)))))</f>
        <v/>
      </c>
      <c r="AC197" s="34" t="str">
        <f>IF($D197="","",(IF($C197="","",IF(ISNA(SUMIF('24'!$CA:$CA,$C197,'24'!$CB:$CB)),0,SUMIF('24'!$CA:$CA,$C197,'24'!$CB:$CB)))-IF($D197="","",IF(ISNA(SUMIF('24'!$B:$B,$D197,'24'!$L:$L)),0,SUMIF('24'!$B:$B,$D197,'24'!$L:$L)))))</f>
        <v/>
      </c>
      <c r="AD197" s="34" t="str">
        <f>IF($D197="","",(IF($C197="","",IF(ISNA(SUMIF('25'!$CA:$CA,$C197,'25'!$CB:$CB)),0,SUMIF('25'!$CA:$CA,$C197,'25'!$CB:$CB)))-IF($D197="","",IF(ISNA(SUMIF('25'!$B:$B,$D197,'25'!$L:$L)),0,SUMIF('25'!$B:$B,$D197,'25'!$L:$L)))))</f>
        <v/>
      </c>
      <c r="AE197" s="34" t="str">
        <f>IF($D197="","",(IF($C197="","",IF(ISNA(SUMIF('26'!$CA:$CA,$C197,'26'!$CB:$CB)),0,SUMIF('26'!$CA:$CA,$C197,'26'!$CB:$CB)))-IF($D197="","",IF(ISNA(SUMIF('26'!$B:$B,$D197,'26'!$L:$L)),0,SUMIF('26'!$B:$B,$D197,'26'!$L:$L)))))</f>
        <v/>
      </c>
      <c r="AF197" s="34" t="str">
        <f>IF($D197="","",(IF($C197="","",IF(ISNA(SUMIF('27'!$CA:$CA,$C197,'27'!$CB:$CB)),0,SUMIF('27'!$CA:$CA,$C197,'27'!$CB:$CB)))-IF($D197="","",IF(ISNA(SUMIF('27'!$B:$B,$D197,'27'!$L:$L)),0,SUMIF('27'!$B:$B,$D197,'27'!$L:$L)))))</f>
        <v/>
      </c>
      <c r="AG197" s="34" t="str">
        <f>IF($D197="","",(IF($C197="","",IF(ISNA(SUMIF('28'!$CA:$CA,$C197,'28'!$CB:$CB)),0,SUMIF('28'!$CA:$CA,$C197,'28'!$CB:$CB)))-IF($D197="","",IF(ISNA(SUMIF('28'!$B:$B,$D197,'28'!$L:$L)),0,SUMIF('28'!$B:$B,$D197,'28'!$L:$L)))))</f>
        <v/>
      </c>
      <c r="AH197" s="34" t="str">
        <f>IF($D197="","",(IF($C197="","",IF(ISNA(SUMIF('29'!$CA:$CA,$C197,'29'!$CB:$CB)),0,SUMIF('29'!$CA:$CA,$C197,'29'!$CB:$CB)))-IF($D197="","",IF(ISNA(SUMIF('29'!$B:$B,$D197,'29'!$L:$L)),0,SUMIF('29'!$B:$B,$D197,'29'!$L:$L)))))</f>
        <v/>
      </c>
      <c r="AI197" s="34" t="str">
        <f>IF($D197="","",(IF($C197="","",IF(ISNA(SUMIF('30'!$CA:$CA,$C197,'30'!$CB:$CB)),0,SUMIF('30'!$CA:$CA,$C197,'30'!$CB:$CB)))-IF($D197="","",IF(ISNA(SUMIF('30'!$B:$B,$D197,'30'!$L:$L)),0,SUMIF('30'!$B:$B,$D197,'30'!$L:$L)))))</f>
        <v/>
      </c>
      <c r="AJ197" s="34" t="str">
        <f>IF($D197="","",(IF($C197="","",IF(ISNA(SUMIF('31'!$CA:$CA,$C197,'31'!$CB:$CB)),0,SUMIF('31'!$CA:$CA,$C197,'31'!$CB:$CB)))-IF($D197="","",IF(ISNA(SUMIF('31'!$B:$B,$D197,'31'!$L:$L)),0,SUMIF('31'!$B:$B,$D197,'31'!$L:$L)))))</f>
        <v/>
      </c>
      <c r="AK197" s="35" t="str">
        <f t="shared" si="10"/>
        <v/>
      </c>
      <c r="AL197" s="31" t="str">
        <f t="shared" si="11"/>
        <v/>
      </c>
    </row>
    <row r="198" spans="1:38" ht="17.399999999999999" hidden="1">
      <c r="A198" s="19">
        <v>86</v>
      </c>
      <c r="C198" s="39" t="str">
        <f>IF(D198="","",VLOOKUP('CUADRO GENERADO'!D198,'BASE DATOS CONDUCTORES'!B:C,2,FALSE))</f>
        <v/>
      </c>
      <c r="D198" s="28" t="str">
        <f>IFERROR(VLOOKUP(A198,'BASE DATOS CONDUCTORES'!$Y$4:$AB$403,4,FALSE),"")</f>
        <v/>
      </c>
      <c r="E198" s="34" t="str">
        <f>IF(ISNA(VLOOKUP(D198,SALDOS!C:D,2,FALSE)),"",VLOOKUP(D198,SALDOS!C:D,2,FALSE))</f>
        <v/>
      </c>
      <c r="F198" s="34" t="str">
        <f>IF($D198="","",(IF($C198="","",IF(ISNA(SUMIF('1'!$CA:$CA,$C198,'1'!$CB:$CB)),0,SUMIF('1'!$CA:$CA,$C198,'1'!$CB:$CB)))-IF($D198="","",IF(ISNA(SUMIF('1'!$B:$B,$D198,'1'!$L:$L)),0,SUMIF('1'!$B:$B,$D198,'1'!$L:$L)))))</f>
        <v/>
      </c>
      <c r="G198" s="34" t="str">
        <f>IF($D198="","",(IF($C198="","",IF(ISNA(SUMIF('2'!$CA:$CA,$C198,'2'!$CB:$CB)),0,SUMIF('2'!$CA:$CA,$C198,'2'!$CB:$CB)))-IF($D198="","",IF(ISNA(SUMIF('2'!$B:$B,$D198,'2'!$L:$L)),0,SUMIF('2'!$B:$B,$D198,'2'!$L:$L)))))</f>
        <v/>
      </c>
      <c r="H198" s="34" t="str">
        <f>IF($D198="","",(IF($C198="","",IF(ISNA(SUMIF('3'!$CA:$CA,$C198,'3'!$CB:$CB)),0,SUMIF('3'!$CA:$CA,$C198,'3'!$CB:$CB)))-IF($D198="","",IF(ISNA(SUMIF('3'!$B:$B,$D198,'3'!$L:$L)),0,SUMIF('3'!$B:$B,$D198,'3'!$L:$L)))))</f>
        <v/>
      </c>
      <c r="I198" s="34" t="str">
        <f>IF($D198="","",(IF($C198="","",IF(ISNA(SUMIF('4'!$CA:$CA,$C198,'4'!$CB:$CB)),0,SUMIF('4'!$CA:$CA,$C198,'4'!$CB:$CB)))-IF($D198="","",IF(ISNA(SUMIF('4'!$B:$B,$D198,'4'!$L:$L)),0,SUMIF('4'!$B:$B,$D198,'4'!$L:$L)))))</f>
        <v/>
      </c>
      <c r="J198" s="34" t="str">
        <f>IF($D198="","",(IF($C198="","",IF(ISNA(SUMIF('5'!$CA:$CA,$C198,'5'!$CB:$CB)),0,SUMIF('5'!$CA:$CA,$C198,'5'!$CB:$CB)))-IF($D198="","",IF(ISNA(SUMIF('5'!$B:$B,$D198,'5'!$L:$L)),0,SUMIF('5'!$B:$B,$D198,'5'!$L:$L)))))</f>
        <v/>
      </c>
      <c r="K198" s="34" t="str">
        <f>IF($D198="","",(IF($C198="","",IF(ISNA(SUMIF('6'!$CA:$CA,$C198,'6'!$CB:$CB)),0,SUMIF('6'!$CA:$CA,$C198,'6'!$CB:$CB)))-IF($D198="","",IF(ISNA(SUMIF('6'!$B:$B,$D198,'6'!$L:$L)),0,SUMIF('6'!$B:$B,$D198,'6'!$L:$L)))))</f>
        <v/>
      </c>
      <c r="L198" s="34" t="str">
        <f>IF($D198="","",(IF($C198="","",IF(ISNA(SUMIF('7'!$CA:$CA,$C198,'7'!$CB:$CB)),0,SUMIF('7'!$CA:$CA,$C198,'7'!$CB:$CB)))-IF($D198="","",IF(ISNA(SUMIF('7'!$B:$B,$D198,'7'!$L:$L)),0,SUMIF('7'!$B:$B,$D198,'7'!$L:$L)))))</f>
        <v/>
      </c>
      <c r="M198" s="34" t="str">
        <f>IF($D198="","",(IF($C198="","",IF(ISNA(SUMIF('8'!$CA:$CA,$C198,'8'!$CB:$CB)),0,SUMIF('8'!$CA:$CA,$C198,'8'!$CB:$CB)))-IF($D198="","",IF(ISNA(SUMIF('8'!$B:$B,$D198,'8'!$L:$L)),0,SUMIF('8'!$B:$B,$D198,'8'!$L:$L)))))</f>
        <v/>
      </c>
      <c r="N198" s="34" t="str">
        <f>IF($D198="","",(IF($C198="","",IF(ISNA(SUMIF('9'!$CA:$CA,$C198,'9'!$CB:$CB)),0,SUMIF('9'!$CA:$CA,$C198,'9'!$CB:$CB)))-IF($D198="","",IF(ISNA(SUMIF('9'!$B:$B,$D198,'9'!$L:$L)),0,SUMIF('9'!$B:$B,$D198,'9'!$L:$L)))))</f>
        <v/>
      </c>
      <c r="O198" s="34" t="str">
        <f>IF($D198="","",(IF($C198="","",IF(ISNA(SUMIF('10'!$CA:$CA,$C198,'10'!$CB:$CB)),0,SUMIF('10'!$CA:$CA,$C198,'10'!$CB:$CB)))-IF($D198="","",IF(ISNA(SUMIF('10'!$B:$B,$D198,'10'!$L:$L)),0,SUMIF('10'!$B:$B,$D198,'10'!$L:$L)))))</f>
        <v/>
      </c>
      <c r="P198" s="34" t="str">
        <f>IF($D198="","",(IF($C198="","",IF(ISNA(SUMIF('11'!$CA:$CA,$C198,'11'!$CB:$CB)),0,SUMIF('11'!$CA:$CA,$C198,'11'!$CB:$CB)))-IF($D198="","",IF(ISNA(SUMIF('11'!$B:$B,$D198,'11'!$L:$L)),0,SUMIF('11'!$B:$B,$D198,'11'!$L:$L)))))</f>
        <v/>
      </c>
      <c r="Q198" s="34" t="str">
        <f>IF($D198="","",(IF($C198="","",IF(ISNA(SUMIF('12'!$CA:$CA,$C198,'12'!$CB:$CB)),0,SUMIF('12'!$CA:$CA,$C198,'12'!$CB:$CB)))-IF($D198="","",IF(ISNA(SUMIF('12'!$B:$B,$D198,'12'!$L:$L)),0,SUMIF('12'!$B:$B,$D198,'12'!$L:$L)))))</f>
        <v/>
      </c>
      <c r="R198" s="34" t="str">
        <f>IF($D198="","",(IF($C198="","",IF(ISNA(SUMIF('13'!$CA:$CA,$C198,'13'!$CB:$CB)),0,SUMIF('13'!$CA:$CA,$C198,'13'!$CB:$CB)))-IF($D198="","",IF(ISNA(SUMIF('13'!$B:$B,$D198,'13'!$L:$L)),0,SUMIF('13'!$B:$B,$D198,'13'!$L:$L)))))</f>
        <v/>
      </c>
      <c r="S198" s="34" t="str">
        <f>IF($D198="","",(IF($C198="","",IF(ISNA(SUMIF('14'!$CA:$CA,$C198,'14'!$CB:$CB)),0,SUMIF('14'!$CA:$CA,$C198,'14'!$CB:$CB)))-IF($D198="","",IF(ISNA(SUMIF('14'!$B:$B,$D198,'14'!$L:$L)),0,SUMIF('14'!$B:$B,$D198,'14'!$L:$L)))))</f>
        <v/>
      </c>
      <c r="T198" s="34" t="str">
        <f>IF($D198="","",(IF($C198="","",IF(ISNA(SUMIF('15'!$CA:$CA,$C198,'15'!$CB:$CB)),0,SUMIF('15'!$CA:$CA,$C198,'15'!$CB:$CB)))-IF($D198="","",IF(ISNA(SUMIF('15'!$B:$B,$D198,'15'!$L:$L)),0,SUMIF('15'!$B:$B,$D198,'15'!$L:$L)))))</f>
        <v/>
      </c>
      <c r="U198" s="34" t="str">
        <f>IF($D198="","",(IF($C198="","",IF(ISNA(SUMIF('16'!$CA:$CA,$C198,'16'!$CB:$CB)),0,SUMIF('16'!$CA:$CA,$C198,'16'!$CB:$CB)))-IF($D198="","",IF(ISNA(SUMIF('16'!$B:$B,$D198,'16'!$L:$L)),0,SUMIF('16'!$B:$B,$D198,'16'!$L:$L)))))</f>
        <v/>
      </c>
      <c r="V198" s="34" t="str">
        <f>IF($D198="","",(IF($C198="","",IF(ISNA(SUMIF('17'!$CA:$CA,$C198,'17'!$CB:$CB)),0,SUMIF('17'!$CA:$CA,$C198,'17'!$CB:$CB)))-IF($D198="","",IF(ISNA(SUMIF('17'!$B:$B,$D198,'17'!$L:$L)),0,SUMIF('17'!$B:$B,$D198,'17'!$L:$L)))))</f>
        <v/>
      </c>
      <c r="W198" s="34" t="str">
        <f>IF($D198="","",(IF($C198="","",IF(ISNA(SUMIF('18'!$CA:$CA,$C198,'18'!$CB:$CB)),0,SUMIF('18'!$CA:$CA,$C198,'18'!$CB:$CB)))-IF($D198="","",IF(ISNA(SUMIF('18'!$B:$B,$D198,'18'!$L:$L)),0,SUMIF('18'!$B:$B,$D198,'18'!$L:$L)))))</f>
        <v/>
      </c>
      <c r="X198" s="34" t="str">
        <f>IF($D198="","",(IF($C198="","",IF(ISNA(SUMIF('19'!$CA:$CA,$C198,'19'!$CB:$CB)),0,SUMIF('19'!$CA:$CA,$C198,'19'!$CB:$CB)))-IF($D198="","",IF(ISNA(SUMIF('19'!$B:$B,$D198,'19'!$L:$L)),0,SUMIF('19'!$B:$B,$D198,'19'!$L:$L)))))</f>
        <v/>
      </c>
      <c r="Y198" s="34" t="str">
        <f>IF($D198="","",(IF($C198="","",IF(ISNA(SUMIF('20'!$CA:$CA,$C198,'20'!$CB:$CB)),0,SUMIF('20'!$CA:$CA,$C198,'20'!$CB:$CB)))-IF($D198="","",IF(ISNA(SUMIF('20'!$B:$B,$D198,'20'!$L:$L)),0,SUMIF('20'!$B:$B,$D198,'20'!$L:$L)))))</f>
        <v/>
      </c>
      <c r="Z198" s="34" t="str">
        <f>IF($D198="","",(IF($C198="","",IF(ISNA(SUMIF('21'!$CA:$CA,$C198,'21'!$CB:$CB)),0,SUMIF('21'!$CA:$CA,$C198,'21'!$CB:$CB)))-IF($D198="","",IF(ISNA(SUMIF('21'!$B:$B,$D198,'21'!$L:$L)),0,SUMIF('21'!$B:$B,$D198,'21'!$L:$L)))))</f>
        <v/>
      </c>
      <c r="AA198" s="34" t="str">
        <f>IF($D198="","",(IF($C198="","",IF(ISNA(SUMIF('22'!$CA:$CA,$C198,'22'!$CB:$CB)),0,SUMIF('22'!$CA:$CA,$C198,'22'!$CB:$CB)))-IF($D198="","",IF(ISNA(SUMIF('22'!$B:$B,$D198,'22'!$L:$L)),0,SUMIF('22'!$B:$B,$D198,'22'!$L:$L)))))</f>
        <v/>
      </c>
      <c r="AB198" s="34" t="str">
        <f>IF($D198="","",(IF($C198="","",IF(ISNA(SUMIF('23'!$CA:$CA,$C198,'23'!$CB:$CB)),0,SUMIF('23'!$CA:$CA,$C198,'23'!$CB:$CB)))-IF($D198="","",IF(ISNA(SUMIF('23'!$B:$B,$D198,'23'!$L:$L)),0,SUMIF('23'!$B:$B,$D198,'23'!$L:$L)))))</f>
        <v/>
      </c>
      <c r="AC198" s="34" t="str">
        <f>IF($D198="","",(IF($C198="","",IF(ISNA(SUMIF('24'!$CA:$CA,$C198,'24'!$CB:$CB)),0,SUMIF('24'!$CA:$CA,$C198,'24'!$CB:$CB)))-IF($D198="","",IF(ISNA(SUMIF('24'!$B:$B,$D198,'24'!$L:$L)),0,SUMIF('24'!$B:$B,$D198,'24'!$L:$L)))))</f>
        <v/>
      </c>
      <c r="AD198" s="34" t="str">
        <f>IF($D198="","",(IF($C198="","",IF(ISNA(SUMIF('25'!$CA:$CA,$C198,'25'!$CB:$CB)),0,SUMIF('25'!$CA:$CA,$C198,'25'!$CB:$CB)))-IF($D198="","",IF(ISNA(SUMIF('25'!$B:$B,$D198,'25'!$L:$L)),0,SUMIF('25'!$B:$B,$D198,'25'!$L:$L)))))</f>
        <v/>
      </c>
      <c r="AE198" s="34" t="str">
        <f>IF($D198="","",(IF($C198="","",IF(ISNA(SUMIF('26'!$CA:$CA,$C198,'26'!$CB:$CB)),0,SUMIF('26'!$CA:$CA,$C198,'26'!$CB:$CB)))-IF($D198="","",IF(ISNA(SUMIF('26'!$B:$B,$D198,'26'!$L:$L)),0,SUMIF('26'!$B:$B,$D198,'26'!$L:$L)))))</f>
        <v/>
      </c>
      <c r="AF198" s="34" t="str">
        <f>IF($D198="","",(IF($C198="","",IF(ISNA(SUMIF('27'!$CA:$CA,$C198,'27'!$CB:$CB)),0,SUMIF('27'!$CA:$CA,$C198,'27'!$CB:$CB)))-IF($D198="","",IF(ISNA(SUMIF('27'!$B:$B,$D198,'27'!$L:$L)),0,SUMIF('27'!$B:$B,$D198,'27'!$L:$L)))))</f>
        <v/>
      </c>
      <c r="AG198" s="34" t="str">
        <f>IF($D198="","",(IF($C198="","",IF(ISNA(SUMIF('28'!$CA:$CA,$C198,'28'!$CB:$CB)),0,SUMIF('28'!$CA:$CA,$C198,'28'!$CB:$CB)))-IF($D198="","",IF(ISNA(SUMIF('28'!$B:$B,$D198,'28'!$L:$L)),0,SUMIF('28'!$B:$B,$D198,'28'!$L:$L)))))</f>
        <v/>
      </c>
      <c r="AH198" s="34" t="str">
        <f>IF($D198="","",(IF($C198="","",IF(ISNA(SUMIF('29'!$CA:$CA,$C198,'29'!$CB:$CB)),0,SUMIF('29'!$CA:$CA,$C198,'29'!$CB:$CB)))-IF($D198="","",IF(ISNA(SUMIF('29'!$B:$B,$D198,'29'!$L:$L)),0,SUMIF('29'!$B:$B,$D198,'29'!$L:$L)))))</f>
        <v/>
      </c>
      <c r="AI198" s="34" t="str">
        <f>IF($D198="","",(IF($C198="","",IF(ISNA(SUMIF('30'!$CA:$CA,$C198,'30'!$CB:$CB)),0,SUMIF('30'!$CA:$CA,$C198,'30'!$CB:$CB)))-IF($D198="","",IF(ISNA(SUMIF('30'!$B:$B,$D198,'30'!$L:$L)),0,SUMIF('30'!$B:$B,$D198,'30'!$L:$L)))))</f>
        <v/>
      </c>
      <c r="AJ198" s="34" t="str">
        <f>IF($D198="","",(IF($C198="","",IF(ISNA(SUMIF('31'!$CA:$CA,$C198,'31'!$CB:$CB)),0,SUMIF('31'!$CA:$CA,$C198,'31'!$CB:$CB)))-IF($D198="","",IF(ISNA(SUMIF('31'!$B:$B,$D198,'31'!$L:$L)),0,SUMIF('31'!$B:$B,$D198,'31'!$L:$L)))))</f>
        <v/>
      </c>
      <c r="AK198" s="35" t="str">
        <f t="shared" si="10"/>
        <v/>
      </c>
      <c r="AL198" s="31" t="str">
        <f t="shared" si="11"/>
        <v/>
      </c>
    </row>
    <row r="199" spans="1:38" ht="17.399999999999999" hidden="1">
      <c r="A199" s="19">
        <v>87</v>
      </c>
      <c r="C199" s="39" t="str">
        <f>IF(D199="","",VLOOKUP('CUADRO GENERADO'!D199,'BASE DATOS CONDUCTORES'!B:C,2,FALSE))</f>
        <v/>
      </c>
      <c r="D199" s="28" t="str">
        <f>IFERROR(VLOOKUP(A199,'BASE DATOS CONDUCTORES'!$Y$4:$AB$403,4,FALSE),"")</f>
        <v/>
      </c>
      <c r="E199" s="34" t="str">
        <f>IF(ISNA(VLOOKUP(D199,SALDOS!C:D,2,FALSE)),"",VLOOKUP(D199,SALDOS!C:D,2,FALSE))</f>
        <v/>
      </c>
      <c r="F199" s="34" t="str">
        <f>IF($D199="","",(IF($C199="","",IF(ISNA(SUMIF('1'!$CA:$CA,$C199,'1'!$CB:$CB)),0,SUMIF('1'!$CA:$CA,$C199,'1'!$CB:$CB)))-IF($D199="","",IF(ISNA(SUMIF('1'!$B:$B,$D199,'1'!$L:$L)),0,SUMIF('1'!$B:$B,$D199,'1'!$L:$L)))))</f>
        <v/>
      </c>
      <c r="G199" s="34" t="str">
        <f>IF($D199="","",(IF($C199="","",IF(ISNA(SUMIF('2'!$CA:$CA,$C199,'2'!$CB:$CB)),0,SUMIF('2'!$CA:$CA,$C199,'2'!$CB:$CB)))-IF($D199="","",IF(ISNA(SUMIF('2'!$B:$B,$D199,'2'!$L:$L)),0,SUMIF('2'!$B:$B,$D199,'2'!$L:$L)))))</f>
        <v/>
      </c>
      <c r="H199" s="34" t="str">
        <f>IF($D199="","",(IF($C199="","",IF(ISNA(SUMIF('3'!$CA:$CA,$C199,'3'!$CB:$CB)),0,SUMIF('3'!$CA:$CA,$C199,'3'!$CB:$CB)))-IF($D199="","",IF(ISNA(SUMIF('3'!$B:$B,$D199,'3'!$L:$L)),0,SUMIF('3'!$B:$B,$D199,'3'!$L:$L)))))</f>
        <v/>
      </c>
      <c r="I199" s="34" t="str">
        <f>IF($D199="","",(IF($C199="","",IF(ISNA(SUMIF('4'!$CA:$CA,$C199,'4'!$CB:$CB)),0,SUMIF('4'!$CA:$CA,$C199,'4'!$CB:$CB)))-IF($D199="","",IF(ISNA(SUMIF('4'!$B:$B,$D199,'4'!$L:$L)),0,SUMIF('4'!$B:$B,$D199,'4'!$L:$L)))))</f>
        <v/>
      </c>
      <c r="J199" s="34" t="str">
        <f>IF($D199="","",(IF($C199="","",IF(ISNA(SUMIF('5'!$CA:$CA,$C199,'5'!$CB:$CB)),0,SUMIF('5'!$CA:$CA,$C199,'5'!$CB:$CB)))-IF($D199="","",IF(ISNA(SUMIF('5'!$B:$B,$D199,'5'!$L:$L)),0,SUMIF('5'!$B:$B,$D199,'5'!$L:$L)))))</f>
        <v/>
      </c>
      <c r="K199" s="34" t="str">
        <f>IF($D199="","",(IF($C199="","",IF(ISNA(SUMIF('6'!$CA:$CA,$C199,'6'!$CB:$CB)),0,SUMIF('6'!$CA:$CA,$C199,'6'!$CB:$CB)))-IF($D199="","",IF(ISNA(SUMIF('6'!$B:$B,$D199,'6'!$L:$L)),0,SUMIF('6'!$B:$B,$D199,'6'!$L:$L)))))</f>
        <v/>
      </c>
      <c r="L199" s="34" t="str">
        <f>IF($D199="","",(IF($C199="","",IF(ISNA(SUMIF('7'!$CA:$CA,$C199,'7'!$CB:$CB)),0,SUMIF('7'!$CA:$CA,$C199,'7'!$CB:$CB)))-IF($D199="","",IF(ISNA(SUMIF('7'!$B:$B,$D199,'7'!$L:$L)),0,SUMIF('7'!$B:$B,$D199,'7'!$L:$L)))))</f>
        <v/>
      </c>
      <c r="M199" s="34" t="str">
        <f>IF($D199="","",(IF($C199="","",IF(ISNA(SUMIF('8'!$CA:$CA,$C199,'8'!$CB:$CB)),0,SUMIF('8'!$CA:$CA,$C199,'8'!$CB:$CB)))-IF($D199="","",IF(ISNA(SUMIF('8'!$B:$B,$D199,'8'!$L:$L)),0,SUMIF('8'!$B:$B,$D199,'8'!$L:$L)))))</f>
        <v/>
      </c>
      <c r="N199" s="34" t="str">
        <f>IF($D199="","",(IF($C199="","",IF(ISNA(SUMIF('9'!$CA:$CA,$C199,'9'!$CB:$CB)),0,SUMIF('9'!$CA:$CA,$C199,'9'!$CB:$CB)))-IF($D199="","",IF(ISNA(SUMIF('9'!$B:$B,$D199,'9'!$L:$L)),0,SUMIF('9'!$B:$B,$D199,'9'!$L:$L)))))</f>
        <v/>
      </c>
      <c r="O199" s="34" t="str">
        <f>IF($D199="","",(IF($C199="","",IF(ISNA(SUMIF('10'!$CA:$CA,$C199,'10'!$CB:$CB)),0,SUMIF('10'!$CA:$CA,$C199,'10'!$CB:$CB)))-IF($D199="","",IF(ISNA(SUMIF('10'!$B:$B,$D199,'10'!$L:$L)),0,SUMIF('10'!$B:$B,$D199,'10'!$L:$L)))))</f>
        <v/>
      </c>
      <c r="P199" s="34" t="str">
        <f>IF($D199="","",(IF($C199="","",IF(ISNA(SUMIF('11'!$CA:$CA,$C199,'11'!$CB:$CB)),0,SUMIF('11'!$CA:$CA,$C199,'11'!$CB:$CB)))-IF($D199="","",IF(ISNA(SUMIF('11'!$B:$B,$D199,'11'!$L:$L)),0,SUMIF('11'!$B:$B,$D199,'11'!$L:$L)))))</f>
        <v/>
      </c>
      <c r="Q199" s="34" t="str">
        <f>IF($D199="","",(IF($C199="","",IF(ISNA(SUMIF('12'!$CA:$CA,$C199,'12'!$CB:$CB)),0,SUMIF('12'!$CA:$CA,$C199,'12'!$CB:$CB)))-IF($D199="","",IF(ISNA(SUMIF('12'!$B:$B,$D199,'12'!$L:$L)),0,SUMIF('12'!$B:$B,$D199,'12'!$L:$L)))))</f>
        <v/>
      </c>
      <c r="R199" s="34" t="str">
        <f>IF($D199="","",(IF($C199="","",IF(ISNA(SUMIF('13'!$CA:$CA,$C199,'13'!$CB:$CB)),0,SUMIF('13'!$CA:$CA,$C199,'13'!$CB:$CB)))-IF($D199="","",IF(ISNA(SUMIF('13'!$B:$B,$D199,'13'!$L:$L)),0,SUMIF('13'!$B:$B,$D199,'13'!$L:$L)))))</f>
        <v/>
      </c>
      <c r="S199" s="34" t="str">
        <f>IF($D199="","",(IF($C199="","",IF(ISNA(SUMIF('14'!$CA:$CA,$C199,'14'!$CB:$CB)),0,SUMIF('14'!$CA:$CA,$C199,'14'!$CB:$CB)))-IF($D199="","",IF(ISNA(SUMIF('14'!$B:$B,$D199,'14'!$L:$L)),0,SUMIF('14'!$B:$B,$D199,'14'!$L:$L)))))</f>
        <v/>
      </c>
      <c r="T199" s="34" t="str">
        <f>IF($D199="","",(IF($C199="","",IF(ISNA(SUMIF('15'!$CA:$CA,$C199,'15'!$CB:$CB)),0,SUMIF('15'!$CA:$CA,$C199,'15'!$CB:$CB)))-IF($D199="","",IF(ISNA(SUMIF('15'!$B:$B,$D199,'15'!$L:$L)),0,SUMIF('15'!$B:$B,$D199,'15'!$L:$L)))))</f>
        <v/>
      </c>
      <c r="U199" s="34" t="str">
        <f>IF($D199="","",(IF($C199="","",IF(ISNA(SUMIF('16'!$CA:$CA,$C199,'16'!$CB:$CB)),0,SUMIF('16'!$CA:$CA,$C199,'16'!$CB:$CB)))-IF($D199="","",IF(ISNA(SUMIF('16'!$B:$B,$D199,'16'!$L:$L)),0,SUMIF('16'!$B:$B,$D199,'16'!$L:$L)))))</f>
        <v/>
      </c>
      <c r="V199" s="34" t="str">
        <f>IF($D199="","",(IF($C199="","",IF(ISNA(SUMIF('17'!$CA:$CA,$C199,'17'!$CB:$CB)),0,SUMIF('17'!$CA:$CA,$C199,'17'!$CB:$CB)))-IF($D199="","",IF(ISNA(SUMIF('17'!$B:$B,$D199,'17'!$L:$L)),0,SUMIF('17'!$B:$B,$D199,'17'!$L:$L)))))</f>
        <v/>
      </c>
      <c r="W199" s="34" t="str">
        <f>IF($D199="","",(IF($C199="","",IF(ISNA(SUMIF('18'!$CA:$CA,$C199,'18'!$CB:$CB)),0,SUMIF('18'!$CA:$CA,$C199,'18'!$CB:$CB)))-IF($D199="","",IF(ISNA(SUMIF('18'!$B:$B,$D199,'18'!$L:$L)),0,SUMIF('18'!$B:$B,$D199,'18'!$L:$L)))))</f>
        <v/>
      </c>
      <c r="X199" s="34" t="str">
        <f>IF($D199="","",(IF($C199="","",IF(ISNA(SUMIF('19'!$CA:$CA,$C199,'19'!$CB:$CB)),0,SUMIF('19'!$CA:$CA,$C199,'19'!$CB:$CB)))-IF($D199="","",IF(ISNA(SUMIF('19'!$B:$B,$D199,'19'!$L:$L)),0,SUMIF('19'!$B:$B,$D199,'19'!$L:$L)))))</f>
        <v/>
      </c>
      <c r="Y199" s="34" t="str">
        <f>IF($D199="","",(IF($C199="","",IF(ISNA(SUMIF('20'!$CA:$CA,$C199,'20'!$CB:$CB)),0,SUMIF('20'!$CA:$CA,$C199,'20'!$CB:$CB)))-IF($D199="","",IF(ISNA(SUMIF('20'!$B:$B,$D199,'20'!$L:$L)),0,SUMIF('20'!$B:$B,$D199,'20'!$L:$L)))))</f>
        <v/>
      </c>
      <c r="Z199" s="34" t="str">
        <f>IF($D199="","",(IF($C199="","",IF(ISNA(SUMIF('21'!$CA:$CA,$C199,'21'!$CB:$CB)),0,SUMIF('21'!$CA:$CA,$C199,'21'!$CB:$CB)))-IF($D199="","",IF(ISNA(SUMIF('21'!$B:$B,$D199,'21'!$L:$L)),0,SUMIF('21'!$B:$B,$D199,'21'!$L:$L)))))</f>
        <v/>
      </c>
      <c r="AA199" s="34" t="str">
        <f>IF($D199="","",(IF($C199="","",IF(ISNA(SUMIF('22'!$CA:$CA,$C199,'22'!$CB:$CB)),0,SUMIF('22'!$CA:$CA,$C199,'22'!$CB:$CB)))-IF($D199="","",IF(ISNA(SUMIF('22'!$B:$B,$D199,'22'!$L:$L)),0,SUMIF('22'!$B:$B,$D199,'22'!$L:$L)))))</f>
        <v/>
      </c>
      <c r="AB199" s="34" t="str">
        <f>IF($D199="","",(IF($C199="","",IF(ISNA(SUMIF('23'!$CA:$CA,$C199,'23'!$CB:$CB)),0,SUMIF('23'!$CA:$CA,$C199,'23'!$CB:$CB)))-IF($D199="","",IF(ISNA(SUMIF('23'!$B:$B,$D199,'23'!$L:$L)),0,SUMIF('23'!$B:$B,$D199,'23'!$L:$L)))))</f>
        <v/>
      </c>
      <c r="AC199" s="34" t="str">
        <f>IF($D199="","",(IF($C199="","",IF(ISNA(SUMIF('24'!$CA:$CA,$C199,'24'!$CB:$CB)),0,SUMIF('24'!$CA:$CA,$C199,'24'!$CB:$CB)))-IF($D199="","",IF(ISNA(SUMIF('24'!$B:$B,$D199,'24'!$L:$L)),0,SUMIF('24'!$B:$B,$D199,'24'!$L:$L)))))</f>
        <v/>
      </c>
      <c r="AD199" s="34" t="str">
        <f>IF($D199="","",(IF($C199="","",IF(ISNA(SUMIF('25'!$CA:$CA,$C199,'25'!$CB:$CB)),0,SUMIF('25'!$CA:$CA,$C199,'25'!$CB:$CB)))-IF($D199="","",IF(ISNA(SUMIF('25'!$B:$B,$D199,'25'!$L:$L)),0,SUMIF('25'!$B:$B,$D199,'25'!$L:$L)))))</f>
        <v/>
      </c>
      <c r="AE199" s="34" t="str">
        <f>IF($D199="","",(IF($C199="","",IF(ISNA(SUMIF('26'!$CA:$CA,$C199,'26'!$CB:$CB)),0,SUMIF('26'!$CA:$CA,$C199,'26'!$CB:$CB)))-IF($D199="","",IF(ISNA(SUMIF('26'!$B:$B,$D199,'26'!$L:$L)),0,SUMIF('26'!$B:$B,$D199,'26'!$L:$L)))))</f>
        <v/>
      </c>
      <c r="AF199" s="34" t="str">
        <f>IF($D199="","",(IF($C199="","",IF(ISNA(SUMIF('27'!$CA:$CA,$C199,'27'!$CB:$CB)),0,SUMIF('27'!$CA:$CA,$C199,'27'!$CB:$CB)))-IF($D199="","",IF(ISNA(SUMIF('27'!$B:$B,$D199,'27'!$L:$L)),0,SUMIF('27'!$B:$B,$D199,'27'!$L:$L)))))</f>
        <v/>
      </c>
      <c r="AG199" s="34" t="str">
        <f>IF($D199="","",(IF($C199="","",IF(ISNA(SUMIF('28'!$CA:$CA,$C199,'28'!$CB:$CB)),0,SUMIF('28'!$CA:$CA,$C199,'28'!$CB:$CB)))-IF($D199="","",IF(ISNA(SUMIF('28'!$B:$B,$D199,'28'!$L:$L)),0,SUMIF('28'!$B:$B,$D199,'28'!$L:$L)))))</f>
        <v/>
      </c>
      <c r="AH199" s="34" t="str">
        <f>IF($D199="","",(IF($C199="","",IF(ISNA(SUMIF('29'!$CA:$CA,$C199,'29'!$CB:$CB)),0,SUMIF('29'!$CA:$CA,$C199,'29'!$CB:$CB)))-IF($D199="","",IF(ISNA(SUMIF('29'!$B:$B,$D199,'29'!$L:$L)),0,SUMIF('29'!$B:$B,$D199,'29'!$L:$L)))))</f>
        <v/>
      </c>
      <c r="AI199" s="34" t="str">
        <f>IF($D199="","",(IF($C199="","",IF(ISNA(SUMIF('30'!$CA:$CA,$C199,'30'!$CB:$CB)),0,SUMIF('30'!$CA:$CA,$C199,'30'!$CB:$CB)))-IF($D199="","",IF(ISNA(SUMIF('30'!$B:$B,$D199,'30'!$L:$L)),0,SUMIF('30'!$B:$B,$D199,'30'!$L:$L)))))</f>
        <v/>
      </c>
      <c r="AJ199" s="34" t="str">
        <f>IF($D199="","",(IF($C199="","",IF(ISNA(SUMIF('31'!$CA:$CA,$C199,'31'!$CB:$CB)),0,SUMIF('31'!$CA:$CA,$C199,'31'!$CB:$CB)))-IF($D199="","",IF(ISNA(SUMIF('31'!$B:$B,$D199,'31'!$L:$L)),0,SUMIF('31'!$B:$B,$D199,'31'!$L:$L)))))</f>
        <v/>
      </c>
      <c r="AK199" s="35" t="str">
        <f t="shared" si="10"/>
        <v/>
      </c>
      <c r="AL199" s="31" t="str">
        <f t="shared" si="11"/>
        <v/>
      </c>
    </row>
    <row r="200" spans="1:38" ht="17.399999999999999" hidden="1">
      <c r="A200" s="19">
        <v>88</v>
      </c>
      <c r="C200" s="39" t="str">
        <f>IF(D200="","",VLOOKUP('CUADRO GENERADO'!D200,'BASE DATOS CONDUCTORES'!B:C,2,FALSE))</f>
        <v/>
      </c>
      <c r="D200" s="28" t="str">
        <f>IFERROR(VLOOKUP(A200,'BASE DATOS CONDUCTORES'!$Y$4:$AB$403,4,FALSE),"")</f>
        <v/>
      </c>
      <c r="E200" s="34" t="str">
        <f>IF(ISNA(VLOOKUP(D200,SALDOS!C:D,2,FALSE)),"",VLOOKUP(D200,SALDOS!C:D,2,FALSE))</f>
        <v/>
      </c>
      <c r="F200" s="34" t="str">
        <f>IF($D200="","",(IF($C200="","",IF(ISNA(SUMIF('1'!$CA:$CA,$C200,'1'!$CB:$CB)),0,SUMIF('1'!$CA:$CA,$C200,'1'!$CB:$CB)))-IF($D200="","",IF(ISNA(SUMIF('1'!$B:$B,$D200,'1'!$L:$L)),0,SUMIF('1'!$B:$B,$D200,'1'!$L:$L)))))</f>
        <v/>
      </c>
      <c r="G200" s="34" t="str">
        <f>IF($D200="","",(IF($C200="","",IF(ISNA(SUMIF('2'!$CA:$CA,$C200,'2'!$CB:$CB)),0,SUMIF('2'!$CA:$CA,$C200,'2'!$CB:$CB)))-IF($D200="","",IF(ISNA(SUMIF('2'!$B:$B,$D200,'2'!$L:$L)),0,SUMIF('2'!$B:$B,$D200,'2'!$L:$L)))))</f>
        <v/>
      </c>
      <c r="H200" s="34" t="str">
        <f>IF($D200="","",(IF($C200="","",IF(ISNA(SUMIF('3'!$CA:$CA,$C200,'3'!$CB:$CB)),0,SUMIF('3'!$CA:$CA,$C200,'3'!$CB:$CB)))-IF($D200="","",IF(ISNA(SUMIF('3'!$B:$B,$D200,'3'!$L:$L)),0,SUMIF('3'!$B:$B,$D200,'3'!$L:$L)))))</f>
        <v/>
      </c>
      <c r="I200" s="34" t="str">
        <f>IF($D200="","",(IF($C200="","",IF(ISNA(SUMIF('4'!$CA:$CA,$C200,'4'!$CB:$CB)),0,SUMIF('4'!$CA:$CA,$C200,'4'!$CB:$CB)))-IF($D200="","",IF(ISNA(SUMIF('4'!$B:$B,$D200,'4'!$L:$L)),0,SUMIF('4'!$B:$B,$D200,'4'!$L:$L)))))</f>
        <v/>
      </c>
      <c r="J200" s="34" t="str">
        <f>IF($D200="","",(IF($C200="","",IF(ISNA(SUMIF('5'!$CA:$CA,$C200,'5'!$CB:$CB)),0,SUMIF('5'!$CA:$CA,$C200,'5'!$CB:$CB)))-IF($D200="","",IF(ISNA(SUMIF('5'!$B:$B,$D200,'5'!$L:$L)),0,SUMIF('5'!$B:$B,$D200,'5'!$L:$L)))))</f>
        <v/>
      </c>
      <c r="K200" s="34" t="str">
        <f>IF($D200="","",(IF($C200="","",IF(ISNA(SUMIF('6'!$CA:$CA,$C200,'6'!$CB:$CB)),0,SUMIF('6'!$CA:$CA,$C200,'6'!$CB:$CB)))-IF($D200="","",IF(ISNA(SUMIF('6'!$B:$B,$D200,'6'!$L:$L)),0,SUMIF('6'!$B:$B,$D200,'6'!$L:$L)))))</f>
        <v/>
      </c>
      <c r="L200" s="34" t="str">
        <f>IF($D200="","",(IF($C200="","",IF(ISNA(SUMIF('7'!$CA:$CA,$C200,'7'!$CB:$CB)),0,SUMIF('7'!$CA:$CA,$C200,'7'!$CB:$CB)))-IF($D200="","",IF(ISNA(SUMIF('7'!$B:$B,$D200,'7'!$L:$L)),0,SUMIF('7'!$B:$B,$D200,'7'!$L:$L)))))</f>
        <v/>
      </c>
      <c r="M200" s="34" t="str">
        <f>IF($D200="","",(IF($C200="","",IF(ISNA(SUMIF('8'!$CA:$CA,$C200,'8'!$CB:$CB)),0,SUMIF('8'!$CA:$CA,$C200,'8'!$CB:$CB)))-IF($D200="","",IF(ISNA(SUMIF('8'!$B:$B,$D200,'8'!$L:$L)),0,SUMIF('8'!$B:$B,$D200,'8'!$L:$L)))))</f>
        <v/>
      </c>
      <c r="N200" s="34" t="str">
        <f>IF($D200="","",(IF($C200="","",IF(ISNA(SUMIF('9'!$CA:$CA,$C200,'9'!$CB:$CB)),0,SUMIF('9'!$CA:$CA,$C200,'9'!$CB:$CB)))-IF($D200="","",IF(ISNA(SUMIF('9'!$B:$B,$D200,'9'!$L:$L)),0,SUMIF('9'!$B:$B,$D200,'9'!$L:$L)))))</f>
        <v/>
      </c>
      <c r="O200" s="34" t="str">
        <f>IF($D200="","",(IF($C200="","",IF(ISNA(SUMIF('10'!$CA:$CA,$C200,'10'!$CB:$CB)),0,SUMIF('10'!$CA:$CA,$C200,'10'!$CB:$CB)))-IF($D200="","",IF(ISNA(SUMIF('10'!$B:$B,$D200,'10'!$L:$L)),0,SUMIF('10'!$B:$B,$D200,'10'!$L:$L)))))</f>
        <v/>
      </c>
      <c r="P200" s="34" t="str">
        <f>IF($D200="","",(IF($C200="","",IF(ISNA(SUMIF('11'!$CA:$CA,$C200,'11'!$CB:$CB)),0,SUMIF('11'!$CA:$CA,$C200,'11'!$CB:$CB)))-IF($D200="","",IF(ISNA(SUMIF('11'!$B:$B,$D200,'11'!$L:$L)),0,SUMIF('11'!$B:$B,$D200,'11'!$L:$L)))))</f>
        <v/>
      </c>
      <c r="Q200" s="34" t="str">
        <f>IF($D200="","",(IF($C200="","",IF(ISNA(SUMIF('12'!$CA:$CA,$C200,'12'!$CB:$CB)),0,SUMIF('12'!$CA:$CA,$C200,'12'!$CB:$CB)))-IF($D200="","",IF(ISNA(SUMIF('12'!$B:$B,$D200,'12'!$L:$L)),0,SUMIF('12'!$B:$B,$D200,'12'!$L:$L)))))</f>
        <v/>
      </c>
      <c r="R200" s="34" t="str">
        <f>IF($D200="","",(IF($C200="","",IF(ISNA(SUMIF('13'!$CA:$CA,$C200,'13'!$CB:$CB)),0,SUMIF('13'!$CA:$CA,$C200,'13'!$CB:$CB)))-IF($D200="","",IF(ISNA(SUMIF('13'!$B:$B,$D200,'13'!$L:$L)),0,SUMIF('13'!$B:$B,$D200,'13'!$L:$L)))))</f>
        <v/>
      </c>
      <c r="S200" s="34" t="str">
        <f>IF($D200="","",(IF($C200="","",IF(ISNA(SUMIF('14'!$CA:$CA,$C200,'14'!$CB:$CB)),0,SUMIF('14'!$CA:$CA,$C200,'14'!$CB:$CB)))-IF($D200="","",IF(ISNA(SUMIF('14'!$B:$B,$D200,'14'!$L:$L)),0,SUMIF('14'!$B:$B,$D200,'14'!$L:$L)))))</f>
        <v/>
      </c>
      <c r="T200" s="34" t="str">
        <f>IF($D200="","",(IF($C200="","",IF(ISNA(SUMIF('15'!$CA:$CA,$C200,'15'!$CB:$CB)),0,SUMIF('15'!$CA:$CA,$C200,'15'!$CB:$CB)))-IF($D200="","",IF(ISNA(SUMIF('15'!$B:$B,$D200,'15'!$L:$L)),0,SUMIF('15'!$B:$B,$D200,'15'!$L:$L)))))</f>
        <v/>
      </c>
      <c r="U200" s="34" t="str">
        <f>IF($D200="","",(IF($C200="","",IF(ISNA(SUMIF('16'!$CA:$CA,$C200,'16'!$CB:$CB)),0,SUMIF('16'!$CA:$CA,$C200,'16'!$CB:$CB)))-IF($D200="","",IF(ISNA(SUMIF('16'!$B:$B,$D200,'16'!$L:$L)),0,SUMIF('16'!$B:$B,$D200,'16'!$L:$L)))))</f>
        <v/>
      </c>
      <c r="V200" s="34" t="str">
        <f>IF($D200="","",(IF($C200="","",IF(ISNA(SUMIF('17'!$CA:$CA,$C200,'17'!$CB:$CB)),0,SUMIF('17'!$CA:$CA,$C200,'17'!$CB:$CB)))-IF($D200="","",IF(ISNA(SUMIF('17'!$B:$B,$D200,'17'!$L:$L)),0,SUMIF('17'!$B:$B,$D200,'17'!$L:$L)))))</f>
        <v/>
      </c>
      <c r="W200" s="34" t="str">
        <f>IF($D200="","",(IF($C200="","",IF(ISNA(SUMIF('18'!$CA:$CA,$C200,'18'!$CB:$CB)),0,SUMIF('18'!$CA:$CA,$C200,'18'!$CB:$CB)))-IF($D200="","",IF(ISNA(SUMIF('18'!$B:$B,$D200,'18'!$L:$L)),0,SUMIF('18'!$B:$B,$D200,'18'!$L:$L)))))</f>
        <v/>
      </c>
      <c r="X200" s="34" t="str">
        <f>IF($D200="","",(IF($C200="","",IF(ISNA(SUMIF('19'!$CA:$CA,$C200,'19'!$CB:$CB)),0,SUMIF('19'!$CA:$CA,$C200,'19'!$CB:$CB)))-IF($D200="","",IF(ISNA(SUMIF('19'!$B:$B,$D200,'19'!$L:$L)),0,SUMIF('19'!$B:$B,$D200,'19'!$L:$L)))))</f>
        <v/>
      </c>
      <c r="Y200" s="34" t="str">
        <f>IF($D200="","",(IF($C200="","",IF(ISNA(SUMIF('20'!$CA:$CA,$C200,'20'!$CB:$CB)),0,SUMIF('20'!$CA:$CA,$C200,'20'!$CB:$CB)))-IF($D200="","",IF(ISNA(SUMIF('20'!$B:$B,$D200,'20'!$L:$L)),0,SUMIF('20'!$B:$B,$D200,'20'!$L:$L)))))</f>
        <v/>
      </c>
      <c r="Z200" s="34" t="str">
        <f>IF($D200="","",(IF($C200="","",IF(ISNA(SUMIF('21'!$CA:$CA,$C200,'21'!$CB:$CB)),0,SUMIF('21'!$CA:$CA,$C200,'21'!$CB:$CB)))-IF($D200="","",IF(ISNA(SUMIF('21'!$B:$B,$D200,'21'!$L:$L)),0,SUMIF('21'!$B:$B,$D200,'21'!$L:$L)))))</f>
        <v/>
      </c>
      <c r="AA200" s="34" t="str">
        <f>IF($D200="","",(IF($C200="","",IF(ISNA(SUMIF('22'!$CA:$CA,$C200,'22'!$CB:$CB)),0,SUMIF('22'!$CA:$CA,$C200,'22'!$CB:$CB)))-IF($D200="","",IF(ISNA(SUMIF('22'!$B:$B,$D200,'22'!$L:$L)),0,SUMIF('22'!$B:$B,$D200,'22'!$L:$L)))))</f>
        <v/>
      </c>
      <c r="AB200" s="34" t="str">
        <f>IF($D200="","",(IF($C200="","",IF(ISNA(SUMIF('23'!$CA:$CA,$C200,'23'!$CB:$CB)),0,SUMIF('23'!$CA:$CA,$C200,'23'!$CB:$CB)))-IF($D200="","",IF(ISNA(SUMIF('23'!$B:$B,$D200,'23'!$L:$L)),0,SUMIF('23'!$B:$B,$D200,'23'!$L:$L)))))</f>
        <v/>
      </c>
      <c r="AC200" s="34" t="str">
        <f>IF($D200="","",(IF($C200="","",IF(ISNA(SUMIF('24'!$CA:$CA,$C200,'24'!$CB:$CB)),0,SUMIF('24'!$CA:$CA,$C200,'24'!$CB:$CB)))-IF($D200="","",IF(ISNA(SUMIF('24'!$B:$B,$D200,'24'!$L:$L)),0,SUMIF('24'!$B:$B,$D200,'24'!$L:$L)))))</f>
        <v/>
      </c>
      <c r="AD200" s="34" t="str">
        <f>IF($D200="","",(IF($C200="","",IF(ISNA(SUMIF('25'!$CA:$CA,$C200,'25'!$CB:$CB)),0,SUMIF('25'!$CA:$CA,$C200,'25'!$CB:$CB)))-IF($D200="","",IF(ISNA(SUMIF('25'!$B:$B,$D200,'25'!$L:$L)),0,SUMIF('25'!$B:$B,$D200,'25'!$L:$L)))))</f>
        <v/>
      </c>
      <c r="AE200" s="34" t="str">
        <f>IF($D200="","",(IF($C200="","",IF(ISNA(SUMIF('26'!$CA:$CA,$C200,'26'!$CB:$CB)),0,SUMIF('26'!$CA:$CA,$C200,'26'!$CB:$CB)))-IF($D200="","",IF(ISNA(SUMIF('26'!$B:$B,$D200,'26'!$L:$L)),0,SUMIF('26'!$B:$B,$D200,'26'!$L:$L)))))</f>
        <v/>
      </c>
      <c r="AF200" s="34" t="str">
        <f>IF($D200="","",(IF($C200="","",IF(ISNA(SUMIF('27'!$CA:$CA,$C200,'27'!$CB:$CB)),0,SUMIF('27'!$CA:$CA,$C200,'27'!$CB:$CB)))-IF($D200="","",IF(ISNA(SUMIF('27'!$B:$B,$D200,'27'!$L:$L)),0,SUMIF('27'!$B:$B,$D200,'27'!$L:$L)))))</f>
        <v/>
      </c>
      <c r="AG200" s="34" t="str">
        <f>IF($D200="","",(IF($C200="","",IF(ISNA(SUMIF('28'!$CA:$CA,$C200,'28'!$CB:$CB)),0,SUMIF('28'!$CA:$CA,$C200,'28'!$CB:$CB)))-IF($D200="","",IF(ISNA(SUMIF('28'!$B:$B,$D200,'28'!$L:$L)),0,SUMIF('28'!$B:$B,$D200,'28'!$L:$L)))))</f>
        <v/>
      </c>
      <c r="AH200" s="34" t="str">
        <f>IF($D200="","",(IF($C200="","",IF(ISNA(SUMIF('29'!$CA:$CA,$C200,'29'!$CB:$CB)),0,SUMIF('29'!$CA:$CA,$C200,'29'!$CB:$CB)))-IF($D200="","",IF(ISNA(SUMIF('29'!$B:$B,$D200,'29'!$L:$L)),0,SUMIF('29'!$B:$B,$D200,'29'!$L:$L)))))</f>
        <v/>
      </c>
      <c r="AI200" s="34" t="str">
        <f>IF($D200="","",(IF($C200="","",IF(ISNA(SUMIF('30'!$CA:$CA,$C200,'30'!$CB:$CB)),0,SUMIF('30'!$CA:$CA,$C200,'30'!$CB:$CB)))-IF($D200="","",IF(ISNA(SUMIF('30'!$B:$B,$D200,'30'!$L:$L)),0,SUMIF('30'!$B:$B,$D200,'30'!$L:$L)))))</f>
        <v/>
      </c>
      <c r="AJ200" s="34" t="str">
        <f>IF($D200="","",(IF($C200="","",IF(ISNA(SUMIF('31'!$CA:$CA,$C200,'31'!$CB:$CB)),0,SUMIF('31'!$CA:$CA,$C200,'31'!$CB:$CB)))-IF($D200="","",IF(ISNA(SUMIF('31'!$B:$B,$D200,'31'!$L:$L)),0,SUMIF('31'!$B:$B,$D200,'31'!$L:$L)))))</f>
        <v/>
      </c>
      <c r="AK200" s="35" t="str">
        <f t="shared" si="10"/>
        <v/>
      </c>
      <c r="AL200" s="31" t="str">
        <f t="shared" si="11"/>
        <v/>
      </c>
    </row>
    <row r="201" spans="1:38" ht="17.399999999999999" hidden="1">
      <c r="A201" s="19">
        <v>89</v>
      </c>
      <c r="C201" s="39" t="str">
        <f>IF(D201="","",VLOOKUP('CUADRO GENERADO'!D201,'BASE DATOS CONDUCTORES'!B:C,2,FALSE))</f>
        <v/>
      </c>
      <c r="D201" s="28" t="str">
        <f>IFERROR(VLOOKUP(A201,'BASE DATOS CONDUCTORES'!$Y$4:$AB$403,4,FALSE),"")</f>
        <v/>
      </c>
      <c r="E201" s="34" t="str">
        <f>IF(ISNA(VLOOKUP(D201,SALDOS!C:D,2,FALSE)),"",VLOOKUP(D201,SALDOS!C:D,2,FALSE))</f>
        <v/>
      </c>
      <c r="F201" s="34" t="str">
        <f>IF($D201="","",(IF($C201="","",IF(ISNA(SUMIF('1'!$CA:$CA,$C201,'1'!$CB:$CB)),0,SUMIF('1'!$CA:$CA,$C201,'1'!$CB:$CB)))-IF($D201="","",IF(ISNA(SUMIF('1'!$B:$B,$D201,'1'!$L:$L)),0,SUMIF('1'!$B:$B,$D201,'1'!$L:$L)))))</f>
        <v/>
      </c>
      <c r="G201" s="34" t="str">
        <f>IF($D201="","",(IF($C201="","",IF(ISNA(SUMIF('2'!$CA:$CA,$C201,'2'!$CB:$CB)),0,SUMIF('2'!$CA:$CA,$C201,'2'!$CB:$CB)))-IF($D201="","",IF(ISNA(SUMIF('2'!$B:$B,$D201,'2'!$L:$L)),0,SUMIF('2'!$B:$B,$D201,'2'!$L:$L)))))</f>
        <v/>
      </c>
      <c r="H201" s="34" t="str">
        <f>IF($D201="","",(IF($C201="","",IF(ISNA(SUMIF('3'!$CA:$CA,$C201,'3'!$CB:$CB)),0,SUMIF('3'!$CA:$CA,$C201,'3'!$CB:$CB)))-IF($D201="","",IF(ISNA(SUMIF('3'!$B:$B,$D201,'3'!$L:$L)),0,SUMIF('3'!$B:$B,$D201,'3'!$L:$L)))))</f>
        <v/>
      </c>
      <c r="I201" s="34" t="str">
        <f>IF($D201="","",(IF($C201="","",IF(ISNA(SUMIF('4'!$CA:$CA,$C201,'4'!$CB:$CB)),0,SUMIF('4'!$CA:$CA,$C201,'4'!$CB:$CB)))-IF($D201="","",IF(ISNA(SUMIF('4'!$B:$B,$D201,'4'!$L:$L)),0,SUMIF('4'!$B:$B,$D201,'4'!$L:$L)))))</f>
        <v/>
      </c>
      <c r="J201" s="34" t="str">
        <f>IF($D201="","",(IF($C201="","",IF(ISNA(SUMIF('5'!$CA:$CA,$C201,'5'!$CB:$CB)),0,SUMIF('5'!$CA:$CA,$C201,'5'!$CB:$CB)))-IF($D201="","",IF(ISNA(SUMIF('5'!$B:$B,$D201,'5'!$L:$L)),0,SUMIF('5'!$B:$B,$D201,'5'!$L:$L)))))</f>
        <v/>
      </c>
      <c r="K201" s="34" t="str">
        <f>IF($D201="","",(IF($C201="","",IF(ISNA(SUMIF('6'!$CA:$CA,$C201,'6'!$CB:$CB)),0,SUMIF('6'!$CA:$CA,$C201,'6'!$CB:$CB)))-IF($D201="","",IF(ISNA(SUMIF('6'!$B:$B,$D201,'6'!$L:$L)),0,SUMIF('6'!$B:$B,$D201,'6'!$L:$L)))))</f>
        <v/>
      </c>
      <c r="L201" s="34" t="str">
        <f>IF($D201="","",(IF($C201="","",IF(ISNA(SUMIF('7'!$CA:$CA,$C201,'7'!$CB:$CB)),0,SUMIF('7'!$CA:$CA,$C201,'7'!$CB:$CB)))-IF($D201="","",IF(ISNA(SUMIF('7'!$B:$B,$D201,'7'!$L:$L)),0,SUMIF('7'!$B:$B,$D201,'7'!$L:$L)))))</f>
        <v/>
      </c>
      <c r="M201" s="34" t="str">
        <f>IF($D201="","",(IF($C201="","",IF(ISNA(SUMIF('8'!$CA:$CA,$C201,'8'!$CB:$CB)),0,SUMIF('8'!$CA:$CA,$C201,'8'!$CB:$CB)))-IF($D201="","",IF(ISNA(SUMIF('8'!$B:$B,$D201,'8'!$L:$L)),0,SUMIF('8'!$B:$B,$D201,'8'!$L:$L)))))</f>
        <v/>
      </c>
      <c r="N201" s="34" t="str">
        <f>IF($D201="","",(IF($C201="","",IF(ISNA(SUMIF('9'!$CA:$CA,$C201,'9'!$CB:$CB)),0,SUMIF('9'!$CA:$CA,$C201,'9'!$CB:$CB)))-IF($D201="","",IF(ISNA(SUMIF('9'!$B:$B,$D201,'9'!$L:$L)),0,SUMIF('9'!$B:$B,$D201,'9'!$L:$L)))))</f>
        <v/>
      </c>
      <c r="O201" s="34" t="str">
        <f>IF($D201="","",(IF($C201="","",IF(ISNA(SUMIF('10'!$CA:$CA,$C201,'10'!$CB:$CB)),0,SUMIF('10'!$CA:$CA,$C201,'10'!$CB:$CB)))-IF($D201="","",IF(ISNA(SUMIF('10'!$B:$B,$D201,'10'!$L:$L)),0,SUMIF('10'!$B:$B,$D201,'10'!$L:$L)))))</f>
        <v/>
      </c>
      <c r="P201" s="34" t="str">
        <f>IF($D201="","",(IF($C201="","",IF(ISNA(SUMIF('11'!$CA:$CA,$C201,'11'!$CB:$CB)),0,SUMIF('11'!$CA:$CA,$C201,'11'!$CB:$CB)))-IF($D201="","",IF(ISNA(SUMIF('11'!$B:$B,$D201,'11'!$L:$L)),0,SUMIF('11'!$B:$B,$D201,'11'!$L:$L)))))</f>
        <v/>
      </c>
      <c r="Q201" s="34" t="str">
        <f>IF($D201="","",(IF($C201="","",IF(ISNA(SUMIF('12'!$CA:$CA,$C201,'12'!$CB:$CB)),0,SUMIF('12'!$CA:$CA,$C201,'12'!$CB:$CB)))-IF($D201="","",IF(ISNA(SUMIF('12'!$B:$B,$D201,'12'!$L:$L)),0,SUMIF('12'!$B:$B,$D201,'12'!$L:$L)))))</f>
        <v/>
      </c>
      <c r="R201" s="34" t="str">
        <f>IF($D201="","",(IF($C201="","",IF(ISNA(SUMIF('13'!$CA:$CA,$C201,'13'!$CB:$CB)),0,SUMIF('13'!$CA:$CA,$C201,'13'!$CB:$CB)))-IF($D201="","",IF(ISNA(SUMIF('13'!$B:$B,$D201,'13'!$L:$L)),0,SUMIF('13'!$B:$B,$D201,'13'!$L:$L)))))</f>
        <v/>
      </c>
      <c r="S201" s="34" t="str">
        <f>IF($D201="","",(IF($C201="","",IF(ISNA(SUMIF('14'!$CA:$CA,$C201,'14'!$CB:$CB)),0,SUMIF('14'!$CA:$CA,$C201,'14'!$CB:$CB)))-IF($D201="","",IF(ISNA(SUMIF('14'!$B:$B,$D201,'14'!$L:$L)),0,SUMIF('14'!$B:$B,$D201,'14'!$L:$L)))))</f>
        <v/>
      </c>
      <c r="T201" s="34" t="str">
        <f>IF($D201="","",(IF($C201="","",IF(ISNA(SUMIF('15'!$CA:$CA,$C201,'15'!$CB:$CB)),0,SUMIF('15'!$CA:$CA,$C201,'15'!$CB:$CB)))-IF($D201="","",IF(ISNA(SUMIF('15'!$B:$B,$D201,'15'!$L:$L)),0,SUMIF('15'!$B:$B,$D201,'15'!$L:$L)))))</f>
        <v/>
      </c>
      <c r="U201" s="34" t="str">
        <f>IF($D201="","",(IF($C201="","",IF(ISNA(SUMIF('16'!$CA:$CA,$C201,'16'!$CB:$CB)),0,SUMIF('16'!$CA:$CA,$C201,'16'!$CB:$CB)))-IF($D201="","",IF(ISNA(SUMIF('16'!$B:$B,$D201,'16'!$L:$L)),0,SUMIF('16'!$B:$B,$D201,'16'!$L:$L)))))</f>
        <v/>
      </c>
      <c r="V201" s="34" t="str">
        <f>IF($D201="","",(IF($C201="","",IF(ISNA(SUMIF('17'!$CA:$CA,$C201,'17'!$CB:$CB)),0,SUMIF('17'!$CA:$CA,$C201,'17'!$CB:$CB)))-IF($D201="","",IF(ISNA(SUMIF('17'!$B:$B,$D201,'17'!$L:$L)),0,SUMIF('17'!$B:$B,$D201,'17'!$L:$L)))))</f>
        <v/>
      </c>
      <c r="W201" s="34" t="str">
        <f>IF($D201="","",(IF($C201="","",IF(ISNA(SUMIF('18'!$CA:$CA,$C201,'18'!$CB:$CB)),0,SUMIF('18'!$CA:$CA,$C201,'18'!$CB:$CB)))-IF($D201="","",IF(ISNA(SUMIF('18'!$B:$B,$D201,'18'!$L:$L)),0,SUMIF('18'!$B:$B,$D201,'18'!$L:$L)))))</f>
        <v/>
      </c>
      <c r="X201" s="34" t="str">
        <f>IF($D201="","",(IF($C201="","",IF(ISNA(SUMIF('19'!$CA:$CA,$C201,'19'!$CB:$CB)),0,SUMIF('19'!$CA:$CA,$C201,'19'!$CB:$CB)))-IF($D201="","",IF(ISNA(SUMIF('19'!$B:$B,$D201,'19'!$L:$L)),0,SUMIF('19'!$B:$B,$D201,'19'!$L:$L)))))</f>
        <v/>
      </c>
      <c r="Y201" s="34" t="str">
        <f>IF($D201="","",(IF($C201="","",IF(ISNA(SUMIF('20'!$CA:$CA,$C201,'20'!$CB:$CB)),0,SUMIF('20'!$CA:$CA,$C201,'20'!$CB:$CB)))-IF($D201="","",IF(ISNA(SUMIF('20'!$B:$B,$D201,'20'!$L:$L)),0,SUMIF('20'!$B:$B,$D201,'20'!$L:$L)))))</f>
        <v/>
      </c>
      <c r="Z201" s="34" t="str">
        <f>IF($D201="","",(IF($C201="","",IF(ISNA(SUMIF('21'!$CA:$CA,$C201,'21'!$CB:$CB)),0,SUMIF('21'!$CA:$CA,$C201,'21'!$CB:$CB)))-IF($D201="","",IF(ISNA(SUMIF('21'!$B:$B,$D201,'21'!$L:$L)),0,SUMIF('21'!$B:$B,$D201,'21'!$L:$L)))))</f>
        <v/>
      </c>
      <c r="AA201" s="34" t="str">
        <f>IF($D201="","",(IF($C201="","",IF(ISNA(SUMIF('22'!$CA:$CA,$C201,'22'!$CB:$CB)),0,SUMIF('22'!$CA:$CA,$C201,'22'!$CB:$CB)))-IF($D201="","",IF(ISNA(SUMIF('22'!$B:$B,$D201,'22'!$L:$L)),0,SUMIF('22'!$B:$B,$D201,'22'!$L:$L)))))</f>
        <v/>
      </c>
      <c r="AB201" s="34" t="str">
        <f>IF($D201="","",(IF($C201="","",IF(ISNA(SUMIF('23'!$CA:$CA,$C201,'23'!$CB:$CB)),0,SUMIF('23'!$CA:$CA,$C201,'23'!$CB:$CB)))-IF($D201="","",IF(ISNA(SUMIF('23'!$B:$B,$D201,'23'!$L:$L)),0,SUMIF('23'!$B:$B,$D201,'23'!$L:$L)))))</f>
        <v/>
      </c>
      <c r="AC201" s="34" t="str">
        <f>IF($D201="","",(IF($C201="","",IF(ISNA(SUMIF('24'!$CA:$CA,$C201,'24'!$CB:$CB)),0,SUMIF('24'!$CA:$CA,$C201,'24'!$CB:$CB)))-IF($D201="","",IF(ISNA(SUMIF('24'!$B:$B,$D201,'24'!$L:$L)),0,SUMIF('24'!$B:$B,$D201,'24'!$L:$L)))))</f>
        <v/>
      </c>
      <c r="AD201" s="34" t="str">
        <f>IF($D201="","",(IF($C201="","",IF(ISNA(SUMIF('25'!$CA:$CA,$C201,'25'!$CB:$CB)),0,SUMIF('25'!$CA:$CA,$C201,'25'!$CB:$CB)))-IF($D201="","",IF(ISNA(SUMIF('25'!$B:$B,$D201,'25'!$L:$L)),0,SUMIF('25'!$B:$B,$D201,'25'!$L:$L)))))</f>
        <v/>
      </c>
      <c r="AE201" s="34" t="str">
        <f>IF($D201="","",(IF($C201="","",IF(ISNA(SUMIF('26'!$CA:$CA,$C201,'26'!$CB:$CB)),0,SUMIF('26'!$CA:$CA,$C201,'26'!$CB:$CB)))-IF($D201="","",IF(ISNA(SUMIF('26'!$B:$B,$D201,'26'!$L:$L)),0,SUMIF('26'!$B:$B,$D201,'26'!$L:$L)))))</f>
        <v/>
      </c>
      <c r="AF201" s="34" t="str">
        <f>IF($D201="","",(IF($C201="","",IF(ISNA(SUMIF('27'!$CA:$CA,$C201,'27'!$CB:$CB)),0,SUMIF('27'!$CA:$CA,$C201,'27'!$CB:$CB)))-IF($D201="","",IF(ISNA(SUMIF('27'!$B:$B,$D201,'27'!$L:$L)),0,SUMIF('27'!$B:$B,$D201,'27'!$L:$L)))))</f>
        <v/>
      </c>
      <c r="AG201" s="34" t="str">
        <f>IF($D201="","",(IF($C201="","",IF(ISNA(SUMIF('28'!$CA:$CA,$C201,'28'!$CB:$CB)),0,SUMIF('28'!$CA:$CA,$C201,'28'!$CB:$CB)))-IF($D201="","",IF(ISNA(SUMIF('28'!$B:$B,$D201,'28'!$L:$L)),0,SUMIF('28'!$B:$B,$D201,'28'!$L:$L)))))</f>
        <v/>
      </c>
      <c r="AH201" s="34" t="str">
        <f>IF($D201="","",(IF($C201="","",IF(ISNA(SUMIF('29'!$CA:$CA,$C201,'29'!$CB:$CB)),0,SUMIF('29'!$CA:$CA,$C201,'29'!$CB:$CB)))-IF($D201="","",IF(ISNA(SUMIF('29'!$B:$B,$D201,'29'!$L:$L)),0,SUMIF('29'!$B:$B,$D201,'29'!$L:$L)))))</f>
        <v/>
      </c>
      <c r="AI201" s="34" t="str">
        <f>IF($D201="","",(IF($C201="","",IF(ISNA(SUMIF('30'!$CA:$CA,$C201,'30'!$CB:$CB)),0,SUMIF('30'!$CA:$CA,$C201,'30'!$CB:$CB)))-IF($D201="","",IF(ISNA(SUMIF('30'!$B:$B,$D201,'30'!$L:$L)),0,SUMIF('30'!$B:$B,$D201,'30'!$L:$L)))))</f>
        <v/>
      </c>
      <c r="AJ201" s="34" t="str">
        <f>IF($D201="","",(IF($C201="","",IF(ISNA(SUMIF('31'!$CA:$CA,$C201,'31'!$CB:$CB)),0,SUMIF('31'!$CA:$CA,$C201,'31'!$CB:$CB)))-IF($D201="","",IF(ISNA(SUMIF('31'!$B:$B,$D201,'31'!$L:$L)),0,SUMIF('31'!$B:$B,$D201,'31'!$L:$L)))))</f>
        <v/>
      </c>
      <c r="AK201" s="35" t="str">
        <f t="shared" si="10"/>
        <v/>
      </c>
      <c r="AL201" s="31" t="str">
        <f t="shared" si="11"/>
        <v/>
      </c>
    </row>
    <row r="202" spans="1:38" ht="17.399999999999999" hidden="1">
      <c r="A202" s="19">
        <v>90</v>
      </c>
      <c r="C202" s="39" t="str">
        <f>IF(D202="","",VLOOKUP('CUADRO GENERADO'!D202,'BASE DATOS CONDUCTORES'!B:C,2,FALSE))</f>
        <v/>
      </c>
      <c r="D202" s="28" t="str">
        <f>IFERROR(VLOOKUP(A202,'BASE DATOS CONDUCTORES'!$Y$4:$AB$403,4,FALSE),"")</f>
        <v/>
      </c>
      <c r="E202" s="34" t="str">
        <f>IF(ISNA(VLOOKUP(D202,SALDOS!C:D,2,FALSE)),"",VLOOKUP(D202,SALDOS!C:D,2,FALSE))</f>
        <v/>
      </c>
      <c r="F202" s="34" t="str">
        <f>IF($D202="","",(IF($C202="","",IF(ISNA(SUMIF('1'!$CA:$CA,$C202,'1'!$CB:$CB)),0,SUMIF('1'!$CA:$CA,$C202,'1'!$CB:$CB)))-IF($D202="","",IF(ISNA(SUMIF('1'!$B:$B,$D202,'1'!$L:$L)),0,SUMIF('1'!$B:$B,$D202,'1'!$L:$L)))))</f>
        <v/>
      </c>
      <c r="G202" s="34" t="str">
        <f>IF($D202="","",(IF($C202="","",IF(ISNA(SUMIF('2'!$CA:$CA,$C202,'2'!$CB:$CB)),0,SUMIF('2'!$CA:$CA,$C202,'2'!$CB:$CB)))-IF($D202="","",IF(ISNA(SUMIF('2'!$B:$B,$D202,'2'!$L:$L)),0,SUMIF('2'!$B:$B,$D202,'2'!$L:$L)))))</f>
        <v/>
      </c>
      <c r="H202" s="34" t="str">
        <f>IF($D202="","",(IF($C202="","",IF(ISNA(SUMIF('3'!$CA:$CA,$C202,'3'!$CB:$CB)),0,SUMIF('3'!$CA:$CA,$C202,'3'!$CB:$CB)))-IF($D202="","",IF(ISNA(SUMIF('3'!$B:$B,$D202,'3'!$L:$L)),0,SUMIF('3'!$B:$B,$D202,'3'!$L:$L)))))</f>
        <v/>
      </c>
      <c r="I202" s="34" t="str">
        <f>IF($D202="","",(IF($C202="","",IF(ISNA(SUMIF('4'!$CA:$CA,$C202,'4'!$CB:$CB)),0,SUMIF('4'!$CA:$CA,$C202,'4'!$CB:$CB)))-IF($D202="","",IF(ISNA(SUMIF('4'!$B:$B,$D202,'4'!$L:$L)),0,SUMIF('4'!$B:$B,$D202,'4'!$L:$L)))))</f>
        <v/>
      </c>
      <c r="J202" s="34" t="str">
        <f>IF($D202="","",(IF($C202="","",IF(ISNA(SUMIF('5'!$CA:$CA,$C202,'5'!$CB:$CB)),0,SUMIF('5'!$CA:$CA,$C202,'5'!$CB:$CB)))-IF($D202="","",IF(ISNA(SUMIF('5'!$B:$B,$D202,'5'!$L:$L)),0,SUMIF('5'!$B:$B,$D202,'5'!$L:$L)))))</f>
        <v/>
      </c>
      <c r="K202" s="34" t="str">
        <f>IF($D202="","",(IF($C202="","",IF(ISNA(SUMIF('6'!$CA:$CA,$C202,'6'!$CB:$CB)),0,SUMIF('6'!$CA:$CA,$C202,'6'!$CB:$CB)))-IF($D202="","",IF(ISNA(SUMIF('6'!$B:$B,$D202,'6'!$L:$L)),0,SUMIF('6'!$B:$B,$D202,'6'!$L:$L)))))</f>
        <v/>
      </c>
      <c r="L202" s="34" t="str">
        <f>IF($D202="","",(IF($C202="","",IF(ISNA(SUMIF('7'!$CA:$CA,$C202,'7'!$CB:$CB)),0,SUMIF('7'!$CA:$CA,$C202,'7'!$CB:$CB)))-IF($D202="","",IF(ISNA(SUMIF('7'!$B:$B,$D202,'7'!$L:$L)),0,SUMIF('7'!$B:$B,$D202,'7'!$L:$L)))))</f>
        <v/>
      </c>
      <c r="M202" s="34" t="str">
        <f>IF($D202="","",(IF($C202="","",IF(ISNA(SUMIF('8'!$CA:$CA,$C202,'8'!$CB:$CB)),0,SUMIF('8'!$CA:$CA,$C202,'8'!$CB:$CB)))-IF($D202="","",IF(ISNA(SUMIF('8'!$B:$B,$D202,'8'!$L:$L)),0,SUMIF('8'!$B:$B,$D202,'8'!$L:$L)))))</f>
        <v/>
      </c>
      <c r="N202" s="34" t="str">
        <f>IF($D202="","",(IF($C202="","",IF(ISNA(SUMIF('9'!$CA:$CA,$C202,'9'!$CB:$CB)),0,SUMIF('9'!$CA:$CA,$C202,'9'!$CB:$CB)))-IF($D202="","",IF(ISNA(SUMIF('9'!$B:$B,$D202,'9'!$L:$L)),0,SUMIF('9'!$B:$B,$D202,'9'!$L:$L)))))</f>
        <v/>
      </c>
      <c r="O202" s="34" t="str">
        <f>IF($D202="","",(IF($C202="","",IF(ISNA(SUMIF('10'!$CA:$CA,$C202,'10'!$CB:$CB)),0,SUMIF('10'!$CA:$CA,$C202,'10'!$CB:$CB)))-IF($D202="","",IF(ISNA(SUMIF('10'!$B:$B,$D202,'10'!$L:$L)),0,SUMIF('10'!$B:$B,$D202,'10'!$L:$L)))))</f>
        <v/>
      </c>
      <c r="P202" s="34" t="str">
        <f>IF($D202="","",(IF($C202="","",IF(ISNA(SUMIF('11'!$CA:$CA,$C202,'11'!$CB:$CB)),0,SUMIF('11'!$CA:$CA,$C202,'11'!$CB:$CB)))-IF($D202="","",IF(ISNA(SUMIF('11'!$B:$B,$D202,'11'!$L:$L)),0,SUMIF('11'!$B:$B,$D202,'11'!$L:$L)))))</f>
        <v/>
      </c>
      <c r="Q202" s="34" t="str">
        <f>IF($D202="","",(IF($C202="","",IF(ISNA(SUMIF('12'!$CA:$CA,$C202,'12'!$CB:$CB)),0,SUMIF('12'!$CA:$CA,$C202,'12'!$CB:$CB)))-IF($D202="","",IF(ISNA(SUMIF('12'!$B:$B,$D202,'12'!$L:$L)),0,SUMIF('12'!$B:$B,$D202,'12'!$L:$L)))))</f>
        <v/>
      </c>
      <c r="R202" s="34" t="str">
        <f>IF($D202="","",(IF($C202="","",IF(ISNA(SUMIF('13'!$CA:$CA,$C202,'13'!$CB:$CB)),0,SUMIF('13'!$CA:$CA,$C202,'13'!$CB:$CB)))-IF($D202="","",IF(ISNA(SUMIF('13'!$B:$B,$D202,'13'!$L:$L)),0,SUMIF('13'!$B:$B,$D202,'13'!$L:$L)))))</f>
        <v/>
      </c>
      <c r="S202" s="34" t="str">
        <f>IF($D202="","",(IF($C202="","",IF(ISNA(SUMIF('14'!$CA:$CA,$C202,'14'!$CB:$CB)),0,SUMIF('14'!$CA:$CA,$C202,'14'!$CB:$CB)))-IF($D202="","",IF(ISNA(SUMIF('14'!$B:$B,$D202,'14'!$L:$L)),0,SUMIF('14'!$B:$B,$D202,'14'!$L:$L)))))</f>
        <v/>
      </c>
      <c r="T202" s="34" t="str">
        <f>IF($D202="","",(IF($C202="","",IF(ISNA(SUMIF('15'!$CA:$CA,$C202,'15'!$CB:$CB)),0,SUMIF('15'!$CA:$CA,$C202,'15'!$CB:$CB)))-IF($D202="","",IF(ISNA(SUMIF('15'!$B:$B,$D202,'15'!$L:$L)),0,SUMIF('15'!$B:$B,$D202,'15'!$L:$L)))))</f>
        <v/>
      </c>
      <c r="U202" s="34" t="str">
        <f>IF($D202="","",(IF($C202="","",IF(ISNA(SUMIF('16'!$CA:$CA,$C202,'16'!$CB:$CB)),0,SUMIF('16'!$CA:$CA,$C202,'16'!$CB:$CB)))-IF($D202="","",IF(ISNA(SUMIF('16'!$B:$B,$D202,'16'!$L:$L)),0,SUMIF('16'!$B:$B,$D202,'16'!$L:$L)))))</f>
        <v/>
      </c>
      <c r="V202" s="34" t="str">
        <f>IF($D202="","",(IF($C202="","",IF(ISNA(SUMIF('17'!$CA:$CA,$C202,'17'!$CB:$CB)),0,SUMIF('17'!$CA:$CA,$C202,'17'!$CB:$CB)))-IF($D202="","",IF(ISNA(SUMIF('17'!$B:$B,$D202,'17'!$L:$L)),0,SUMIF('17'!$B:$B,$D202,'17'!$L:$L)))))</f>
        <v/>
      </c>
      <c r="W202" s="34" t="str">
        <f>IF($D202="","",(IF($C202="","",IF(ISNA(SUMIF('18'!$CA:$CA,$C202,'18'!$CB:$CB)),0,SUMIF('18'!$CA:$CA,$C202,'18'!$CB:$CB)))-IF($D202="","",IF(ISNA(SUMIF('18'!$B:$B,$D202,'18'!$L:$L)),0,SUMIF('18'!$B:$B,$D202,'18'!$L:$L)))))</f>
        <v/>
      </c>
      <c r="X202" s="34" t="str">
        <f>IF($D202="","",(IF($C202="","",IF(ISNA(SUMIF('19'!$CA:$CA,$C202,'19'!$CB:$CB)),0,SUMIF('19'!$CA:$CA,$C202,'19'!$CB:$CB)))-IF($D202="","",IF(ISNA(SUMIF('19'!$B:$B,$D202,'19'!$L:$L)),0,SUMIF('19'!$B:$B,$D202,'19'!$L:$L)))))</f>
        <v/>
      </c>
      <c r="Y202" s="34" t="str">
        <f>IF($D202="","",(IF($C202="","",IF(ISNA(SUMIF('20'!$CA:$CA,$C202,'20'!$CB:$CB)),0,SUMIF('20'!$CA:$CA,$C202,'20'!$CB:$CB)))-IF($D202="","",IF(ISNA(SUMIF('20'!$B:$B,$D202,'20'!$L:$L)),0,SUMIF('20'!$B:$B,$D202,'20'!$L:$L)))))</f>
        <v/>
      </c>
      <c r="Z202" s="34" t="str">
        <f>IF($D202="","",(IF($C202="","",IF(ISNA(SUMIF('21'!$CA:$CA,$C202,'21'!$CB:$CB)),0,SUMIF('21'!$CA:$CA,$C202,'21'!$CB:$CB)))-IF($D202="","",IF(ISNA(SUMIF('21'!$B:$B,$D202,'21'!$L:$L)),0,SUMIF('21'!$B:$B,$D202,'21'!$L:$L)))))</f>
        <v/>
      </c>
      <c r="AA202" s="34" t="str">
        <f>IF($D202="","",(IF($C202="","",IF(ISNA(SUMIF('22'!$CA:$CA,$C202,'22'!$CB:$CB)),0,SUMIF('22'!$CA:$CA,$C202,'22'!$CB:$CB)))-IF($D202="","",IF(ISNA(SUMIF('22'!$B:$B,$D202,'22'!$L:$L)),0,SUMIF('22'!$B:$B,$D202,'22'!$L:$L)))))</f>
        <v/>
      </c>
      <c r="AB202" s="34" t="str">
        <f>IF($D202="","",(IF($C202="","",IF(ISNA(SUMIF('23'!$CA:$CA,$C202,'23'!$CB:$CB)),0,SUMIF('23'!$CA:$CA,$C202,'23'!$CB:$CB)))-IF($D202="","",IF(ISNA(SUMIF('23'!$B:$B,$D202,'23'!$L:$L)),0,SUMIF('23'!$B:$B,$D202,'23'!$L:$L)))))</f>
        <v/>
      </c>
      <c r="AC202" s="34" t="str">
        <f>IF($D202="","",(IF($C202="","",IF(ISNA(SUMIF('24'!$CA:$CA,$C202,'24'!$CB:$CB)),0,SUMIF('24'!$CA:$CA,$C202,'24'!$CB:$CB)))-IF($D202="","",IF(ISNA(SUMIF('24'!$B:$B,$D202,'24'!$L:$L)),0,SUMIF('24'!$B:$B,$D202,'24'!$L:$L)))))</f>
        <v/>
      </c>
      <c r="AD202" s="34" t="str">
        <f>IF($D202="","",(IF($C202="","",IF(ISNA(SUMIF('25'!$CA:$CA,$C202,'25'!$CB:$CB)),0,SUMIF('25'!$CA:$CA,$C202,'25'!$CB:$CB)))-IF($D202="","",IF(ISNA(SUMIF('25'!$B:$B,$D202,'25'!$L:$L)),0,SUMIF('25'!$B:$B,$D202,'25'!$L:$L)))))</f>
        <v/>
      </c>
      <c r="AE202" s="34" t="str">
        <f>IF($D202="","",(IF($C202="","",IF(ISNA(SUMIF('26'!$CA:$CA,$C202,'26'!$CB:$CB)),0,SUMIF('26'!$CA:$CA,$C202,'26'!$CB:$CB)))-IF($D202="","",IF(ISNA(SUMIF('26'!$B:$B,$D202,'26'!$L:$L)),0,SUMIF('26'!$B:$B,$D202,'26'!$L:$L)))))</f>
        <v/>
      </c>
      <c r="AF202" s="34" t="str">
        <f>IF($D202="","",(IF($C202="","",IF(ISNA(SUMIF('27'!$CA:$CA,$C202,'27'!$CB:$CB)),0,SUMIF('27'!$CA:$CA,$C202,'27'!$CB:$CB)))-IF($D202="","",IF(ISNA(SUMIF('27'!$B:$B,$D202,'27'!$L:$L)),0,SUMIF('27'!$B:$B,$D202,'27'!$L:$L)))))</f>
        <v/>
      </c>
      <c r="AG202" s="34" t="str">
        <f>IF($D202="","",(IF($C202="","",IF(ISNA(SUMIF('28'!$CA:$CA,$C202,'28'!$CB:$CB)),0,SUMIF('28'!$CA:$CA,$C202,'28'!$CB:$CB)))-IF($D202="","",IF(ISNA(SUMIF('28'!$B:$B,$D202,'28'!$L:$L)),0,SUMIF('28'!$B:$B,$D202,'28'!$L:$L)))))</f>
        <v/>
      </c>
      <c r="AH202" s="34" t="str">
        <f>IF($D202="","",(IF($C202="","",IF(ISNA(SUMIF('29'!$CA:$CA,$C202,'29'!$CB:$CB)),0,SUMIF('29'!$CA:$CA,$C202,'29'!$CB:$CB)))-IF($D202="","",IF(ISNA(SUMIF('29'!$B:$B,$D202,'29'!$L:$L)),0,SUMIF('29'!$B:$B,$D202,'29'!$L:$L)))))</f>
        <v/>
      </c>
      <c r="AI202" s="34" t="str">
        <f>IF($D202="","",(IF($C202="","",IF(ISNA(SUMIF('30'!$CA:$CA,$C202,'30'!$CB:$CB)),0,SUMIF('30'!$CA:$CA,$C202,'30'!$CB:$CB)))-IF($D202="","",IF(ISNA(SUMIF('30'!$B:$B,$D202,'30'!$L:$L)),0,SUMIF('30'!$B:$B,$D202,'30'!$L:$L)))))</f>
        <v/>
      </c>
      <c r="AJ202" s="34" t="str">
        <f>IF($D202="","",(IF($C202="","",IF(ISNA(SUMIF('31'!$CA:$CA,$C202,'31'!$CB:$CB)),0,SUMIF('31'!$CA:$CA,$C202,'31'!$CB:$CB)))-IF($D202="","",IF(ISNA(SUMIF('31'!$B:$B,$D202,'31'!$L:$L)),0,SUMIF('31'!$B:$B,$D202,'31'!$L:$L)))))</f>
        <v/>
      </c>
      <c r="AK202" s="35" t="str">
        <f t="shared" si="10"/>
        <v/>
      </c>
      <c r="AL202" s="31" t="str">
        <f t="shared" si="11"/>
        <v/>
      </c>
    </row>
    <row r="203" spans="1:38" ht="17.399999999999999" hidden="1">
      <c r="A203" s="19">
        <v>91</v>
      </c>
      <c r="C203" s="39" t="str">
        <f>IF(D203="","",VLOOKUP('CUADRO GENERADO'!D203,'BASE DATOS CONDUCTORES'!B:C,2,FALSE))</f>
        <v/>
      </c>
      <c r="D203" s="28" t="str">
        <f>IFERROR(VLOOKUP(A203,'BASE DATOS CONDUCTORES'!$Y$4:$AB$403,4,FALSE),"")</f>
        <v/>
      </c>
      <c r="E203" s="34" t="str">
        <f>IF(ISNA(VLOOKUP(D203,SALDOS!C:D,2,FALSE)),"",VLOOKUP(D203,SALDOS!C:D,2,FALSE))</f>
        <v/>
      </c>
      <c r="F203" s="34" t="str">
        <f>IF($D203="","",(IF($C203="","",IF(ISNA(SUMIF('1'!$CA:$CA,$C203,'1'!$CB:$CB)),0,SUMIF('1'!$CA:$CA,$C203,'1'!$CB:$CB)))-IF($D203="","",IF(ISNA(SUMIF('1'!$B:$B,$D203,'1'!$L:$L)),0,SUMIF('1'!$B:$B,$D203,'1'!$L:$L)))))</f>
        <v/>
      </c>
      <c r="G203" s="34" t="str">
        <f>IF($D203="","",(IF($C203="","",IF(ISNA(SUMIF('2'!$CA:$CA,$C203,'2'!$CB:$CB)),0,SUMIF('2'!$CA:$CA,$C203,'2'!$CB:$CB)))-IF($D203="","",IF(ISNA(SUMIF('2'!$B:$B,$D203,'2'!$L:$L)),0,SUMIF('2'!$B:$B,$D203,'2'!$L:$L)))))</f>
        <v/>
      </c>
      <c r="H203" s="34" t="str">
        <f>IF($D203="","",(IF($C203="","",IF(ISNA(SUMIF('3'!$CA:$CA,$C203,'3'!$CB:$CB)),0,SUMIF('3'!$CA:$CA,$C203,'3'!$CB:$CB)))-IF($D203="","",IF(ISNA(SUMIF('3'!$B:$B,$D203,'3'!$L:$L)),0,SUMIF('3'!$B:$B,$D203,'3'!$L:$L)))))</f>
        <v/>
      </c>
      <c r="I203" s="34" t="str">
        <f>IF($D203="","",(IF($C203="","",IF(ISNA(SUMIF('4'!$CA:$CA,$C203,'4'!$CB:$CB)),0,SUMIF('4'!$CA:$CA,$C203,'4'!$CB:$CB)))-IF($D203="","",IF(ISNA(SUMIF('4'!$B:$B,$D203,'4'!$L:$L)),0,SUMIF('4'!$B:$B,$D203,'4'!$L:$L)))))</f>
        <v/>
      </c>
      <c r="J203" s="34" t="str">
        <f>IF($D203="","",(IF($C203="","",IF(ISNA(SUMIF('5'!$CA:$CA,$C203,'5'!$CB:$CB)),0,SUMIF('5'!$CA:$CA,$C203,'5'!$CB:$CB)))-IF($D203="","",IF(ISNA(SUMIF('5'!$B:$B,$D203,'5'!$L:$L)),0,SUMIF('5'!$B:$B,$D203,'5'!$L:$L)))))</f>
        <v/>
      </c>
      <c r="K203" s="34" t="str">
        <f>IF($D203="","",(IF($C203="","",IF(ISNA(SUMIF('6'!$CA:$CA,$C203,'6'!$CB:$CB)),0,SUMIF('6'!$CA:$CA,$C203,'6'!$CB:$CB)))-IF($D203="","",IF(ISNA(SUMIF('6'!$B:$B,$D203,'6'!$L:$L)),0,SUMIF('6'!$B:$B,$D203,'6'!$L:$L)))))</f>
        <v/>
      </c>
      <c r="L203" s="34" t="str">
        <f>IF($D203="","",(IF($C203="","",IF(ISNA(SUMIF('7'!$CA:$CA,$C203,'7'!$CB:$CB)),0,SUMIF('7'!$CA:$CA,$C203,'7'!$CB:$CB)))-IF($D203="","",IF(ISNA(SUMIF('7'!$B:$B,$D203,'7'!$L:$L)),0,SUMIF('7'!$B:$B,$D203,'7'!$L:$L)))))</f>
        <v/>
      </c>
      <c r="M203" s="34" t="str">
        <f>IF($D203="","",(IF($C203="","",IF(ISNA(SUMIF('8'!$CA:$CA,$C203,'8'!$CB:$CB)),0,SUMIF('8'!$CA:$CA,$C203,'8'!$CB:$CB)))-IF($D203="","",IF(ISNA(SUMIF('8'!$B:$B,$D203,'8'!$L:$L)),0,SUMIF('8'!$B:$B,$D203,'8'!$L:$L)))))</f>
        <v/>
      </c>
      <c r="N203" s="34" t="str">
        <f>IF($D203="","",(IF($C203="","",IF(ISNA(SUMIF('9'!$CA:$CA,$C203,'9'!$CB:$CB)),0,SUMIF('9'!$CA:$CA,$C203,'9'!$CB:$CB)))-IF($D203="","",IF(ISNA(SUMIF('9'!$B:$B,$D203,'9'!$L:$L)),0,SUMIF('9'!$B:$B,$D203,'9'!$L:$L)))))</f>
        <v/>
      </c>
      <c r="O203" s="34" t="str">
        <f>IF($D203="","",(IF($C203="","",IF(ISNA(SUMIF('10'!$CA:$CA,$C203,'10'!$CB:$CB)),0,SUMIF('10'!$CA:$CA,$C203,'10'!$CB:$CB)))-IF($D203="","",IF(ISNA(SUMIF('10'!$B:$B,$D203,'10'!$L:$L)),0,SUMIF('10'!$B:$B,$D203,'10'!$L:$L)))))</f>
        <v/>
      </c>
      <c r="P203" s="34" t="str">
        <f>IF($D203="","",(IF($C203="","",IF(ISNA(SUMIF('11'!$CA:$CA,$C203,'11'!$CB:$CB)),0,SUMIF('11'!$CA:$CA,$C203,'11'!$CB:$CB)))-IF($D203="","",IF(ISNA(SUMIF('11'!$B:$B,$D203,'11'!$L:$L)),0,SUMIF('11'!$B:$B,$D203,'11'!$L:$L)))))</f>
        <v/>
      </c>
      <c r="Q203" s="34" t="str">
        <f>IF($D203="","",(IF($C203="","",IF(ISNA(SUMIF('12'!$CA:$CA,$C203,'12'!$CB:$CB)),0,SUMIF('12'!$CA:$CA,$C203,'12'!$CB:$CB)))-IF($D203="","",IF(ISNA(SUMIF('12'!$B:$B,$D203,'12'!$L:$L)),0,SUMIF('12'!$B:$B,$D203,'12'!$L:$L)))))</f>
        <v/>
      </c>
      <c r="R203" s="34" t="str">
        <f>IF($D203="","",(IF($C203="","",IF(ISNA(SUMIF('13'!$CA:$CA,$C203,'13'!$CB:$CB)),0,SUMIF('13'!$CA:$CA,$C203,'13'!$CB:$CB)))-IF($D203="","",IF(ISNA(SUMIF('13'!$B:$B,$D203,'13'!$L:$L)),0,SUMIF('13'!$B:$B,$D203,'13'!$L:$L)))))</f>
        <v/>
      </c>
      <c r="S203" s="34" t="str">
        <f>IF($D203="","",(IF($C203="","",IF(ISNA(SUMIF('14'!$CA:$CA,$C203,'14'!$CB:$CB)),0,SUMIF('14'!$CA:$CA,$C203,'14'!$CB:$CB)))-IF($D203="","",IF(ISNA(SUMIF('14'!$B:$B,$D203,'14'!$L:$L)),0,SUMIF('14'!$B:$B,$D203,'14'!$L:$L)))))</f>
        <v/>
      </c>
      <c r="T203" s="34" t="str">
        <f>IF($D203="","",(IF($C203="","",IF(ISNA(SUMIF('15'!$CA:$CA,$C203,'15'!$CB:$CB)),0,SUMIF('15'!$CA:$CA,$C203,'15'!$CB:$CB)))-IF($D203="","",IF(ISNA(SUMIF('15'!$B:$B,$D203,'15'!$L:$L)),0,SUMIF('15'!$B:$B,$D203,'15'!$L:$L)))))</f>
        <v/>
      </c>
      <c r="U203" s="34" t="str">
        <f>IF($D203="","",(IF($C203="","",IF(ISNA(SUMIF('16'!$CA:$CA,$C203,'16'!$CB:$CB)),0,SUMIF('16'!$CA:$CA,$C203,'16'!$CB:$CB)))-IF($D203="","",IF(ISNA(SUMIF('16'!$B:$B,$D203,'16'!$L:$L)),0,SUMIF('16'!$B:$B,$D203,'16'!$L:$L)))))</f>
        <v/>
      </c>
      <c r="V203" s="34" t="str">
        <f>IF($D203="","",(IF($C203="","",IF(ISNA(SUMIF('17'!$CA:$CA,$C203,'17'!$CB:$CB)),0,SUMIF('17'!$CA:$CA,$C203,'17'!$CB:$CB)))-IF($D203="","",IF(ISNA(SUMIF('17'!$B:$B,$D203,'17'!$L:$L)),0,SUMIF('17'!$B:$B,$D203,'17'!$L:$L)))))</f>
        <v/>
      </c>
      <c r="W203" s="34" t="str">
        <f>IF($D203="","",(IF($C203="","",IF(ISNA(SUMIF('18'!$CA:$CA,$C203,'18'!$CB:$CB)),0,SUMIF('18'!$CA:$CA,$C203,'18'!$CB:$CB)))-IF($D203="","",IF(ISNA(SUMIF('18'!$B:$B,$D203,'18'!$L:$L)),0,SUMIF('18'!$B:$B,$D203,'18'!$L:$L)))))</f>
        <v/>
      </c>
      <c r="X203" s="34" t="str">
        <f>IF($D203="","",(IF($C203="","",IF(ISNA(SUMIF('19'!$CA:$CA,$C203,'19'!$CB:$CB)),0,SUMIF('19'!$CA:$CA,$C203,'19'!$CB:$CB)))-IF($D203="","",IF(ISNA(SUMIF('19'!$B:$B,$D203,'19'!$L:$L)),0,SUMIF('19'!$B:$B,$D203,'19'!$L:$L)))))</f>
        <v/>
      </c>
      <c r="Y203" s="34" t="str">
        <f>IF($D203="","",(IF($C203="","",IF(ISNA(SUMIF('20'!$CA:$CA,$C203,'20'!$CB:$CB)),0,SUMIF('20'!$CA:$CA,$C203,'20'!$CB:$CB)))-IF($D203="","",IF(ISNA(SUMIF('20'!$B:$B,$D203,'20'!$L:$L)),0,SUMIF('20'!$B:$B,$D203,'20'!$L:$L)))))</f>
        <v/>
      </c>
      <c r="Z203" s="34" t="str">
        <f>IF($D203="","",(IF($C203="","",IF(ISNA(SUMIF('21'!$CA:$CA,$C203,'21'!$CB:$CB)),0,SUMIF('21'!$CA:$CA,$C203,'21'!$CB:$CB)))-IF($D203="","",IF(ISNA(SUMIF('21'!$B:$B,$D203,'21'!$L:$L)),0,SUMIF('21'!$B:$B,$D203,'21'!$L:$L)))))</f>
        <v/>
      </c>
      <c r="AA203" s="34" t="str">
        <f>IF($D203="","",(IF($C203="","",IF(ISNA(SUMIF('22'!$CA:$CA,$C203,'22'!$CB:$CB)),0,SUMIF('22'!$CA:$CA,$C203,'22'!$CB:$CB)))-IF($D203="","",IF(ISNA(SUMIF('22'!$B:$B,$D203,'22'!$L:$L)),0,SUMIF('22'!$B:$B,$D203,'22'!$L:$L)))))</f>
        <v/>
      </c>
      <c r="AB203" s="34" t="str">
        <f>IF($D203="","",(IF($C203="","",IF(ISNA(SUMIF('23'!$CA:$CA,$C203,'23'!$CB:$CB)),0,SUMIF('23'!$CA:$CA,$C203,'23'!$CB:$CB)))-IF($D203="","",IF(ISNA(SUMIF('23'!$B:$B,$D203,'23'!$L:$L)),0,SUMIF('23'!$B:$B,$D203,'23'!$L:$L)))))</f>
        <v/>
      </c>
      <c r="AC203" s="34" t="str">
        <f>IF($D203="","",(IF($C203="","",IF(ISNA(SUMIF('24'!$CA:$CA,$C203,'24'!$CB:$CB)),0,SUMIF('24'!$CA:$CA,$C203,'24'!$CB:$CB)))-IF($D203="","",IF(ISNA(SUMIF('24'!$B:$B,$D203,'24'!$L:$L)),0,SUMIF('24'!$B:$B,$D203,'24'!$L:$L)))))</f>
        <v/>
      </c>
      <c r="AD203" s="34" t="str">
        <f>IF($D203="","",(IF($C203="","",IF(ISNA(SUMIF('25'!$CA:$CA,$C203,'25'!$CB:$CB)),0,SUMIF('25'!$CA:$CA,$C203,'25'!$CB:$CB)))-IF($D203="","",IF(ISNA(SUMIF('25'!$B:$B,$D203,'25'!$L:$L)),0,SUMIF('25'!$B:$B,$D203,'25'!$L:$L)))))</f>
        <v/>
      </c>
      <c r="AE203" s="34" t="str">
        <f>IF($D203="","",(IF($C203="","",IF(ISNA(SUMIF('26'!$CA:$CA,$C203,'26'!$CB:$CB)),0,SUMIF('26'!$CA:$CA,$C203,'26'!$CB:$CB)))-IF($D203="","",IF(ISNA(SUMIF('26'!$B:$B,$D203,'26'!$L:$L)),0,SUMIF('26'!$B:$B,$D203,'26'!$L:$L)))))</f>
        <v/>
      </c>
      <c r="AF203" s="34" t="str">
        <f>IF($D203="","",(IF($C203="","",IF(ISNA(SUMIF('27'!$CA:$CA,$C203,'27'!$CB:$CB)),0,SUMIF('27'!$CA:$CA,$C203,'27'!$CB:$CB)))-IF($D203="","",IF(ISNA(SUMIF('27'!$B:$B,$D203,'27'!$L:$L)),0,SUMIF('27'!$B:$B,$D203,'27'!$L:$L)))))</f>
        <v/>
      </c>
      <c r="AG203" s="34" t="str">
        <f>IF($D203="","",(IF($C203="","",IF(ISNA(SUMIF('28'!$CA:$CA,$C203,'28'!$CB:$CB)),0,SUMIF('28'!$CA:$CA,$C203,'28'!$CB:$CB)))-IF($D203="","",IF(ISNA(SUMIF('28'!$B:$B,$D203,'28'!$L:$L)),0,SUMIF('28'!$B:$B,$D203,'28'!$L:$L)))))</f>
        <v/>
      </c>
      <c r="AH203" s="34" t="str">
        <f>IF($D203="","",(IF($C203="","",IF(ISNA(SUMIF('29'!$CA:$CA,$C203,'29'!$CB:$CB)),0,SUMIF('29'!$CA:$CA,$C203,'29'!$CB:$CB)))-IF($D203="","",IF(ISNA(SUMIF('29'!$B:$B,$D203,'29'!$L:$L)),0,SUMIF('29'!$B:$B,$D203,'29'!$L:$L)))))</f>
        <v/>
      </c>
      <c r="AI203" s="34" t="str">
        <f>IF($D203="","",(IF($C203="","",IF(ISNA(SUMIF('30'!$CA:$CA,$C203,'30'!$CB:$CB)),0,SUMIF('30'!$CA:$CA,$C203,'30'!$CB:$CB)))-IF($D203="","",IF(ISNA(SUMIF('30'!$B:$B,$D203,'30'!$L:$L)),0,SUMIF('30'!$B:$B,$D203,'30'!$L:$L)))))</f>
        <v/>
      </c>
      <c r="AJ203" s="34" t="str">
        <f>IF($D203="","",(IF($C203="","",IF(ISNA(SUMIF('31'!$CA:$CA,$C203,'31'!$CB:$CB)),0,SUMIF('31'!$CA:$CA,$C203,'31'!$CB:$CB)))-IF($D203="","",IF(ISNA(SUMIF('31'!$B:$B,$D203,'31'!$L:$L)),0,SUMIF('31'!$B:$B,$D203,'31'!$L:$L)))))</f>
        <v/>
      </c>
      <c r="AK203" s="35" t="str">
        <f t="shared" si="10"/>
        <v/>
      </c>
      <c r="AL203" s="31" t="str">
        <f t="shared" si="11"/>
        <v/>
      </c>
    </row>
    <row r="204" spans="1:38" ht="17.399999999999999" hidden="1">
      <c r="A204" s="19">
        <v>92</v>
      </c>
      <c r="C204" s="39" t="str">
        <f>IF(D204="","",VLOOKUP('CUADRO GENERADO'!D204,'BASE DATOS CONDUCTORES'!B:C,2,FALSE))</f>
        <v/>
      </c>
      <c r="D204" s="28" t="str">
        <f>IFERROR(VLOOKUP(A204,'BASE DATOS CONDUCTORES'!$Y$4:$AB$403,4,FALSE),"")</f>
        <v/>
      </c>
      <c r="E204" s="34" t="str">
        <f>IF(ISNA(VLOOKUP(D204,SALDOS!C:D,2,FALSE)),"",VLOOKUP(D204,SALDOS!C:D,2,FALSE))</f>
        <v/>
      </c>
      <c r="F204" s="34" t="str">
        <f>IF($D204="","",(IF($C204="","",IF(ISNA(SUMIF('1'!$CA:$CA,$C204,'1'!$CB:$CB)),0,SUMIF('1'!$CA:$CA,$C204,'1'!$CB:$CB)))-IF($D204="","",IF(ISNA(SUMIF('1'!$B:$B,$D204,'1'!$L:$L)),0,SUMIF('1'!$B:$B,$D204,'1'!$L:$L)))))</f>
        <v/>
      </c>
      <c r="G204" s="34" t="str">
        <f>IF($D204="","",(IF($C204="","",IF(ISNA(SUMIF('2'!$CA:$CA,$C204,'2'!$CB:$CB)),0,SUMIF('2'!$CA:$CA,$C204,'2'!$CB:$CB)))-IF($D204="","",IF(ISNA(SUMIF('2'!$B:$B,$D204,'2'!$L:$L)),0,SUMIF('2'!$B:$B,$D204,'2'!$L:$L)))))</f>
        <v/>
      </c>
      <c r="H204" s="34" t="str">
        <f>IF($D204="","",(IF($C204="","",IF(ISNA(SUMIF('3'!$CA:$CA,$C204,'3'!$CB:$CB)),0,SUMIF('3'!$CA:$CA,$C204,'3'!$CB:$CB)))-IF($D204="","",IF(ISNA(SUMIF('3'!$B:$B,$D204,'3'!$L:$L)),0,SUMIF('3'!$B:$B,$D204,'3'!$L:$L)))))</f>
        <v/>
      </c>
      <c r="I204" s="34" t="str">
        <f>IF($D204="","",(IF($C204="","",IF(ISNA(SUMIF('4'!$CA:$CA,$C204,'4'!$CB:$CB)),0,SUMIF('4'!$CA:$CA,$C204,'4'!$CB:$CB)))-IF($D204="","",IF(ISNA(SUMIF('4'!$B:$B,$D204,'4'!$L:$L)),0,SUMIF('4'!$B:$B,$D204,'4'!$L:$L)))))</f>
        <v/>
      </c>
      <c r="J204" s="34" t="str">
        <f>IF($D204="","",(IF($C204="","",IF(ISNA(SUMIF('5'!$CA:$CA,$C204,'5'!$CB:$CB)),0,SUMIF('5'!$CA:$CA,$C204,'5'!$CB:$CB)))-IF($D204="","",IF(ISNA(SUMIF('5'!$B:$B,$D204,'5'!$L:$L)),0,SUMIF('5'!$B:$B,$D204,'5'!$L:$L)))))</f>
        <v/>
      </c>
      <c r="K204" s="34" t="str">
        <f>IF($D204="","",(IF($C204="","",IF(ISNA(SUMIF('6'!$CA:$CA,$C204,'6'!$CB:$CB)),0,SUMIF('6'!$CA:$CA,$C204,'6'!$CB:$CB)))-IF($D204="","",IF(ISNA(SUMIF('6'!$B:$B,$D204,'6'!$L:$L)),0,SUMIF('6'!$B:$B,$D204,'6'!$L:$L)))))</f>
        <v/>
      </c>
      <c r="L204" s="34" t="str">
        <f>IF($D204="","",(IF($C204="","",IF(ISNA(SUMIF('7'!$CA:$CA,$C204,'7'!$CB:$CB)),0,SUMIF('7'!$CA:$CA,$C204,'7'!$CB:$CB)))-IF($D204="","",IF(ISNA(SUMIF('7'!$B:$B,$D204,'7'!$L:$L)),0,SUMIF('7'!$B:$B,$D204,'7'!$L:$L)))))</f>
        <v/>
      </c>
      <c r="M204" s="34" t="str">
        <f>IF($D204="","",(IF($C204="","",IF(ISNA(SUMIF('8'!$CA:$CA,$C204,'8'!$CB:$CB)),0,SUMIF('8'!$CA:$CA,$C204,'8'!$CB:$CB)))-IF($D204="","",IF(ISNA(SUMIF('8'!$B:$B,$D204,'8'!$L:$L)),0,SUMIF('8'!$B:$B,$D204,'8'!$L:$L)))))</f>
        <v/>
      </c>
      <c r="N204" s="34" t="str">
        <f>IF($D204="","",(IF($C204="","",IF(ISNA(SUMIF('9'!$CA:$CA,$C204,'9'!$CB:$CB)),0,SUMIF('9'!$CA:$CA,$C204,'9'!$CB:$CB)))-IF($D204="","",IF(ISNA(SUMIF('9'!$B:$B,$D204,'9'!$L:$L)),0,SUMIF('9'!$B:$B,$D204,'9'!$L:$L)))))</f>
        <v/>
      </c>
      <c r="O204" s="34" t="str">
        <f>IF($D204="","",(IF($C204="","",IF(ISNA(SUMIF('10'!$CA:$CA,$C204,'10'!$CB:$CB)),0,SUMIF('10'!$CA:$CA,$C204,'10'!$CB:$CB)))-IF($D204="","",IF(ISNA(SUMIF('10'!$B:$B,$D204,'10'!$L:$L)),0,SUMIF('10'!$B:$B,$D204,'10'!$L:$L)))))</f>
        <v/>
      </c>
      <c r="P204" s="34" t="str">
        <f>IF($D204="","",(IF($C204="","",IF(ISNA(SUMIF('11'!$CA:$CA,$C204,'11'!$CB:$CB)),0,SUMIF('11'!$CA:$CA,$C204,'11'!$CB:$CB)))-IF($D204="","",IF(ISNA(SUMIF('11'!$B:$B,$D204,'11'!$L:$L)),0,SUMIF('11'!$B:$B,$D204,'11'!$L:$L)))))</f>
        <v/>
      </c>
      <c r="Q204" s="34" t="str">
        <f>IF($D204="","",(IF($C204="","",IF(ISNA(SUMIF('12'!$CA:$CA,$C204,'12'!$CB:$CB)),0,SUMIF('12'!$CA:$CA,$C204,'12'!$CB:$CB)))-IF($D204="","",IF(ISNA(SUMIF('12'!$B:$B,$D204,'12'!$L:$L)),0,SUMIF('12'!$B:$B,$D204,'12'!$L:$L)))))</f>
        <v/>
      </c>
      <c r="R204" s="34" t="str">
        <f>IF($D204="","",(IF($C204="","",IF(ISNA(SUMIF('13'!$CA:$CA,$C204,'13'!$CB:$CB)),0,SUMIF('13'!$CA:$CA,$C204,'13'!$CB:$CB)))-IF($D204="","",IF(ISNA(SUMIF('13'!$B:$B,$D204,'13'!$L:$L)),0,SUMIF('13'!$B:$B,$D204,'13'!$L:$L)))))</f>
        <v/>
      </c>
      <c r="S204" s="34" t="str">
        <f>IF($D204="","",(IF($C204="","",IF(ISNA(SUMIF('14'!$CA:$CA,$C204,'14'!$CB:$CB)),0,SUMIF('14'!$CA:$CA,$C204,'14'!$CB:$CB)))-IF($D204="","",IF(ISNA(SUMIF('14'!$B:$B,$D204,'14'!$L:$L)),0,SUMIF('14'!$B:$B,$D204,'14'!$L:$L)))))</f>
        <v/>
      </c>
      <c r="T204" s="34" t="str">
        <f>IF($D204="","",(IF($C204="","",IF(ISNA(SUMIF('15'!$CA:$CA,$C204,'15'!$CB:$CB)),0,SUMIF('15'!$CA:$CA,$C204,'15'!$CB:$CB)))-IF($D204="","",IF(ISNA(SUMIF('15'!$B:$B,$D204,'15'!$L:$L)),0,SUMIF('15'!$B:$B,$D204,'15'!$L:$L)))))</f>
        <v/>
      </c>
      <c r="U204" s="34" t="str">
        <f>IF($D204="","",(IF($C204="","",IF(ISNA(SUMIF('16'!$CA:$CA,$C204,'16'!$CB:$CB)),0,SUMIF('16'!$CA:$CA,$C204,'16'!$CB:$CB)))-IF($D204="","",IF(ISNA(SUMIF('16'!$B:$B,$D204,'16'!$L:$L)),0,SUMIF('16'!$B:$B,$D204,'16'!$L:$L)))))</f>
        <v/>
      </c>
      <c r="V204" s="34" t="str">
        <f>IF($D204="","",(IF($C204="","",IF(ISNA(SUMIF('17'!$CA:$CA,$C204,'17'!$CB:$CB)),0,SUMIF('17'!$CA:$CA,$C204,'17'!$CB:$CB)))-IF($D204="","",IF(ISNA(SUMIF('17'!$B:$B,$D204,'17'!$L:$L)),0,SUMIF('17'!$B:$B,$D204,'17'!$L:$L)))))</f>
        <v/>
      </c>
      <c r="W204" s="34" t="str">
        <f>IF($D204="","",(IF($C204="","",IF(ISNA(SUMIF('18'!$CA:$CA,$C204,'18'!$CB:$CB)),0,SUMIF('18'!$CA:$CA,$C204,'18'!$CB:$CB)))-IF($D204="","",IF(ISNA(SUMIF('18'!$B:$B,$D204,'18'!$L:$L)),0,SUMIF('18'!$B:$B,$D204,'18'!$L:$L)))))</f>
        <v/>
      </c>
      <c r="X204" s="34" t="str">
        <f>IF($D204="","",(IF($C204="","",IF(ISNA(SUMIF('19'!$CA:$CA,$C204,'19'!$CB:$CB)),0,SUMIF('19'!$CA:$CA,$C204,'19'!$CB:$CB)))-IF($D204="","",IF(ISNA(SUMIF('19'!$B:$B,$D204,'19'!$L:$L)),0,SUMIF('19'!$B:$B,$D204,'19'!$L:$L)))))</f>
        <v/>
      </c>
      <c r="Y204" s="34" t="str">
        <f>IF($D204="","",(IF($C204="","",IF(ISNA(SUMIF('20'!$CA:$CA,$C204,'20'!$CB:$CB)),0,SUMIF('20'!$CA:$CA,$C204,'20'!$CB:$CB)))-IF($D204="","",IF(ISNA(SUMIF('20'!$B:$B,$D204,'20'!$L:$L)),0,SUMIF('20'!$B:$B,$D204,'20'!$L:$L)))))</f>
        <v/>
      </c>
      <c r="Z204" s="34" t="str">
        <f>IF($D204="","",(IF($C204="","",IF(ISNA(SUMIF('21'!$CA:$CA,$C204,'21'!$CB:$CB)),0,SUMIF('21'!$CA:$CA,$C204,'21'!$CB:$CB)))-IF($D204="","",IF(ISNA(SUMIF('21'!$B:$B,$D204,'21'!$L:$L)),0,SUMIF('21'!$B:$B,$D204,'21'!$L:$L)))))</f>
        <v/>
      </c>
      <c r="AA204" s="34" t="str">
        <f>IF($D204="","",(IF($C204="","",IF(ISNA(SUMIF('22'!$CA:$CA,$C204,'22'!$CB:$CB)),0,SUMIF('22'!$CA:$CA,$C204,'22'!$CB:$CB)))-IF($D204="","",IF(ISNA(SUMIF('22'!$B:$B,$D204,'22'!$L:$L)),0,SUMIF('22'!$B:$B,$D204,'22'!$L:$L)))))</f>
        <v/>
      </c>
      <c r="AB204" s="34" t="str">
        <f>IF($D204="","",(IF($C204="","",IF(ISNA(SUMIF('23'!$CA:$CA,$C204,'23'!$CB:$CB)),0,SUMIF('23'!$CA:$CA,$C204,'23'!$CB:$CB)))-IF($D204="","",IF(ISNA(SUMIF('23'!$B:$B,$D204,'23'!$L:$L)),0,SUMIF('23'!$B:$B,$D204,'23'!$L:$L)))))</f>
        <v/>
      </c>
      <c r="AC204" s="34" t="str">
        <f>IF($D204="","",(IF($C204="","",IF(ISNA(SUMIF('24'!$CA:$CA,$C204,'24'!$CB:$CB)),0,SUMIF('24'!$CA:$CA,$C204,'24'!$CB:$CB)))-IF($D204="","",IF(ISNA(SUMIF('24'!$B:$B,$D204,'24'!$L:$L)),0,SUMIF('24'!$B:$B,$D204,'24'!$L:$L)))))</f>
        <v/>
      </c>
      <c r="AD204" s="34" t="str">
        <f>IF($D204="","",(IF($C204="","",IF(ISNA(SUMIF('25'!$CA:$CA,$C204,'25'!$CB:$CB)),0,SUMIF('25'!$CA:$CA,$C204,'25'!$CB:$CB)))-IF($D204="","",IF(ISNA(SUMIF('25'!$B:$B,$D204,'25'!$L:$L)),0,SUMIF('25'!$B:$B,$D204,'25'!$L:$L)))))</f>
        <v/>
      </c>
      <c r="AE204" s="34" t="str">
        <f>IF($D204="","",(IF($C204="","",IF(ISNA(SUMIF('26'!$CA:$CA,$C204,'26'!$CB:$CB)),0,SUMIF('26'!$CA:$CA,$C204,'26'!$CB:$CB)))-IF($D204="","",IF(ISNA(SUMIF('26'!$B:$B,$D204,'26'!$L:$L)),0,SUMIF('26'!$B:$B,$D204,'26'!$L:$L)))))</f>
        <v/>
      </c>
      <c r="AF204" s="34" t="str">
        <f>IF($D204="","",(IF($C204="","",IF(ISNA(SUMIF('27'!$CA:$CA,$C204,'27'!$CB:$CB)),0,SUMIF('27'!$CA:$CA,$C204,'27'!$CB:$CB)))-IF($D204="","",IF(ISNA(SUMIF('27'!$B:$B,$D204,'27'!$L:$L)),0,SUMIF('27'!$B:$B,$D204,'27'!$L:$L)))))</f>
        <v/>
      </c>
      <c r="AG204" s="34" t="str">
        <f>IF($D204="","",(IF($C204="","",IF(ISNA(SUMIF('28'!$CA:$CA,$C204,'28'!$CB:$CB)),0,SUMIF('28'!$CA:$CA,$C204,'28'!$CB:$CB)))-IF($D204="","",IF(ISNA(SUMIF('28'!$B:$B,$D204,'28'!$L:$L)),0,SUMIF('28'!$B:$B,$D204,'28'!$L:$L)))))</f>
        <v/>
      </c>
      <c r="AH204" s="34" t="str">
        <f>IF($D204="","",(IF($C204="","",IF(ISNA(SUMIF('29'!$CA:$CA,$C204,'29'!$CB:$CB)),0,SUMIF('29'!$CA:$CA,$C204,'29'!$CB:$CB)))-IF($D204="","",IF(ISNA(SUMIF('29'!$B:$B,$D204,'29'!$L:$L)),0,SUMIF('29'!$B:$B,$D204,'29'!$L:$L)))))</f>
        <v/>
      </c>
      <c r="AI204" s="34" t="str">
        <f>IF($D204="","",(IF($C204="","",IF(ISNA(SUMIF('30'!$CA:$CA,$C204,'30'!$CB:$CB)),0,SUMIF('30'!$CA:$CA,$C204,'30'!$CB:$CB)))-IF($D204="","",IF(ISNA(SUMIF('30'!$B:$B,$D204,'30'!$L:$L)),0,SUMIF('30'!$B:$B,$D204,'30'!$L:$L)))))</f>
        <v/>
      </c>
      <c r="AJ204" s="34" t="str">
        <f>IF($D204="","",(IF($C204="","",IF(ISNA(SUMIF('31'!$CA:$CA,$C204,'31'!$CB:$CB)),0,SUMIF('31'!$CA:$CA,$C204,'31'!$CB:$CB)))-IF($D204="","",IF(ISNA(SUMIF('31'!$B:$B,$D204,'31'!$L:$L)),0,SUMIF('31'!$B:$B,$D204,'31'!$L:$L)))))</f>
        <v/>
      </c>
      <c r="AK204" s="35" t="str">
        <f t="shared" si="10"/>
        <v/>
      </c>
      <c r="AL204" s="31" t="str">
        <f t="shared" si="11"/>
        <v/>
      </c>
    </row>
    <row r="205" spans="1:38" ht="17.399999999999999" hidden="1">
      <c r="A205" s="19">
        <v>93</v>
      </c>
      <c r="C205" s="39" t="str">
        <f>IF(D205="","",VLOOKUP('CUADRO GENERADO'!D205,'BASE DATOS CONDUCTORES'!B:C,2,FALSE))</f>
        <v/>
      </c>
      <c r="D205" s="28" t="str">
        <f>IFERROR(VLOOKUP(A205,'BASE DATOS CONDUCTORES'!$Y$4:$AB$403,4,FALSE),"")</f>
        <v/>
      </c>
      <c r="E205" s="34" t="str">
        <f>IF(ISNA(VLOOKUP(D205,SALDOS!C:D,2,FALSE)),"",VLOOKUP(D205,SALDOS!C:D,2,FALSE))</f>
        <v/>
      </c>
      <c r="F205" s="34" t="str">
        <f>IF($D205="","",(IF($C205="","",IF(ISNA(SUMIF('1'!$CA:$CA,$C205,'1'!$CB:$CB)),0,SUMIF('1'!$CA:$CA,$C205,'1'!$CB:$CB)))-IF($D205="","",IF(ISNA(SUMIF('1'!$B:$B,$D205,'1'!$L:$L)),0,SUMIF('1'!$B:$B,$D205,'1'!$L:$L)))))</f>
        <v/>
      </c>
      <c r="G205" s="34" t="str">
        <f>IF($D205="","",(IF($C205="","",IF(ISNA(SUMIF('2'!$CA:$CA,$C205,'2'!$CB:$CB)),0,SUMIF('2'!$CA:$CA,$C205,'2'!$CB:$CB)))-IF($D205="","",IF(ISNA(SUMIF('2'!$B:$B,$D205,'2'!$L:$L)),0,SUMIF('2'!$B:$B,$D205,'2'!$L:$L)))))</f>
        <v/>
      </c>
      <c r="H205" s="34" t="str">
        <f>IF($D205="","",(IF($C205="","",IF(ISNA(SUMIF('3'!$CA:$CA,$C205,'3'!$CB:$CB)),0,SUMIF('3'!$CA:$CA,$C205,'3'!$CB:$CB)))-IF($D205="","",IF(ISNA(SUMIF('3'!$B:$B,$D205,'3'!$L:$L)),0,SUMIF('3'!$B:$B,$D205,'3'!$L:$L)))))</f>
        <v/>
      </c>
      <c r="I205" s="34" t="str">
        <f>IF($D205="","",(IF($C205="","",IF(ISNA(SUMIF('4'!$CA:$CA,$C205,'4'!$CB:$CB)),0,SUMIF('4'!$CA:$CA,$C205,'4'!$CB:$CB)))-IF($D205="","",IF(ISNA(SUMIF('4'!$B:$B,$D205,'4'!$L:$L)),0,SUMIF('4'!$B:$B,$D205,'4'!$L:$L)))))</f>
        <v/>
      </c>
      <c r="J205" s="34" t="str">
        <f>IF($D205="","",(IF($C205="","",IF(ISNA(SUMIF('5'!$CA:$CA,$C205,'5'!$CB:$CB)),0,SUMIF('5'!$CA:$CA,$C205,'5'!$CB:$CB)))-IF($D205="","",IF(ISNA(SUMIF('5'!$B:$B,$D205,'5'!$L:$L)),0,SUMIF('5'!$B:$B,$D205,'5'!$L:$L)))))</f>
        <v/>
      </c>
      <c r="K205" s="34" t="str">
        <f>IF($D205="","",(IF($C205="","",IF(ISNA(SUMIF('6'!$CA:$CA,$C205,'6'!$CB:$CB)),0,SUMIF('6'!$CA:$CA,$C205,'6'!$CB:$CB)))-IF($D205="","",IF(ISNA(SUMIF('6'!$B:$B,$D205,'6'!$L:$L)),0,SUMIF('6'!$B:$B,$D205,'6'!$L:$L)))))</f>
        <v/>
      </c>
      <c r="L205" s="34" t="str">
        <f>IF($D205="","",(IF($C205="","",IF(ISNA(SUMIF('7'!$CA:$CA,$C205,'7'!$CB:$CB)),0,SUMIF('7'!$CA:$CA,$C205,'7'!$CB:$CB)))-IF($D205="","",IF(ISNA(SUMIF('7'!$B:$B,$D205,'7'!$L:$L)),0,SUMIF('7'!$B:$B,$D205,'7'!$L:$L)))))</f>
        <v/>
      </c>
      <c r="M205" s="34" t="str">
        <f>IF($D205="","",(IF($C205="","",IF(ISNA(SUMIF('8'!$CA:$CA,$C205,'8'!$CB:$CB)),0,SUMIF('8'!$CA:$CA,$C205,'8'!$CB:$CB)))-IF($D205="","",IF(ISNA(SUMIF('8'!$B:$B,$D205,'8'!$L:$L)),0,SUMIF('8'!$B:$B,$D205,'8'!$L:$L)))))</f>
        <v/>
      </c>
      <c r="N205" s="34" t="str">
        <f>IF($D205="","",(IF($C205="","",IF(ISNA(SUMIF('9'!$CA:$CA,$C205,'9'!$CB:$CB)),0,SUMIF('9'!$CA:$CA,$C205,'9'!$CB:$CB)))-IF($D205="","",IF(ISNA(SUMIF('9'!$B:$B,$D205,'9'!$L:$L)),0,SUMIF('9'!$B:$B,$D205,'9'!$L:$L)))))</f>
        <v/>
      </c>
      <c r="O205" s="34" t="str">
        <f>IF($D205="","",(IF($C205="","",IF(ISNA(SUMIF('10'!$CA:$CA,$C205,'10'!$CB:$CB)),0,SUMIF('10'!$CA:$CA,$C205,'10'!$CB:$CB)))-IF($D205="","",IF(ISNA(SUMIF('10'!$B:$B,$D205,'10'!$L:$L)),0,SUMIF('10'!$B:$B,$D205,'10'!$L:$L)))))</f>
        <v/>
      </c>
      <c r="P205" s="34" t="str">
        <f>IF($D205="","",(IF($C205="","",IF(ISNA(SUMIF('11'!$CA:$CA,$C205,'11'!$CB:$CB)),0,SUMIF('11'!$CA:$CA,$C205,'11'!$CB:$CB)))-IF($D205="","",IF(ISNA(SUMIF('11'!$B:$B,$D205,'11'!$L:$L)),0,SUMIF('11'!$B:$B,$D205,'11'!$L:$L)))))</f>
        <v/>
      </c>
      <c r="Q205" s="34" t="str">
        <f>IF($D205="","",(IF($C205="","",IF(ISNA(SUMIF('12'!$CA:$CA,$C205,'12'!$CB:$CB)),0,SUMIF('12'!$CA:$CA,$C205,'12'!$CB:$CB)))-IF($D205="","",IF(ISNA(SUMIF('12'!$B:$B,$D205,'12'!$L:$L)),0,SUMIF('12'!$B:$B,$D205,'12'!$L:$L)))))</f>
        <v/>
      </c>
      <c r="R205" s="34" t="str">
        <f>IF($D205="","",(IF($C205="","",IF(ISNA(SUMIF('13'!$CA:$CA,$C205,'13'!$CB:$CB)),0,SUMIF('13'!$CA:$CA,$C205,'13'!$CB:$CB)))-IF($D205="","",IF(ISNA(SUMIF('13'!$B:$B,$D205,'13'!$L:$L)),0,SUMIF('13'!$B:$B,$D205,'13'!$L:$L)))))</f>
        <v/>
      </c>
      <c r="S205" s="34" t="str">
        <f>IF($D205="","",(IF($C205="","",IF(ISNA(SUMIF('14'!$CA:$CA,$C205,'14'!$CB:$CB)),0,SUMIF('14'!$CA:$CA,$C205,'14'!$CB:$CB)))-IF($D205="","",IF(ISNA(SUMIF('14'!$B:$B,$D205,'14'!$L:$L)),0,SUMIF('14'!$B:$B,$D205,'14'!$L:$L)))))</f>
        <v/>
      </c>
      <c r="T205" s="34" t="str">
        <f>IF($D205="","",(IF($C205="","",IF(ISNA(SUMIF('15'!$CA:$CA,$C205,'15'!$CB:$CB)),0,SUMIF('15'!$CA:$CA,$C205,'15'!$CB:$CB)))-IF($D205="","",IF(ISNA(SUMIF('15'!$B:$B,$D205,'15'!$L:$L)),0,SUMIF('15'!$B:$B,$D205,'15'!$L:$L)))))</f>
        <v/>
      </c>
      <c r="U205" s="34" t="str">
        <f>IF($D205="","",(IF($C205="","",IF(ISNA(SUMIF('16'!$CA:$CA,$C205,'16'!$CB:$CB)),0,SUMIF('16'!$CA:$CA,$C205,'16'!$CB:$CB)))-IF($D205="","",IF(ISNA(SUMIF('16'!$B:$B,$D205,'16'!$L:$L)),0,SUMIF('16'!$B:$B,$D205,'16'!$L:$L)))))</f>
        <v/>
      </c>
      <c r="V205" s="34" t="str">
        <f>IF($D205="","",(IF($C205="","",IF(ISNA(SUMIF('17'!$CA:$CA,$C205,'17'!$CB:$CB)),0,SUMIF('17'!$CA:$CA,$C205,'17'!$CB:$CB)))-IF($D205="","",IF(ISNA(SUMIF('17'!$B:$B,$D205,'17'!$L:$L)),0,SUMIF('17'!$B:$B,$D205,'17'!$L:$L)))))</f>
        <v/>
      </c>
      <c r="W205" s="34" t="str">
        <f>IF($D205="","",(IF($C205="","",IF(ISNA(SUMIF('18'!$CA:$CA,$C205,'18'!$CB:$CB)),0,SUMIF('18'!$CA:$CA,$C205,'18'!$CB:$CB)))-IF($D205="","",IF(ISNA(SUMIF('18'!$B:$B,$D205,'18'!$L:$L)),0,SUMIF('18'!$B:$B,$D205,'18'!$L:$L)))))</f>
        <v/>
      </c>
      <c r="X205" s="34" t="str">
        <f>IF($D205="","",(IF($C205="","",IF(ISNA(SUMIF('19'!$CA:$CA,$C205,'19'!$CB:$CB)),0,SUMIF('19'!$CA:$CA,$C205,'19'!$CB:$CB)))-IF($D205="","",IF(ISNA(SUMIF('19'!$B:$B,$D205,'19'!$L:$L)),0,SUMIF('19'!$B:$B,$D205,'19'!$L:$L)))))</f>
        <v/>
      </c>
      <c r="Y205" s="34" t="str">
        <f>IF($D205="","",(IF($C205="","",IF(ISNA(SUMIF('20'!$CA:$CA,$C205,'20'!$CB:$CB)),0,SUMIF('20'!$CA:$CA,$C205,'20'!$CB:$CB)))-IF($D205="","",IF(ISNA(SUMIF('20'!$B:$B,$D205,'20'!$L:$L)),0,SUMIF('20'!$B:$B,$D205,'20'!$L:$L)))))</f>
        <v/>
      </c>
      <c r="Z205" s="34" t="str">
        <f>IF($D205="","",(IF($C205="","",IF(ISNA(SUMIF('21'!$CA:$CA,$C205,'21'!$CB:$CB)),0,SUMIF('21'!$CA:$CA,$C205,'21'!$CB:$CB)))-IF($D205="","",IF(ISNA(SUMIF('21'!$B:$B,$D205,'21'!$L:$L)),0,SUMIF('21'!$B:$B,$D205,'21'!$L:$L)))))</f>
        <v/>
      </c>
      <c r="AA205" s="34" t="str">
        <f>IF($D205="","",(IF($C205="","",IF(ISNA(SUMIF('22'!$CA:$CA,$C205,'22'!$CB:$CB)),0,SUMIF('22'!$CA:$CA,$C205,'22'!$CB:$CB)))-IF($D205="","",IF(ISNA(SUMIF('22'!$B:$B,$D205,'22'!$L:$L)),0,SUMIF('22'!$B:$B,$D205,'22'!$L:$L)))))</f>
        <v/>
      </c>
      <c r="AB205" s="34" t="str">
        <f>IF($D205="","",(IF($C205="","",IF(ISNA(SUMIF('23'!$CA:$CA,$C205,'23'!$CB:$CB)),0,SUMIF('23'!$CA:$CA,$C205,'23'!$CB:$CB)))-IF($D205="","",IF(ISNA(SUMIF('23'!$B:$B,$D205,'23'!$L:$L)),0,SUMIF('23'!$B:$B,$D205,'23'!$L:$L)))))</f>
        <v/>
      </c>
      <c r="AC205" s="34" t="str">
        <f>IF($D205="","",(IF($C205="","",IF(ISNA(SUMIF('24'!$CA:$CA,$C205,'24'!$CB:$CB)),0,SUMIF('24'!$CA:$CA,$C205,'24'!$CB:$CB)))-IF($D205="","",IF(ISNA(SUMIF('24'!$B:$B,$D205,'24'!$L:$L)),0,SUMIF('24'!$B:$B,$D205,'24'!$L:$L)))))</f>
        <v/>
      </c>
      <c r="AD205" s="34" t="str">
        <f>IF($D205="","",(IF($C205="","",IF(ISNA(SUMIF('25'!$CA:$CA,$C205,'25'!$CB:$CB)),0,SUMIF('25'!$CA:$CA,$C205,'25'!$CB:$CB)))-IF($D205="","",IF(ISNA(SUMIF('25'!$B:$B,$D205,'25'!$L:$L)),0,SUMIF('25'!$B:$B,$D205,'25'!$L:$L)))))</f>
        <v/>
      </c>
      <c r="AE205" s="34" t="str">
        <f>IF($D205="","",(IF($C205="","",IF(ISNA(SUMIF('26'!$CA:$CA,$C205,'26'!$CB:$CB)),0,SUMIF('26'!$CA:$CA,$C205,'26'!$CB:$CB)))-IF($D205="","",IF(ISNA(SUMIF('26'!$B:$B,$D205,'26'!$L:$L)),0,SUMIF('26'!$B:$B,$D205,'26'!$L:$L)))))</f>
        <v/>
      </c>
      <c r="AF205" s="34" t="str">
        <f>IF($D205="","",(IF($C205="","",IF(ISNA(SUMIF('27'!$CA:$CA,$C205,'27'!$CB:$CB)),0,SUMIF('27'!$CA:$CA,$C205,'27'!$CB:$CB)))-IF($D205="","",IF(ISNA(SUMIF('27'!$B:$B,$D205,'27'!$L:$L)),0,SUMIF('27'!$B:$B,$D205,'27'!$L:$L)))))</f>
        <v/>
      </c>
      <c r="AG205" s="34" t="str">
        <f>IF($D205="","",(IF($C205="","",IF(ISNA(SUMIF('28'!$CA:$CA,$C205,'28'!$CB:$CB)),0,SUMIF('28'!$CA:$CA,$C205,'28'!$CB:$CB)))-IF($D205="","",IF(ISNA(SUMIF('28'!$B:$B,$D205,'28'!$L:$L)),0,SUMIF('28'!$B:$B,$D205,'28'!$L:$L)))))</f>
        <v/>
      </c>
      <c r="AH205" s="34" t="str">
        <f>IF($D205="","",(IF($C205="","",IF(ISNA(SUMIF('29'!$CA:$CA,$C205,'29'!$CB:$CB)),0,SUMIF('29'!$CA:$CA,$C205,'29'!$CB:$CB)))-IF($D205="","",IF(ISNA(SUMIF('29'!$B:$B,$D205,'29'!$L:$L)),0,SUMIF('29'!$B:$B,$D205,'29'!$L:$L)))))</f>
        <v/>
      </c>
      <c r="AI205" s="34" t="str">
        <f>IF($D205="","",(IF($C205="","",IF(ISNA(SUMIF('30'!$CA:$CA,$C205,'30'!$CB:$CB)),0,SUMIF('30'!$CA:$CA,$C205,'30'!$CB:$CB)))-IF($D205="","",IF(ISNA(SUMIF('30'!$B:$B,$D205,'30'!$L:$L)),0,SUMIF('30'!$B:$B,$D205,'30'!$L:$L)))))</f>
        <v/>
      </c>
      <c r="AJ205" s="34" t="str">
        <f>IF($D205="","",(IF($C205="","",IF(ISNA(SUMIF('31'!$CA:$CA,$C205,'31'!$CB:$CB)),0,SUMIF('31'!$CA:$CA,$C205,'31'!$CB:$CB)))-IF($D205="","",IF(ISNA(SUMIF('31'!$B:$B,$D205,'31'!$L:$L)),0,SUMIF('31'!$B:$B,$D205,'31'!$L:$L)))))</f>
        <v/>
      </c>
      <c r="AK205" s="35" t="str">
        <f t="shared" si="10"/>
        <v/>
      </c>
      <c r="AL205" s="31" t="str">
        <f t="shared" si="11"/>
        <v/>
      </c>
    </row>
    <row r="206" spans="1:38" ht="17.399999999999999" hidden="1">
      <c r="A206" s="19">
        <v>94</v>
      </c>
      <c r="C206" s="39" t="str">
        <f>IF(D206="","",VLOOKUP('CUADRO GENERADO'!D206,'BASE DATOS CONDUCTORES'!B:C,2,FALSE))</f>
        <v/>
      </c>
      <c r="D206" s="28" t="str">
        <f>IFERROR(VLOOKUP(A206,'BASE DATOS CONDUCTORES'!$Y$4:$AB$403,4,FALSE),"")</f>
        <v/>
      </c>
      <c r="E206" s="34" t="str">
        <f>IF(ISNA(VLOOKUP(D206,SALDOS!C:D,2,FALSE)),"",VLOOKUP(D206,SALDOS!C:D,2,FALSE))</f>
        <v/>
      </c>
      <c r="F206" s="34" t="str">
        <f>IF($D206="","",(IF($C206="","",IF(ISNA(SUMIF('1'!$CA:$CA,$C206,'1'!$CB:$CB)),0,SUMIF('1'!$CA:$CA,$C206,'1'!$CB:$CB)))-IF($D206="","",IF(ISNA(SUMIF('1'!$B:$B,$D206,'1'!$L:$L)),0,SUMIF('1'!$B:$B,$D206,'1'!$L:$L)))))</f>
        <v/>
      </c>
      <c r="G206" s="34" t="str">
        <f>IF($D206="","",(IF($C206="","",IF(ISNA(SUMIF('2'!$CA:$CA,$C206,'2'!$CB:$CB)),0,SUMIF('2'!$CA:$CA,$C206,'2'!$CB:$CB)))-IF($D206="","",IF(ISNA(SUMIF('2'!$B:$B,$D206,'2'!$L:$L)),0,SUMIF('2'!$B:$B,$D206,'2'!$L:$L)))))</f>
        <v/>
      </c>
      <c r="H206" s="34" t="str">
        <f>IF($D206="","",(IF($C206="","",IF(ISNA(SUMIF('3'!$CA:$CA,$C206,'3'!$CB:$CB)),0,SUMIF('3'!$CA:$CA,$C206,'3'!$CB:$CB)))-IF($D206="","",IF(ISNA(SUMIF('3'!$B:$B,$D206,'3'!$L:$L)),0,SUMIF('3'!$B:$B,$D206,'3'!$L:$L)))))</f>
        <v/>
      </c>
      <c r="I206" s="34" t="str">
        <f>IF($D206="","",(IF($C206="","",IF(ISNA(SUMIF('4'!$CA:$CA,$C206,'4'!$CB:$CB)),0,SUMIF('4'!$CA:$CA,$C206,'4'!$CB:$CB)))-IF($D206="","",IF(ISNA(SUMIF('4'!$B:$B,$D206,'4'!$L:$L)),0,SUMIF('4'!$B:$B,$D206,'4'!$L:$L)))))</f>
        <v/>
      </c>
      <c r="J206" s="34" t="str">
        <f>IF($D206="","",(IF($C206="","",IF(ISNA(SUMIF('5'!$CA:$CA,$C206,'5'!$CB:$CB)),0,SUMIF('5'!$CA:$CA,$C206,'5'!$CB:$CB)))-IF($D206="","",IF(ISNA(SUMIF('5'!$B:$B,$D206,'5'!$L:$L)),0,SUMIF('5'!$B:$B,$D206,'5'!$L:$L)))))</f>
        <v/>
      </c>
      <c r="K206" s="34" t="str">
        <f>IF($D206="","",(IF($C206="","",IF(ISNA(SUMIF('6'!$CA:$CA,$C206,'6'!$CB:$CB)),0,SUMIF('6'!$CA:$CA,$C206,'6'!$CB:$CB)))-IF($D206="","",IF(ISNA(SUMIF('6'!$B:$B,$D206,'6'!$L:$L)),0,SUMIF('6'!$B:$B,$D206,'6'!$L:$L)))))</f>
        <v/>
      </c>
      <c r="L206" s="34" t="str">
        <f>IF($D206="","",(IF($C206="","",IF(ISNA(SUMIF('7'!$CA:$CA,$C206,'7'!$CB:$CB)),0,SUMIF('7'!$CA:$CA,$C206,'7'!$CB:$CB)))-IF($D206="","",IF(ISNA(SUMIF('7'!$B:$B,$D206,'7'!$L:$L)),0,SUMIF('7'!$B:$B,$D206,'7'!$L:$L)))))</f>
        <v/>
      </c>
      <c r="M206" s="34" t="str">
        <f>IF($D206="","",(IF($C206="","",IF(ISNA(SUMIF('8'!$CA:$CA,$C206,'8'!$CB:$CB)),0,SUMIF('8'!$CA:$CA,$C206,'8'!$CB:$CB)))-IF($D206="","",IF(ISNA(SUMIF('8'!$B:$B,$D206,'8'!$L:$L)),0,SUMIF('8'!$B:$B,$D206,'8'!$L:$L)))))</f>
        <v/>
      </c>
      <c r="N206" s="34" t="str">
        <f>IF($D206="","",(IF($C206="","",IF(ISNA(SUMIF('9'!$CA:$CA,$C206,'9'!$CB:$CB)),0,SUMIF('9'!$CA:$CA,$C206,'9'!$CB:$CB)))-IF($D206="","",IF(ISNA(SUMIF('9'!$B:$B,$D206,'9'!$L:$L)),0,SUMIF('9'!$B:$B,$D206,'9'!$L:$L)))))</f>
        <v/>
      </c>
      <c r="O206" s="34" t="str">
        <f>IF($D206="","",(IF($C206="","",IF(ISNA(SUMIF('10'!$CA:$CA,$C206,'10'!$CB:$CB)),0,SUMIF('10'!$CA:$CA,$C206,'10'!$CB:$CB)))-IF($D206="","",IF(ISNA(SUMIF('10'!$B:$B,$D206,'10'!$L:$L)),0,SUMIF('10'!$B:$B,$D206,'10'!$L:$L)))))</f>
        <v/>
      </c>
      <c r="P206" s="34" t="str">
        <f>IF($D206="","",(IF($C206="","",IF(ISNA(SUMIF('11'!$CA:$CA,$C206,'11'!$CB:$CB)),0,SUMIF('11'!$CA:$CA,$C206,'11'!$CB:$CB)))-IF($D206="","",IF(ISNA(SUMIF('11'!$B:$B,$D206,'11'!$L:$L)),0,SUMIF('11'!$B:$B,$D206,'11'!$L:$L)))))</f>
        <v/>
      </c>
      <c r="Q206" s="34" t="str">
        <f>IF($D206="","",(IF($C206="","",IF(ISNA(SUMIF('12'!$CA:$CA,$C206,'12'!$CB:$CB)),0,SUMIF('12'!$CA:$CA,$C206,'12'!$CB:$CB)))-IF($D206="","",IF(ISNA(SUMIF('12'!$B:$B,$D206,'12'!$L:$L)),0,SUMIF('12'!$B:$B,$D206,'12'!$L:$L)))))</f>
        <v/>
      </c>
      <c r="R206" s="34" t="str">
        <f>IF($D206="","",(IF($C206="","",IF(ISNA(SUMIF('13'!$CA:$CA,$C206,'13'!$CB:$CB)),0,SUMIF('13'!$CA:$CA,$C206,'13'!$CB:$CB)))-IF($D206="","",IF(ISNA(SUMIF('13'!$B:$B,$D206,'13'!$L:$L)),0,SUMIF('13'!$B:$B,$D206,'13'!$L:$L)))))</f>
        <v/>
      </c>
      <c r="S206" s="34" t="str">
        <f>IF($D206="","",(IF($C206="","",IF(ISNA(SUMIF('14'!$CA:$CA,$C206,'14'!$CB:$CB)),0,SUMIF('14'!$CA:$CA,$C206,'14'!$CB:$CB)))-IF($D206="","",IF(ISNA(SUMIF('14'!$B:$B,$D206,'14'!$L:$L)),0,SUMIF('14'!$B:$B,$D206,'14'!$L:$L)))))</f>
        <v/>
      </c>
      <c r="T206" s="34" t="str">
        <f>IF($D206="","",(IF($C206="","",IF(ISNA(SUMIF('15'!$CA:$CA,$C206,'15'!$CB:$CB)),0,SUMIF('15'!$CA:$CA,$C206,'15'!$CB:$CB)))-IF($D206="","",IF(ISNA(SUMIF('15'!$B:$B,$D206,'15'!$L:$L)),0,SUMIF('15'!$B:$B,$D206,'15'!$L:$L)))))</f>
        <v/>
      </c>
      <c r="U206" s="34" t="str">
        <f>IF($D206="","",(IF($C206="","",IF(ISNA(SUMIF('16'!$CA:$CA,$C206,'16'!$CB:$CB)),0,SUMIF('16'!$CA:$CA,$C206,'16'!$CB:$CB)))-IF($D206="","",IF(ISNA(SUMIF('16'!$B:$B,$D206,'16'!$L:$L)),0,SUMIF('16'!$B:$B,$D206,'16'!$L:$L)))))</f>
        <v/>
      </c>
      <c r="V206" s="34" t="str">
        <f>IF($D206="","",(IF($C206="","",IF(ISNA(SUMIF('17'!$CA:$CA,$C206,'17'!$CB:$CB)),0,SUMIF('17'!$CA:$CA,$C206,'17'!$CB:$CB)))-IF($D206="","",IF(ISNA(SUMIF('17'!$B:$B,$D206,'17'!$L:$L)),0,SUMIF('17'!$B:$B,$D206,'17'!$L:$L)))))</f>
        <v/>
      </c>
      <c r="W206" s="34" t="str">
        <f>IF($D206="","",(IF($C206="","",IF(ISNA(SUMIF('18'!$CA:$CA,$C206,'18'!$CB:$CB)),0,SUMIF('18'!$CA:$CA,$C206,'18'!$CB:$CB)))-IF($D206="","",IF(ISNA(SUMIF('18'!$B:$B,$D206,'18'!$L:$L)),0,SUMIF('18'!$B:$B,$D206,'18'!$L:$L)))))</f>
        <v/>
      </c>
      <c r="X206" s="34" t="str">
        <f>IF($D206="","",(IF($C206="","",IF(ISNA(SUMIF('19'!$CA:$CA,$C206,'19'!$CB:$CB)),0,SUMIF('19'!$CA:$CA,$C206,'19'!$CB:$CB)))-IF($D206="","",IF(ISNA(SUMIF('19'!$B:$B,$D206,'19'!$L:$L)),0,SUMIF('19'!$B:$B,$D206,'19'!$L:$L)))))</f>
        <v/>
      </c>
      <c r="Y206" s="34" t="str">
        <f>IF($D206="","",(IF($C206="","",IF(ISNA(SUMIF('20'!$CA:$CA,$C206,'20'!$CB:$CB)),0,SUMIF('20'!$CA:$CA,$C206,'20'!$CB:$CB)))-IF($D206="","",IF(ISNA(SUMIF('20'!$B:$B,$D206,'20'!$L:$L)),0,SUMIF('20'!$B:$B,$D206,'20'!$L:$L)))))</f>
        <v/>
      </c>
      <c r="Z206" s="34" t="str">
        <f>IF($D206="","",(IF($C206="","",IF(ISNA(SUMIF('21'!$CA:$CA,$C206,'21'!$CB:$CB)),0,SUMIF('21'!$CA:$CA,$C206,'21'!$CB:$CB)))-IF($D206="","",IF(ISNA(SUMIF('21'!$B:$B,$D206,'21'!$L:$L)),0,SUMIF('21'!$B:$B,$D206,'21'!$L:$L)))))</f>
        <v/>
      </c>
      <c r="AA206" s="34" t="str">
        <f>IF($D206="","",(IF($C206="","",IF(ISNA(SUMIF('22'!$CA:$CA,$C206,'22'!$CB:$CB)),0,SUMIF('22'!$CA:$CA,$C206,'22'!$CB:$CB)))-IF($D206="","",IF(ISNA(SUMIF('22'!$B:$B,$D206,'22'!$L:$L)),0,SUMIF('22'!$B:$B,$D206,'22'!$L:$L)))))</f>
        <v/>
      </c>
      <c r="AB206" s="34" t="str">
        <f>IF($D206="","",(IF($C206="","",IF(ISNA(SUMIF('23'!$CA:$CA,$C206,'23'!$CB:$CB)),0,SUMIF('23'!$CA:$CA,$C206,'23'!$CB:$CB)))-IF($D206="","",IF(ISNA(SUMIF('23'!$B:$B,$D206,'23'!$L:$L)),0,SUMIF('23'!$B:$B,$D206,'23'!$L:$L)))))</f>
        <v/>
      </c>
      <c r="AC206" s="34" t="str">
        <f>IF($D206="","",(IF($C206="","",IF(ISNA(SUMIF('24'!$CA:$CA,$C206,'24'!$CB:$CB)),0,SUMIF('24'!$CA:$CA,$C206,'24'!$CB:$CB)))-IF($D206="","",IF(ISNA(SUMIF('24'!$B:$B,$D206,'24'!$L:$L)),0,SUMIF('24'!$B:$B,$D206,'24'!$L:$L)))))</f>
        <v/>
      </c>
      <c r="AD206" s="34" t="str">
        <f>IF($D206="","",(IF($C206="","",IF(ISNA(SUMIF('25'!$CA:$CA,$C206,'25'!$CB:$CB)),0,SUMIF('25'!$CA:$CA,$C206,'25'!$CB:$CB)))-IF($D206="","",IF(ISNA(SUMIF('25'!$B:$B,$D206,'25'!$L:$L)),0,SUMIF('25'!$B:$B,$D206,'25'!$L:$L)))))</f>
        <v/>
      </c>
      <c r="AE206" s="34" t="str">
        <f>IF($D206="","",(IF($C206="","",IF(ISNA(SUMIF('26'!$CA:$CA,$C206,'26'!$CB:$CB)),0,SUMIF('26'!$CA:$CA,$C206,'26'!$CB:$CB)))-IF($D206="","",IF(ISNA(SUMIF('26'!$B:$B,$D206,'26'!$L:$L)),0,SUMIF('26'!$B:$B,$D206,'26'!$L:$L)))))</f>
        <v/>
      </c>
      <c r="AF206" s="34" t="str">
        <f>IF($D206="","",(IF($C206="","",IF(ISNA(SUMIF('27'!$CA:$CA,$C206,'27'!$CB:$CB)),0,SUMIF('27'!$CA:$CA,$C206,'27'!$CB:$CB)))-IF($D206="","",IF(ISNA(SUMIF('27'!$B:$B,$D206,'27'!$L:$L)),0,SUMIF('27'!$B:$B,$D206,'27'!$L:$L)))))</f>
        <v/>
      </c>
      <c r="AG206" s="34" t="str">
        <f>IF($D206="","",(IF($C206="","",IF(ISNA(SUMIF('28'!$CA:$CA,$C206,'28'!$CB:$CB)),0,SUMIF('28'!$CA:$CA,$C206,'28'!$CB:$CB)))-IF($D206="","",IF(ISNA(SUMIF('28'!$B:$B,$D206,'28'!$L:$L)),0,SUMIF('28'!$B:$B,$D206,'28'!$L:$L)))))</f>
        <v/>
      </c>
      <c r="AH206" s="34" t="str">
        <f>IF($D206="","",(IF($C206="","",IF(ISNA(SUMIF('29'!$CA:$CA,$C206,'29'!$CB:$CB)),0,SUMIF('29'!$CA:$CA,$C206,'29'!$CB:$CB)))-IF($D206="","",IF(ISNA(SUMIF('29'!$B:$B,$D206,'29'!$L:$L)),0,SUMIF('29'!$B:$B,$D206,'29'!$L:$L)))))</f>
        <v/>
      </c>
      <c r="AI206" s="34" t="str">
        <f>IF($D206="","",(IF($C206="","",IF(ISNA(SUMIF('30'!$CA:$CA,$C206,'30'!$CB:$CB)),0,SUMIF('30'!$CA:$CA,$C206,'30'!$CB:$CB)))-IF($D206="","",IF(ISNA(SUMIF('30'!$B:$B,$D206,'30'!$L:$L)),0,SUMIF('30'!$B:$B,$D206,'30'!$L:$L)))))</f>
        <v/>
      </c>
      <c r="AJ206" s="34" t="str">
        <f>IF($D206="","",(IF($C206="","",IF(ISNA(SUMIF('31'!$CA:$CA,$C206,'31'!$CB:$CB)),0,SUMIF('31'!$CA:$CA,$C206,'31'!$CB:$CB)))-IF($D206="","",IF(ISNA(SUMIF('31'!$B:$B,$D206,'31'!$L:$L)),0,SUMIF('31'!$B:$B,$D206,'31'!$L:$L)))))</f>
        <v/>
      </c>
      <c r="AK206" s="35" t="str">
        <f t="shared" si="10"/>
        <v/>
      </c>
      <c r="AL206" s="31" t="str">
        <f t="shared" si="11"/>
        <v/>
      </c>
    </row>
    <row r="207" spans="1:38" ht="17.399999999999999" hidden="1">
      <c r="A207" s="19">
        <v>95</v>
      </c>
      <c r="C207" s="39" t="str">
        <f>IF(D207="","",VLOOKUP('CUADRO GENERADO'!D207,'BASE DATOS CONDUCTORES'!B:C,2,FALSE))</f>
        <v/>
      </c>
      <c r="D207" s="28" t="str">
        <f>IFERROR(VLOOKUP(A207,'BASE DATOS CONDUCTORES'!$Y$4:$AB$403,4,FALSE),"")</f>
        <v/>
      </c>
      <c r="E207" s="34" t="str">
        <f>IF(ISNA(VLOOKUP(D207,SALDOS!C:D,2,FALSE)),"",VLOOKUP(D207,SALDOS!C:D,2,FALSE))</f>
        <v/>
      </c>
      <c r="F207" s="34" t="str">
        <f>IF($D207="","",(IF($C207="","",IF(ISNA(SUMIF('1'!$CA:$CA,$C207,'1'!$CB:$CB)),0,SUMIF('1'!$CA:$CA,$C207,'1'!$CB:$CB)))-IF($D207="","",IF(ISNA(SUMIF('1'!$B:$B,$D207,'1'!$L:$L)),0,SUMIF('1'!$B:$B,$D207,'1'!$L:$L)))))</f>
        <v/>
      </c>
      <c r="G207" s="34" t="str">
        <f>IF($D207="","",(IF($C207="","",IF(ISNA(SUMIF('2'!$CA:$CA,$C207,'2'!$CB:$CB)),0,SUMIF('2'!$CA:$CA,$C207,'2'!$CB:$CB)))-IF($D207="","",IF(ISNA(SUMIF('2'!$B:$B,$D207,'2'!$L:$L)),0,SUMIF('2'!$B:$B,$D207,'2'!$L:$L)))))</f>
        <v/>
      </c>
      <c r="H207" s="34" t="str">
        <f>IF($D207="","",(IF($C207="","",IF(ISNA(SUMIF('3'!$CA:$CA,$C207,'3'!$CB:$CB)),0,SUMIF('3'!$CA:$CA,$C207,'3'!$CB:$CB)))-IF($D207="","",IF(ISNA(SUMIF('3'!$B:$B,$D207,'3'!$L:$L)),0,SUMIF('3'!$B:$B,$D207,'3'!$L:$L)))))</f>
        <v/>
      </c>
      <c r="I207" s="34" t="str">
        <f>IF($D207="","",(IF($C207="","",IF(ISNA(SUMIF('4'!$CA:$CA,$C207,'4'!$CB:$CB)),0,SUMIF('4'!$CA:$CA,$C207,'4'!$CB:$CB)))-IF($D207="","",IF(ISNA(SUMIF('4'!$B:$B,$D207,'4'!$L:$L)),0,SUMIF('4'!$B:$B,$D207,'4'!$L:$L)))))</f>
        <v/>
      </c>
      <c r="J207" s="34" t="str">
        <f>IF($D207="","",(IF($C207="","",IF(ISNA(SUMIF('5'!$CA:$CA,$C207,'5'!$CB:$CB)),0,SUMIF('5'!$CA:$CA,$C207,'5'!$CB:$CB)))-IF($D207="","",IF(ISNA(SUMIF('5'!$B:$B,$D207,'5'!$L:$L)),0,SUMIF('5'!$B:$B,$D207,'5'!$L:$L)))))</f>
        <v/>
      </c>
      <c r="K207" s="34" t="str">
        <f>IF($D207="","",(IF($C207="","",IF(ISNA(SUMIF('6'!$CA:$CA,$C207,'6'!$CB:$CB)),0,SUMIF('6'!$CA:$CA,$C207,'6'!$CB:$CB)))-IF($D207="","",IF(ISNA(SUMIF('6'!$B:$B,$D207,'6'!$L:$L)),0,SUMIF('6'!$B:$B,$D207,'6'!$L:$L)))))</f>
        <v/>
      </c>
      <c r="L207" s="34" t="str">
        <f>IF($D207="","",(IF($C207="","",IF(ISNA(SUMIF('7'!$CA:$CA,$C207,'7'!$CB:$CB)),0,SUMIF('7'!$CA:$CA,$C207,'7'!$CB:$CB)))-IF($D207="","",IF(ISNA(SUMIF('7'!$B:$B,$D207,'7'!$L:$L)),0,SUMIF('7'!$B:$B,$D207,'7'!$L:$L)))))</f>
        <v/>
      </c>
      <c r="M207" s="34" t="str">
        <f>IF($D207="","",(IF($C207="","",IF(ISNA(SUMIF('8'!$CA:$CA,$C207,'8'!$CB:$CB)),0,SUMIF('8'!$CA:$CA,$C207,'8'!$CB:$CB)))-IF($D207="","",IF(ISNA(SUMIF('8'!$B:$B,$D207,'8'!$L:$L)),0,SUMIF('8'!$B:$B,$D207,'8'!$L:$L)))))</f>
        <v/>
      </c>
      <c r="N207" s="34" t="str">
        <f>IF($D207="","",(IF($C207="","",IF(ISNA(SUMIF('9'!$CA:$CA,$C207,'9'!$CB:$CB)),0,SUMIF('9'!$CA:$CA,$C207,'9'!$CB:$CB)))-IF($D207="","",IF(ISNA(SUMIF('9'!$B:$B,$D207,'9'!$L:$L)),0,SUMIF('9'!$B:$B,$D207,'9'!$L:$L)))))</f>
        <v/>
      </c>
      <c r="O207" s="34" t="str">
        <f>IF($D207="","",(IF($C207="","",IF(ISNA(SUMIF('10'!$CA:$CA,$C207,'10'!$CB:$CB)),0,SUMIF('10'!$CA:$CA,$C207,'10'!$CB:$CB)))-IF($D207="","",IF(ISNA(SUMIF('10'!$B:$B,$D207,'10'!$L:$L)),0,SUMIF('10'!$B:$B,$D207,'10'!$L:$L)))))</f>
        <v/>
      </c>
      <c r="P207" s="34" t="str">
        <f>IF($D207="","",(IF($C207="","",IF(ISNA(SUMIF('11'!$CA:$CA,$C207,'11'!$CB:$CB)),0,SUMIF('11'!$CA:$CA,$C207,'11'!$CB:$CB)))-IF($D207="","",IF(ISNA(SUMIF('11'!$B:$B,$D207,'11'!$L:$L)),0,SUMIF('11'!$B:$B,$D207,'11'!$L:$L)))))</f>
        <v/>
      </c>
      <c r="Q207" s="34" t="str">
        <f>IF($D207="","",(IF($C207="","",IF(ISNA(SUMIF('12'!$CA:$CA,$C207,'12'!$CB:$CB)),0,SUMIF('12'!$CA:$CA,$C207,'12'!$CB:$CB)))-IF($D207="","",IF(ISNA(SUMIF('12'!$B:$B,$D207,'12'!$L:$L)),0,SUMIF('12'!$B:$B,$D207,'12'!$L:$L)))))</f>
        <v/>
      </c>
      <c r="R207" s="34" t="str">
        <f>IF($D207="","",(IF($C207="","",IF(ISNA(SUMIF('13'!$CA:$CA,$C207,'13'!$CB:$CB)),0,SUMIF('13'!$CA:$CA,$C207,'13'!$CB:$CB)))-IF($D207="","",IF(ISNA(SUMIF('13'!$B:$B,$D207,'13'!$L:$L)),0,SUMIF('13'!$B:$B,$D207,'13'!$L:$L)))))</f>
        <v/>
      </c>
      <c r="S207" s="34" t="str">
        <f>IF($D207="","",(IF($C207="","",IF(ISNA(SUMIF('14'!$CA:$CA,$C207,'14'!$CB:$CB)),0,SUMIF('14'!$CA:$CA,$C207,'14'!$CB:$CB)))-IF($D207="","",IF(ISNA(SUMIF('14'!$B:$B,$D207,'14'!$L:$L)),0,SUMIF('14'!$B:$B,$D207,'14'!$L:$L)))))</f>
        <v/>
      </c>
      <c r="T207" s="34" t="str">
        <f>IF($D207="","",(IF($C207="","",IF(ISNA(SUMIF('15'!$CA:$CA,$C207,'15'!$CB:$CB)),0,SUMIF('15'!$CA:$CA,$C207,'15'!$CB:$CB)))-IF($D207="","",IF(ISNA(SUMIF('15'!$B:$B,$D207,'15'!$L:$L)),0,SUMIF('15'!$B:$B,$D207,'15'!$L:$L)))))</f>
        <v/>
      </c>
      <c r="U207" s="34" t="str">
        <f>IF($D207="","",(IF($C207="","",IF(ISNA(SUMIF('16'!$CA:$CA,$C207,'16'!$CB:$CB)),0,SUMIF('16'!$CA:$CA,$C207,'16'!$CB:$CB)))-IF($D207="","",IF(ISNA(SUMIF('16'!$B:$B,$D207,'16'!$L:$L)),0,SUMIF('16'!$B:$B,$D207,'16'!$L:$L)))))</f>
        <v/>
      </c>
      <c r="V207" s="34" t="str">
        <f>IF($D207="","",(IF($C207="","",IF(ISNA(SUMIF('17'!$CA:$CA,$C207,'17'!$CB:$CB)),0,SUMIF('17'!$CA:$CA,$C207,'17'!$CB:$CB)))-IF($D207="","",IF(ISNA(SUMIF('17'!$B:$B,$D207,'17'!$L:$L)),0,SUMIF('17'!$B:$B,$D207,'17'!$L:$L)))))</f>
        <v/>
      </c>
      <c r="W207" s="34" t="str">
        <f>IF($D207="","",(IF($C207="","",IF(ISNA(SUMIF('18'!$CA:$CA,$C207,'18'!$CB:$CB)),0,SUMIF('18'!$CA:$CA,$C207,'18'!$CB:$CB)))-IF($D207="","",IF(ISNA(SUMIF('18'!$B:$B,$D207,'18'!$L:$L)),0,SUMIF('18'!$B:$B,$D207,'18'!$L:$L)))))</f>
        <v/>
      </c>
      <c r="X207" s="34" t="str">
        <f>IF($D207="","",(IF($C207="","",IF(ISNA(SUMIF('19'!$CA:$CA,$C207,'19'!$CB:$CB)),0,SUMIF('19'!$CA:$CA,$C207,'19'!$CB:$CB)))-IF($D207="","",IF(ISNA(SUMIF('19'!$B:$B,$D207,'19'!$L:$L)),0,SUMIF('19'!$B:$B,$D207,'19'!$L:$L)))))</f>
        <v/>
      </c>
      <c r="Y207" s="34" t="str">
        <f>IF($D207="","",(IF($C207="","",IF(ISNA(SUMIF('20'!$CA:$CA,$C207,'20'!$CB:$CB)),0,SUMIF('20'!$CA:$CA,$C207,'20'!$CB:$CB)))-IF($D207="","",IF(ISNA(SUMIF('20'!$B:$B,$D207,'20'!$L:$L)),0,SUMIF('20'!$B:$B,$D207,'20'!$L:$L)))))</f>
        <v/>
      </c>
      <c r="Z207" s="34" t="str">
        <f>IF($D207="","",(IF($C207="","",IF(ISNA(SUMIF('21'!$CA:$CA,$C207,'21'!$CB:$CB)),0,SUMIF('21'!$CA:$CA,$C207,'21'!$CB:$CB)))-IF($D207="","",IF(ISNA(SUMIF('21'!$B:$B,$D207,'21'!$L:$L)),0,SUMIF('21'!$B:$B,$D207,'21'!$L:$L)))))</f>
        <v/>
      </c>
      <c r="AA207" s="34" t="str">
        <f>IF($D207="","",(IF($C207="","",IF(ISNA(SUMIF('22'!$CA:$CA,$C207,'22'!$CB:$CB)),0,SUMIF('22'!$CA:$CA,$C207,'22'!$CB:$CB)))-IF($D207="","",IF(ISNA(SUMIF('22'!$B:$B,$D207,'22'!$L:$L)),0,SUMIF('22'!$B:$B,$D207,'22'!$L:$L)))))</f>
        <v/>
      </c>
      <c r="AB207" s="34" t="str">
        <f>IF($D207="","",(IF($C207="","",IF(ISNA(SUMIF('23'!$CA:$CA,$C207,'23'!$CB:$CB)),0,SUMIF('23'!$CA:$CA,$C207,'23'!$CB:$CB)))-IF($D207="","",IF(ISNA(SUMIF('23'!$B:$B,$D207,'23'!$L:$L)),0,SUMIF('23'!$B:$B,$D207,'23'!$L:$L)))))</f>
        <v/>
      </c>
      <c r="AC207" s="34" t="str">
        <f>IF($D207="","",(IF($C207="","",IF(ISNA(SUMIF('24'!$CA:$CA,$C207,'24'!$CB:$CB)),0,SUMIF('24'!$CA:$CA,$C207,'24'!$CB:$CB)))-IF($D207="","",IF(ISNA(SUMIF('24'!$B:$B,$D207,'24'!$L:$L)),0,SUMIF('24'!$B:$B,$D207,'24'!$L:$L)))))</f>
        <v/>
      </c>
      <c r="AD207" s="34" t="str">
        <f>IF($D207="","",(IF($C207="","",IF(ISNA(SUMIF('25'!$CA:$CA,$C207,'25'!$CB:$CB)),0,SUMIF('25'!$CA:$CA,$C207,'25'!$CB:$CB)))-IF($D207="","",IF(ISNA(SUMIF('25'!$B:$B,$D207,'25'!$L:$L)),0,SUMIF('25'!$B:$B,$D207,'25'!$L:$L)))))</f>
        <v/>
      </c>
      <c r="AE207" s="34" t="str">
        <f>IF($D207="","",(IF($C207="","",IF(ISNA(SUMIF('26'!$CA:$CA,$C207,'26'!$CB:$CB)),0,SUMIF('26'!$CA:$CA,$C207,'26'!$CB:$CB)))-IF($D207="","",IF(ISNA(SUMIF('26'!$B:$B,$D207,'26'!$L:$L)),0,SUMIF('26'!$B:$B,$D207,'26'!$L:$L)))))</f>
        <v/>
      </c>
      <c r="AF207" s="34" t="str">
        <f>IF($D207="","",(IF($C207="","",IF(ISNA(SUMIF('27'!$CA:$CA,$C207,'27'!$CB:$CB)),0,SUMIF('27'!$CA:$CA,$C207,'27'!$CB:$CB)))-IF($D207="","",IF(ISNA(SUMIF('27'!$B:$B,$D207,'27'!$L:$L)),0,SUMIF('27'!$B:$B,$D207,'27'!$L:$L)))))</f>
        <v/>
      </c>
      <c r="AG207" s="34" t="str">
        <f>IF($D207="","",(IF($C207="","",IF(ISNA(SUMIF('28'!$CA:$CA,$C207,'28'!$CB:$CB)),0,SUMIF('28'!$CA:$CA,$C207,'28'!$CB:$CB)))-IF($D207="","",IF(ISNA(SUMIF('28'!$B:$B,$D207,'28'!$L:$L)),0,SUMIF('28'!$B:$B,$D207,'28'!$L:$L)))))</f>
        <v/>
      </c>
      <c r="AH207" s="34" t="str">
        <f>IF($D207="","",(IF($C207="","",IF(ISNA(SUMIF('29'!$CA:$CA,$C207,'29'!$CB:$CB)),0,SUMIF('29'!$CA:$CA,$C207,'29'!$CB:$CB)))-IF($D207="","",IF(ISNA(SUMIF('29'!$B:$B,$D207,'29'!$L:$L)),0,SUMIF('29'!$B:$B,$D207,'29'!$L:$L)))))</f>
        <v/>
      </c>
      <c r="AI207" s="34" t="str">
        <f>IF($D207="","",(IF($C207="","",IF(ISNA(SUMIF('30'!$CA:$CA,$C207,'30'!$CB:$CB)),0,SUMIF('30'!$CA:$CA,$C207,'30'!$CB:$CB)))-IF($D207="","",IF(ISNA(SUMIF('30'!$B:$B,$D207,'30'!$L:$L)),0,SUMIF('30'!$B:$B,$D207,'30'!$L:$L)))))</f>
        <v/>
      </c>
      <c r="AJ207" s="34" t="str">
        <f>IF($D207="","",(IF($C207="","",IF(ISNA(SUMIF('31'!$CA:$CA,$C207,'31'!$CB:$CB)),0,SUMIF('31'!$CA:$CA,$C207,'31'!$CB:$CB)))-IF($D207="","",IF(ISNA(SUMIF('31'!$B:$B,$D207,'31'!$L:$L)),0,SUMIF('31'!$B:$B,$D207,'31'!$L:$L)))))</f>
        <v/>
      </c>
      <c r="AK207" s="35" t="str">
        <f t="shared" si="10"/>
        <v/>
      </c>
      <c r="AL207" s="31" t="str">
        <f t="shared" si="11"/>
        <v/>
      </c>
    </row>
    <row r="208" spans="1:38" ht="17.399999999999999" hidden="1">
      <c r="A208" s="19">
        <v>96</v>
      </c>
      <c r="C208" s="39" t="str">
        <f>IF(D208="","",VLOOKUP('CUADRO GENERADO'!D208,'BASE DATOS CONDUCTORES'!B:C,2,FALSE))</f>
        <v/>
      </c>
      <c r="D208" s="28" t="str">
        <f>IFERROR(VLOOKUP(A208,'BASE DATOS CONDUCTORES'!$Y$4:$AB$403,4,FALSE),"")</f>
        <v/>
      </c>
      <c r="E208" s="34" t="str">
        <f>IF(ISNA(VLOOKUP(D208,SALDOS!C:D,2,FALSE)),"",VLOOKUP(D208,SALDOS!C:D,2,FALSE))</f>
        <v/>
      </c>
      <c r="F208" s="34" t="str">
        <f>IF($D208="","",(IF($C208="","",IF(ISNA(SUMIF('1'!$CA:$CA,$C208,'1'!$CB:$CB)),0,SUMIF('1'!$CA:$CA,$C208,'1'!$CB:$CB)))-IF($D208="","",IF(ISNA(SUMIF('1'!$B:$B,$D208,'1'!$L:$L)),0,SUMIF('1'!$B:$B,$D208,'1'!$L:$L)))))</f>
        <v/>
      </c>
      <c r="G208" s="34" t="str">
        <f>IF($D208="","",(IF($C208="","",IF(ISNA(SUMIF('2'!$CA:$CA,$C208,'2'!$CB:$CB)),0,SUMIF('2'!$CA:$CA,$C208,'2'!$CB:$CB)))-IF($D208="","",IF(ISNA(SUMIF('2'!$B:$B,$D208,'2'!$L:$L)),0,SUMIF('2'!$B:$B,$D208,'2'!$L:$L)))))</f>
        <v/>
      </c>
      <c r="H208" s="34" t="str">
        <f>IF($D208="","",(IF($C208="","",IF(ISNA(SUMIF('3'!$CA:$CA,$C208,'3'!$CB:$CB)),0,SUMIF('3'!$CA:$CA,$C208,'3'!$CB:$CB)))-IF($D208="","",IF(ISNA(SUMIF('3'!$B:$B,$D208,'3'!$L:$L)),0,SUMIF('3'!$B:$B,$D208,'3'!$L:$L)))))</f>
        <v/>
      </c>
      <c r="I208" s="34" t="str">
        <f>IF($D208="","",(IF($C208="","",IF(ISNA(SUMIF('4'!$CA:$CA,$C208,'4'!$CB:$CB)),0,SUMIF('4'!$CA:$CA,$C208,'4'!$CB:$CB)))-IF($D208="","",IF(ISNA(SUMIF('4'!$B:$B,$D208,'4'!$L:$L)),0,SUMIF('4'!$B:$B,$D208,'4'!$L:$L)))))</f>
        <v/>
      </c>
      <c r="J208" s="34" t="str">
        <f>IF($D208="","",(IF($C208="","",IF(ISNA(SUMIF('5'!$CA:$CA,$C208,'5'!$CB:$CB)),0,SUMIF('5'!$CA:$CA,$C208,'5'!$CB:$CB)))-IF($D208="","",IF(ISNA(SUMIF('5'!$B:$B,$D208,'5'!$L:$L)),0,SUMIF('5'!$B:$B,$D208,'5'!$L:$L)))))</f>
        <v/>
      </c>
      <c r="K208" s="34" t="str">
        <f>IF($D208="","",(IF($C208="","",IF(ISNA(SUMIF('6'!$CA:$CA,$C208,'6'!$CB:$CB)),0,SUMIF('6'!$CA:$CA,$C208,'6'!$CB:$CB)))-IF($D208="","",IF(ISNA(SUMIF('6'!$B:$B,$D208,'6'!$L:$L)),0,SUMIF('6'!$B:$B,$D208,'6'!$L:$L)))))</f>
        <v/>
      </c>
      <c r="L208" s="34" t="str">
        <f>IF($D208="","",(IF($C208="","",IF(ISNA(SUMIF('7'!$CA:$CA,$C208,'7'!$CB:$CB)),0,SUMIF('7'!$CA:$CA,$C208,'7'!$CB:$CB)))-IF($D208="","",IF(ISNA(SUMIF('7'!$B:$B,$D208,'7'!$L:$L)),0,SUMIF('7'!$B:$B,$D208,'7'!$L:$L)))))</f>
        <v/>
      </c>
      <c r="M208" s="34" t="str">
        <f>IF($D208="","",(IF($C208="","",IF(ISNA(SUMIF('8'!$CA:$CA,$C208,'8'!$CB:$CB)),0,SUMIF('8'!$CA:$CA,$C208,'8'!$CB:$CB)))-IF($D208="","",IF(ISNA(SUMIF('8'!$B:$B,$D208,'8'!$L:$L)),0,SUMIF('8'!$B:$B,$D208,'8'!$L:$L)))))</f>
        <v/>
      </c>
      <c r="N208" s="34" t="str">
        <f>IF($D208="","",(IF($C208="","",IF(ISNA(SUMIF('9'!$CA:$CA,$C208,'9'!$CB:$CB)),0,SUMIF('9'!$CA:$CA,$C208,'9'!$CB:$CB)))-IF($D208="","",IF(ISNA(SUMIF('9'!$B:$B,$D208,'9'!$L:$L)),0,SUMIF('9'!$B:$B,$D208,'9'!$L:$L)))))</f>
        <v/>
      </c>
      <c r="O208" s="34" t="str">
        <f>IF($D208="","",(IF($C208="","",IF(ISNA(SUMIF('10'!$CA:$CA,$C208,'10'!$CB:$CB)),0,SUMIF('10'!$CA:$CA,$C208,'10'!$CB:$CB)))-IF($D208="","",IF(ISNA(SUMIF('10'!$B:$B,$D208,'10'!$L:$L)),0,SUMIF('10'!$B:$B,$D208,'10'!$L:$L)))))</f>
        <v/>
      </c>
      <c r="P208" s="34" t="str">
        <f>IF($D208="","",(IF($C208="","",IF(ISNA(SUMIF('11'!$CA:$CA,$C208,'11'!$CB:$CB)),0,SUMIF('11'!$CA:$CA,$C208,'11'!$CB:$CB)))-IF($D208="","",IF(ISNA(SUMIF('11'!$B:$B,$D208,'11'!$L:$L)),0,SUMIF('11'!$B:$B,$D208,'11'!$L:$L)))))</f>
        <v/>
      </c>
      <c r="Q208" s="34" t="str">
        <f>IF($D208="","",(IF($C208="","",IF(ISNA(SUMIF('12'!$CA:$CA,$C208,'12'!$CB:$CB)),0,SUMIF('12'!$CA:$CA,$C208,'12'!$CB:$CB)))-IF($D208="","",IF(ISNA(SUMIF('12'!$B:$B,$D208,'12'!$L:$L)),0,SUMIF('12'!$B:$B,$D208,'12'!$L:$L)))))</f>
        <v/>
      </c>
      <c r="R208" s="34" t="str">
        <f>IF($D208="","",(IF($C208="","",IF(ISNA(SUMIF('13'!$CA:$CA,$C208,'13'!$CB:$CB)),0,SUMIF('13'!$CA:$CA,$C208,'13'!$CB:$CB)))-IF($D208="","",IF(ISNA(SUMIF('13'!$B:$B,$D208,'13'!$L:$L)),0,SUMIF('13'!$B:$B,$D208,'13'!$L:$L)))))</f>
        <v/>
      </c>
      <c r="S208" s="34" t="str">
        <f>IF($D208="","",(IF($C208="","",IF(ISNA(SUMIF('14'!$CA:$CA,$C208,'14'!$CB:$CB)),0,SUMIF('14'!$CA:$CA,$C208,'14'!$CB:$CB)))-IF($D208="","",IF(ISNA(SUMIF('14'!$B:$B,$D208,'14'!$L:$L)),0,SUMIF('14'!$B:$B,$D208,'14'!$L:$L)))))</f>
        <v/>
      </c>
      <c r="T208" s="34" t="str">
        <f>IF($D208="","",(IF($C208="","",IF(ISNA(SUMIF('15'!$CA:$CA,$C208,'15'!$CB:$CB)),0,SUMIF('15'!$CA:$CA,$C208,'15'!$CB:$CB)))-IF($D208="","",IF(ISNA(SUMIF('15'!$B:$B,$D208,'15'!$L:$L)),0,SUMIF('15'!$B:$B,$D208,'15'!$L:$L)))))</f>
        <v/>
      </c>
      <c r="U208" s="34" t="str">
        <f>IF($D208="","",(IF($C208="","",IF(ISNA(SUMIF('16'!$CA:$CA,$C208,'16'!$CB:$CB)),0,SUMIF('16'!$CA:$CA,$C208,'16'!$CB:$CB)))-IF($D208="","",IF(ISNA(SUMIF('16'!$B:$B,$D208,'16'!$L:$L)),0,SUMIF('16'!$B:$B,$D208,'16'!$L:$L)))))</f>
        <v/>
      </c>
      <c r="V208" s="34" t="str">
        <f>IF($D208="","",(IF($C208="","",IF(ISNA(SUMIF('17'!$CA:$CA,$C208,'17'!$CB:$CB)),0,SUMIF('17'!$CA:$CA,$C208,'17'!$CB:$CB)))-IF($D208="","",IF(ISNA(SUMIF('17'!$B:$B,$D208,'17'!$L:$L)),0,SUMIF('17'!$B:$B,$D208,'17'!$L:$L)))))</f>
        <v/>
      </c>
      <c r="W208" s="34" t="str">
        <f>IF($D208="","",(IF($C208="","",IF(ISNA(SUMIF('18'!$CA:$CA,$C208,'18'!$CB:$CB)),0,SUMIF('18'!$CA:$CA,$C208,'18'!$CB:$CB)))-IF($D208="","",IF(ISNA(SUMIF('18'!$B:$B,$D208,'18'!$L:$L)),0,SUMIF('18'!$B:$B,$D208,'18'!$L:$L)))))</f>
        <v/>
      </c>
      <c r="X208" s="34" t="str">
        <f>IF($D208="","",(IF($C208="","",IF(ISNA(SUMIF('19'!$CA:$CA,$C208,'19'!$CB:$CB)),0,SUMIF('19'!$CA:$CA,$C208,'19'!$CB:$CB)))-IF($D208="","",IF(ISNA(SUMIF('19'!$B:$B,$D208,'19'!$L:$L)),0,SUMIF('19'!$B:$B,$D208,'19'!$L:$L)))))</f>
        <v/>
      </c>
      <c r="Y208" s="34" t="str">
        <f>IF($D208="","",(IF($C208="","",IF(ISNA(SUMIF('20'!$CA:$CA,$C208,'20'!$CB:$CB)),0,SUMIF('20'!$CA:$CA,$C208,'20'!$CB:$CB)))-IF($D208="","",IF(ISNA(SUMIF('20'!$B:$B,$D208,'20'!$L:$L)),0,SUMIF('20'!$B:$B,$D208,'20'!$L:$L)))))</f>
        <v/>
      </c>
      <c r="Z208" s="34" t="str">
        <f>IF($D208="","",(IF($C208="","",IF(ISNA(SUMIF('21'!$CA:$CA,$C208,'21'!$CB:$CB)),0,SUMIF('21'!$CA:$CA,$C208,'21'!$CB:$CB)))-IF($D208="","",IF(ISNA(SUMIF('21'!$B:$B,$D208,'21'!$L:$L)),0,SUMIF('21'!$B:$B,$D208,'21'!$L:$L)))))</f>
        <v/>
      </c>
      <c r="AA208" s="34" t="str">
        <f>IF($D208="","",(IF($C208="","",IF(ISNA(SUMIF('22'!$CA:$CA,$C208,'22'!$CB:$CB)),0,SUMIF('22'!$CA:$CA,$C208,'22'!$CB:$CB)))-IF($D208="","",IF(ISNA(SUMIF('22'!$B:$B,$D208,'22'!$L:$L)),0,SUMIF('22'!$B:$B,$D208,'22'!$L:$L)))))</f>
        <v/>
      </c>
      <c r="AB208" s="34" t="str">
        <f>IF($D208="","",(IF($C208="","",IF(ISNA(SUMIF('23'!$CA:$CA,$C208,'23'!$CB:$CB)),0,SUMIF('23'!$CA:$CA,$C208,'23'!$CB:$CB)))-IF($D208="","",IF(ISNA(SUMIF('23'!$B:$B,$D208,'23'!$L:$L)),0,SUMIF('23'!$B:$B,$D208,'23'!$L:$L)))))</f>
        <v/>
      </c>
      <c r="AC208" s="34" t="str">
        <f>IF($D208="","",(IF($C208="","",IF(ISNA(SUMIF('24'!$CA:$CA,$C208,'24'!$CB:$CB)),0,SUMIF('24'!$CA:$CA,$C208,'24'!$CB:$CB)))-IF($D208="","",IF(ISNA(SUMIF('24'!$B:$B,$D208,'24'!$L:$L)),0,SUMIF('24'!$B:$B,$D208,'24'!$L:$L)))))</f>
        <v/>
      </c>
      <c r="AD208" s="34" t="str">
        <f>IF($D208="","",(IF($C208="","",IF(ISNA(SUMIF('25'!$CA:$CA,$C208,'25'!$CB:$CB)),0,SUMIF('25'!$CA:$CA,$C208,'25'!$CB:$CB)))-IF($D208="","",IF(ISNA(SUMIF('25'!$B:$B,$D208,'25'!$L:$L)),0,SUMIF('25'!$B:$B,$D208,'25'!$L:$L)))))</f>
        <v/>
      </c>
      <c r="AE208" s="34" t="str">
        <f>IF($D208="","",(IF($C208="","",IF(ISNA(SUMIF('26'!$CA:$CA,$C208,'26'!$CB:$CB)),0,SUMIF('26'!$CA:$CA,$C208,'26'!$CB:$CB)))-IF($D208="","",IF(ISNA(SUMIF('26'!$B:$B,$D208,'26'!$L:$L)),0,SUMIF('26'!$B:$B,$D208,'26'!$L:$L)))))</f>
        <v/>
      </c>
      <c r="AF208" s="34" t="str">
        <f>IF($D208="","",(IF($C208="","",IF(ISNA(SUMIF('27'!$CA:$CA,$C208,'27'!$CB:$CB)),0,SUMIF('27'!$CA:$CA,$C208,'27'!$CB:$CB)))-IF($D208="","",IF(ISNA(SUMIF('27'!$B:$B,$D208,'27'!$L:$L)),0,SUMIF('27'!$B:$B,$D208,'27'!$L:$L)))))</f>
        <v/>
      </c>
      <c r="AG208" s="34" t="str">
        <f>IF($D208="","",(IF($C208="","",IF(ISNA(SUMIF('28'!$CA:$CA,$C208,'28'!$CB:$CB)),0,SUMIF('28'!$CA:$CA,$C208,'28'!$CB:$CB)))-IF($D208="","",IF(ISNA(SUMIF('28'!$B:$B,$D208,'28'!$L:$L)),0,SUMIF('28'!$B:$B,$D208,'28'!$L:$L)))))</f>
        <v/>
      </c>
      <c r="AH208" s="34" t="str">
        <f>IF($D208="","",(IF($C208="","",IF(ISNA(SUMIF('29'!$CA:$CA,$C208,'29'!$CB:$CB)),0,SUMIF('29'!$CA:$CA,$C208,'29'!$CB:$CB)))-IF($D208="","",IF(ISNA(SUMIF('29'!$B:$B,$D208,'29'!$L:$L)),0,SUMIF('29'!$B:$B,$D208,'29'!$L:$L)))))</f>
        <v/>
      </c>
      <c r="AI208" s="34" t="str">
        <f>IF($D208="","",(IF($C208="","",IF(ISNA(SUMIF('30'!$CA:$CA,$C208,'30'!$CB:$CB)),0,SUMIF('30'!$CA:$CA,$C208,'30'!$CB:$CB)))-IF($D208="","",IF(ISNA(SUMIF('30'!$B:$B,$D208,'30'!$L:$L)),0,SUMIF('30'!$B:$B,$D208,'30'!$L:$L)))))</f>
        <v/>
      </c>
      <c r="AJ208" s="34" t="str">
        <f>IF($D208="","",(IF($C208="","",IF(ISNA(SUMIF('31'!$CA:$CA,$C208,'31'!$CB:$CB)),0,SUMIF('31'!$CA:$CA,$C208,'31'!$CB:$CB)))-IF($D208="","",IF(ISNA(SUMIF('31'!$B:$B,$D208,'31'!$L:$L)),0,SUMIF('31'!$B:$B,$D208,'31'!$L:$L)))))</f>
        <v/>
      </c>
      <c r="AK208" s="35" t="str">
        <f t="shared" si="10"/>
        <v/>
      </c>
      <c r="AL208" s="31" t="str">
        <f t="shared" si="11"/>
        <v/>
      </c>
    </row>
    <row r="209" spans="1:38" ht="17.399999999999999" hidden="1">
      <c r="A209" s="19">
        <v>97</v>
      </c>
      <c r="C209" s="39" t="str">
        <f>IF(D209="","",VLOOKUP('CUADRO GENERADO'!D209,'BASE DATOS CONDUCTORES'!B:C,2,FALSE))</f>
        <v/>
      </c>
      <c r="D209" s="28" t="str">
        <f>IFERROR(VLOOKUP(A209,'BASE DATOS CONDUCTORES'!$Y$4:$AB$403,4,FALSE),"")</f>
        <v/>
      </c>
      <c r="E209" s="34" t="str">
        <f>IF(ISNA(VLOOKUP(D209,SALDOS!C:D,2,FALSE)),"",VLOOKUP(D209,SALDOS!C:D,2,FALSE))</f>
        <v/>
      </c>
      <c r="F209" s="34" t="str">
        <f>IF($D209="","",(IF($C209="","",IF(ISNA(SUMIF('1'!$CA:$CA,$C209,'1'!$CB:$CB)),0,SUMIF('1'!$CA:$CA,$C209,'1'!$CB:$CB)))-IF($D209="","",IF(ISNA(SUMIF('1'!$B:$B,$D209,'1'!$L:$L)),0,SUMIF('1'!$B:$B,$D209,'1'!$L:$L)))))</f>
        <v/>
      </c>
      <c r="G209" s="34" t="str">
        <f>IF($D209="","",(IF($C209="","",IF(ISNA(SUMIF('2'!$CA:$CA,$C209,'2'!$CB:$CB)),0,SUMIF('2'!$CA:$CA,$C209,'2'!$CB:$CB)))-IF($D209="","",IF(ISNA(SUMIF('2'!$B:$B,$D209,'2'!$L:$L)),0,SUMIF('2'!$B:$B,$D209,'2'!$L:$L)))))</f>
        <v/>
      </c>
      <c r="H209" s="34" t="str">
        <f>IF($D209="","",(IF($C209="","",IF(ISNA(SUMIF('3'!$CA:$CA,$C209,'3'!$CB:$CB)),0,SUMIF('3'!$CA:$CA,$C209,'3'!$CB:$CB)))-IF($D209="","",IF(ISNA(SUMIF('3'!$B:$B,$D209,'3'!$L:$L)),0,SUMIF('3'!$B:$B,$D209,'3'!$L:$L)))))</f>
        <v/>
      </c>
      <c r="I209" s="34" t="str">
        <f>IF($D209="","",(IF($C209="","",IF(ISNA(SUMIF('4'!$CA:$CA,$C209,'4'!$CB:$CB)),0,SUMIF('4'!$CA:$CA,$C209,'4'!$CB:$CB)))-IF($D209="","",IF(ISNA(SUMIF('4'!$B:$B,$D209,'4'!$L:$L)),0,SUMIF('4'!$B:$B,$D209,'4'!$L:$L)))))</f>
        <v/>
      </c>
      <c r="J209" s="34" t="str">
        <f>IF($D209="","",(IF($C209="","",IF(ISNA(SUMIF('5'!$CA:$CA,$C209,'5'!$CB:$CB)),0,SUMIF('5'!$CA:$CA,$C209,'5'!$CB:$CB)))-IF($D209="","",IF(ISNA(SUMIF('5'!$B:$B,$D209,'5'!$L:$L)),0,SUMIF('5'!$B:$B,$D209,'5'!$L:$L)))))</f>
        <v/>
      </c>
      <c r="K209" s="34" t="str">
        <f>IF($D209="","",(IF($C209="","",IF(ISNA(SUMIF('6'!$CA:$CA,$C209,'6'!$CB:$CB)),0,SUMIF('6'!$CA:$CA,$C209,'6'!$CB:$CB)))-IF($D209="","",IF(ISNA(SUMIF('6'!$B:$B,$D209,'6'!$L:$L)),0,SUMIF('6'!$B:$B,$D209,'6'!$L:$L)))))</f>
        <v/>
      </c>
      <c r="L209" s="34" t="str">
        <f>IF($D209="","",(IF($C209="","",IF(ISNA(SUMIF('7'!$CA:$CA,$C209,'7'!$CB:$CB)),0,SUMIF('7'!$CA:$CA,$C209,'7'!$CB:$CB)))-IF($D209="","",IF(ISNA(SUMIF('7'!$B:$B,$D209,'7'!$L:$L)),0,SUMIF('7'!$B:$B,$D209,'7'!$L:$L)))))</f>
        <v/>
      </c>
      <c r="M209" s="34" t="str">
        <f>IF($D209="","",(IF($C209="","",IF(ISNA(SUMIF('8'!$CA:$CA,$C209,'8'!$CB:$CB)),0,SUMIF('8'!$CA:$CA,$C209,'8'!$CB:$CB)))-IF($D209="","",IF(ISNA(SUMIF('8'!$B:$B,$D209,'8'!$L:$L)),0,SUMIF('8'!$B:$B,$D209,'8'!$L:$L)))))</f>
        <v/>
      </c>
      <c r="N209" s="34" t="str">
        <f>IF($D209="","",(IF($C209="","",IF(ISNA(SUMIF('9'!$CA:$CA,$C209,'9'!$CB:$CB)),0,SUMIF('9'!$CA:$CA,$C209,'9'!$CB:$CB)))-IF($D209="","",IF(ISNA(SUMIF('9'!$B:$B,$D209,'9'!$L:$L)),0,SUMIF('9'!$B:$B,$D209,'9'!$L:$L)))))</f>
        <v/>
      </c>
      <c r="O209" s="34" t="str">
        <f>IF($D209="","",(IF($C209="","",IF(ISNA(SUMIF('10'!$CA:$CA,$C209,'10'!$CB:$CB)),0,SUMIF('10'!$CA:$CA,$C209,'10'!$CB:$CB)))-IF($D209="","",IF(ISNA(SUMIF('10'!$B:$B,$D209,'10'!$L:$L)),0,SUMIF('10'!$B:$B,$D209,'10'!$L:$L)))))</f>
        <v/>
      </c>
      <c r="P209" s="34" t="str">
        <f>IF($D209="","",(IF($C209="","",IF(ISNA(SUMIF('11'!$CA:$CA,$C209,'11'!$CB:$CB)),0,SUMIF('11'!$CA:$CA,$C209,'11'!$CB:$CB)))-IF($D209="","",IF(ISNA(SUMIF('11'!$B:$B,$D209,'11'!$L:$L)),0,SUMIF('11'!$B:$B,$D209,'11'!$L:$L)))))</f>
        <v/>
      </c>
      <c r="Q209" s="34" t="str">
        <f>IF($D209="","",(IF($C209="","",IF(ISNA(SUMIF('12'!$CA:$CA,$C209,'12'!$CB:$CB)),0,SUMIF('12'!$CA:$CA,$C209,'12'!$CB:$CB)))-IF($D209="","",IF(ISNA(SUMIF('12'!$B:$B,$D209,'12'!$L:$L)),0,SUMIF('12'!$B:$B,$D209,'12'!$L:$L)))))</f>
        <v/>
      </c>
      <c r="R209" s="34" t="str">
        <f>IF($D209="","",(IF($C209="","",IF(ISNA(SUMIF('13'!$CA:$CA,$C209,'13'!$CB:$CB)),0,SUMIF('13'!$CA:$CA,$C209,'13'!$CB:$CB)))-IF($D209="","",IF(ISNA(SUMIF('13'!$B:$B,$D209,'13'!$L:$L)),0,SUMIF('13'!$B:$B,$D209,'13'!$L:$L)))))</f>
        <v/>
      </c>
      <c r="S209" s="34" t="str">
        <f>IF($D209="","",(IF($C209="","",IF(ISNA(SUMIF('14'!$CA:$CA,$C209,'14'!$CB:$CB)),0,SUMIF('14'!$CA:$CA,$C209,'14'!$CB:$CB)))-IF($D209="","",IF(ISNA(SUMIF('14'!$B:$B,$D209,'14'!$L:$L)),0,SUMIF('14'!$B:$B,$D209,'14'!$L:$L)))))</f>
        <v/>
      </c>
      <c r="T209" s="34" t="str">
        <f>IF($D209="","",(IF($C209="","",IF(ISNA(SUMIF('15'!$CA:$CA,$C209,'15'!$CB:$CB)),0,SUMIF('15'!$CA:$CA,$C209,'15'!$CB:$CB)))-IF($D209="","",IF(ISNA(SUMIF('15'!$B:$B,$D209,'15'!$L:$L)),0,SUMIF('15'!$B:$B,$D209,'15'!$L:$L)))))</f>
        <v/>
      </c>
      <c r="U209" s="34" t="str">
        <f>IF($D209="","",(IF($C209="","",IF(ISNA(SUMIF('16'!$CA:$CA,$C209,'16'!$CB:$CB)),0,SUMIF('16'!$CA:$CA,$C209,'16'!$CB:$CB)))-IF($D209="","",IF(ISNA(SUMIF('16'!$B:$B,$D209,'16'!$L:$L)),0,SUMIF('16'!$B:$B,$D209,'16'!$L:$L)))))</f>
        <v/>
      </c>
      <c r="V209" s="34" t="str">
        <f>IF($D209="","",(IF($C209="","",IF(ISNA(SUMIF('17'!$CA:$CA,$C209,'17'!$CB:$CB)),0,SUMIF('17'!$CA:$CA,$C209,'17'!$CB:$CB)))-IF($D209="","",IF(ISNA(SUMIF('17'!$B:$B,$D209,'17'!$L:$L)),0,SUMIF('17'!$B:$B,$D209,'17'!$L:$L)))))</f>
        <v/>
      </c>
      <c r="W209" s="34" t="str">
        <f>IF($D209="","",(IF($C209="","",IF(ISNA(SUMIF('18'!$CA:$CA,$C209,'18'!$CB:$CB)),0,SUMIF('18'!$CA:$CA,$C209,'18'!$CB:$CB)))-IF($D209="","",IF(ISNA(SUMIF('18'!$B:$B,$D209,'18'!$L:$L)),0,SUMIF('18'!$B:$B,$D209,'18'!$L:$L)))))</f>
        <v/>
      </c>
      <c r="X209" s="34" t="str">
        <f>IF($D209="","",(IF($C209="","",IF(ISNA(SUMIF('19'!$CA:$CA,$C209,'19'!$CB:$CB)),0,SUMIF('19'!$CA:$CA,$C209,'19'!$CB:$CB)))-IF($D209="","",IF(ISNA(SUMIF('19'!$B:$B,$D209,'19'!$L:$L)),0,SUMIF('19'!$B:$B,$D209,'19'!$L:$L)))))</f>
        <v/>
      </c>
      <c r="Y209" s="34" t="str">
        <f>IF($D209="","",(IF($C209="","",IF(ISNA(SUMIF('20'!$CA:$CA,$C209,'20'!$CB:$CB)),0,SUMIF('20'!$CA:$CA,$C209,'20'!$CB:$CB)))-IF($D209="","",IF(ISNA(SUMIF('20'!$B:$B,$D209,'20'!$L:$L)),0,SUMIF('20'!$B:$B,$D209,'20'!$L:$L)))))</f>
        <v/>
      </c>
      <c r="Z209" s="34" t="str">
        <f>IF($D209="","",(IF($C209="","",IF(ISNA(SUMIF('21'!$CA:$CA,$C209,'21'!$CB:$CB)),0,SUMIF('21'!$CA:$CA,$C209,'21'!$CB:$CB)))-IF($D209="","",IF(ISNA(SUMIF('21'!$B:$B,$D209,'21'!$L:$L)),0,SUMIF('21'!$B:$B,$D209,'21'!$L:$L)))))</f>
        <v/>
      </c>
      <c r="AA209" s="34" t="str">
        <f>IF($D209="","",(IF($C209="","",IF(ISNA(SUMIF('22'!$CA:$CA,$C209,'22'!$CB:$CB)),0,SUMIF('22'!$CA:$CA,$C209,'22'!$CB:$CB)))-IF($D209="","",IF(ISNA(SUMIF('22'!$B:$B,$D209,'22'!$L:$L)),0,SUMIF('22'!$B:$B,$D209,'22'!$L:$L)))))</f>
        <v/>
      </c>
      <c r="AB209" s="34" t="str">
        <f>IF($D209="","",(IF($C209="","",IF(ISNA(SUMIF('23'!$CA:$CA,$C209,'23'!$CB:$CB)),0,SUMIF('23'!$CA:$CA,$C209,'23'!$CB:$CB)))-IF($D209="","",IF(ISNA(SUMIF('23'!$B:$B,$D209,'23'!$L:$L)),0,SUMIF('23'!$B:$B,$D209,'23'!$L:$L)))))</f>
        <v/>
      </c>
      <c r="AC209" s="34" t="str">
        <f>IF($D209="","",(IF($C209="","",IF(ISNA(SUMIF('24'!$CA:$CA,$C209,'24'!$CB:$CB)),0,SUMIF('24'!$CA:$CA,$C209,'24'!$CB:$CB)))-IF($D209="","",IF(ISNA(SUMIF('24'!$B:$B,$D209,'24'!$L:$L)),0,SUMIF('24'!$B:$B,$D209,'24'!$L:$L)))))</f>
        <v/>
      </c>
      <c r="AD209" s="34" t="str">
        <f>IF($D209="","",(IF($C209="","",IF(ISNA(SUMIF('25'!$CA:$CA,$C209,'25'!$CB:$CB)),0,SUMIF('25'!$CA:$CA,$C209,'25'!$CB:$CB)))-IF($D209="","",IF(ISNA(SUMIF('25'!$B:$B,$D209,'25'!$L:$L)),0,SUMIF('25'!$B:$B,$D209,'25'!$L:$L)))))</f>
        <v/>
      </c>
      <c r="AE209" s="34" t="str">
        <f>IF($D209="","",(IF($C209="","",IF(ISNA(SUMIF('26'!$CA:$CA,$C209,'26'!$CB:$CB)),0,SUMIF('26'!$CA:$CA,$C209,'26'!$CB:$CB)))-IF($D209="","",IF(ISNA(SUMIF('26'!$B:$B,$D209,'26'!$L:$L)),0,SUMIF('26'!$B:$B,$D209,'26'!$L:$L)))))</f>
        <v/>
      </c>
      <c r="AF209" s="34" t="str">
        <f>IF($D209="","",(IF($C209="","",IF(ISNA(SUMIF('27'!$CA:$CA,$C209,'27'!$CB:$CB)),0,SUMIF('27'!$CA:$CA,$C209,'27'!$CB:$CB)))-IF($D209="","",IF(ISNA(SUMIF('27'!$B:$B,$D209,'27'!$L:$L)),0,SUMIF('27'!$B:$B,$D209,'27'!$L:$L)))))</f>
        <v/>
      </c>
      <c r="AG209" s="34" t="str">
        <f>IF($D209="","",(IF($C209="","",IF(ISNA(SUMIF('28'!$CA:$CA,$C209,'28'!$CB:$CB)),0,SUMIF('28'!$CA:$CA,$C209,'28'!$CB:$CB)))-IF($D209="","",IF(ISNA(SUMIF('28'!$B:$B,$D209,'28'!$L:$L)),0,SUMIF('28'!$B:$B,$D209,'28'!$L:$L)))))</f>
        <v/>
      </c>
      <c r="AH209" s="34" t="str">
        <f>IF($D209="","",(IF($C209="","",IF(ISNA(SUMIF('29'!$CA:$CA,$C209,'29'!$CB:$CB)),0,SUMIF('29'!$CA:$CA,$C209,'29'!$CB:$CB)))-IF($D209="","",IF(ISNA(SUMIF('29'!$B:$B,$D209,'29'!$L:$L)),0,SUMIF('29'!$B:$B,$D209,'29'!$L:$L)))))</f>
        <v/>
      </c>
      <c r="AI209" s="34" t="str">
        <f>IF($D209="","",(IF($C209="","",IF(ISNA(SUMIF('30'!$CA:$CA,$C209,'30'!$CB:$CB)),0,SUMIF('30'!$CA:$CA,$C209,'30'!$CB:$CB)))-IF($D209="","",IF(ISNA(SUMIF('30'!$B:$B,$D209,'30'!$L:$L)),0,SUMIF('30'!$B:$B,$D209,'30'!$L:$L)))))</f>
        <v/>
      </c>
      <c r="AJ209" s="34" t="str">
        <f>IF($D209="","",(IF($C209="","",IF(ISNA(SUMIF('31'!$CA:$CA,$C209,'31'!$CB:$CB)),0,SUMIF('31'!$CA:$CA,$C209,'31'!$CB:$CB)))-IF($D209="","",IF(ISNA(SUMIF('31'!$B:$B,$D209,'31'!$L:$L)),0,SUMIF('31'!$B:$B,$D209,'31'!$L:$L)))))</f>
        <v/>
      </c>
      <c r="AK209" s="35" t="str">
        <f t="shared" si="10"/>
        <v/>
      </c>
      <c r="AL209" s="31" t="str">
        <f t="shared" si="11"/>
        <v/>
      </c>
    </row>
    <row r="210" spans="1:38" ht="17.399999999999999" hidden="1">
      <c r="A210" s="19">
        <v>98</v>
      </c>
      <c r="C210" s="39" t="str">
        <f>IF(D210="","",VLOOKUP('CUADRO GENERADO'!D210,'BASE DATOS CONDUCTORES'!B:C,2,FALSE))</f>
        <v/>
      </c>
      <c r="D210" s="28" t="str">
        <f>IFERROR(VLOOKUP(A210,'BASE DATOS CONDUCTORES'!$Y$4:$AB$403,4,FALSE),"")</f>
        <v/>
      </c>
      <c r="E210" s="34" t="str">
        <f>IF(ISNA(VLOOKUP(D210,SALDOS!C:D,2,FALSE)),"",VLOOKUP(D210,SALDOS!C:D,2,FALSE))</f>
        <v/>
      </c>
      <c r="F210" s="34" t="str">
        <f>IF($D210="","",(IF($C210="","",IF(ISNA(SUMIF('1'!$CA:$CA,$C210,'1'!$CB:$CB)),0,SUMIF('1'!$CA:$CA,$C210,'1'!$CB:$CB)))-IF($D210="","",IF(ISNA(SUMIF('1'!$B:$B,$D210,'1'!$L:$L)),0,SUMIF('1'!$B:$B,$D210,'1'!$L:$L)))))</f>
        <v/>
      </c>
      <c r="G210" s="34" t="str">
        <f>IF($D210="","",(IF($C210="","",IF(ISNA(SUMIF('2'!$CA:$CA,$C210,'2'!$CB:$CB)),0,SUMIF('2'!$CA:$CA,$C210,'2'!$CB:$CB)))-IF($D210="","",IF(ISNA(SUMIF('2'!$B:$B,$D210,'2'!$L:$L)),0,SUMIF('2'!$B:$B,$D210,'2'!$L:$L)))))</f>
        <v/>
      </c>
      <c r="H210" s="34" t="str">
        <f>IF($D210="","",(IF($C210="","",IF(ISNA(SUMIF('3'!$CA:$CA,$C210,'3'!$CB:$CB)),0,SUMIF('3'!$CA:$CA,$C210,'3'!$CB:$CB)))-IF($D210="","",IF(ISNA(SUMIF('3'!$B:$B,$D210,'3'!$L:$L)),0,SUMIF('3'!$B:$B,$D210,'3'!$L:$L)))))</f>
        <v/>
      </c>
      <c r="I210" s="34" t="str">
        <f>IF($D210="","",(IF($C210="","",IF(ISNA(SUMIF('4'!$CA:$CA,$C210,'4'!$CB:$CB)),0,SUMIF('4'!$CA:$CA,$C210,'4'!$CB:$CB)))-IF($D210="","",IF(ISNA(SUMIF('4'!$B:$B,$D210,'4'!$L:$L)),0,SUMIF('4'!$B:$B,$D210,'4'!$L:$L)))))</f>
        <v/>
      </c>
      <c r="J210" s="34" t="str">
        <f>IF($D210="","",(IF($C210="","",IF(ISNA(SUMIF('5'!$CA:$CA,$C210,'5'!$CB:$CB)),0,SUMIF('5'!$CA:$CA,$C210,'5'!$CB:$CB)))-IF($D210="","",IF(ISNA(SUMIF('5'!$B:$B,$D210,'5'!$L:$L)),0,SUMIF('5'!$B:$B,$D210,'5'!$L:$L)))))</f>
        <v/>
      </c>
      <c r="K210" s="34" t="str">
        <f>IF($D210="","",(IF($C210="","",IF(ISNA(SUMIF('6'!$CA:$CA,$C210,'6'!$CB:$CB)),0,SUMIF('6'!$CA:$CA,$C210,'6'!$CB:$CB)))-IF($D210="","",IF(ISNA(SUMIF('6'!$B:$B,$D210,'6'!$L:$L)),0,SUMIF('6'!$B:$B,$D210,'6'!$L:$L)))))</f>
        <v/>
      </c>
      <c r="L210" s="34" t="str">
        <f>IF($D210="","",(IF($C210="","",IF(ISNA(SUMIF('7'!$CA:$CA,$C210,'7'!$CB:$CB)),0,SUMIF('7'!$CA:$CA,$C210,'7'!$CB:$CB)))-IF($D210="","",IF(ISNA(SUMIF('7'!$B:$B,$D210,'7'!$L:$L)),0,SUMIF('7'!$B:$B,$D210,'7'!$L:$L)))))</f>
        <v/>
      </c>
      <c r="M210" s="34" t="str">
        <f>IF($D210="","",(IF($C210="","",IF(ISNA(SUMIF('8'!$CA:$CA,$C210,'8'!$CB:$CB)),0,SUMIF('8'!$CA:$CA,$C210,'8'!$CB:$CB)))-IF($D210="","",IF(ISNA(SUMIF('8'!$B:$B,$D210,'8'!$L:$L)),0,SUMIF('8'!$B:$B,$D210,'8'!$L:$L)))))</f>
        <v/>
      </c>
      <c r="N210" s="34" t="str">
        <f>IF($D210="","",(IF($C210="","",IF(ISNA(SUMIF('9'!$CA:$CA,$C210,'9'!$CB:$CB)),0,SUMIF('9'!$CA:$CA,$C210,'9'!$CB:$CB)))-IF($D210="","",IF(ISNA(SUMIF('9'!$B:$B,$D210,'9'!$L:$L)),0,SUMIF('9'!$B:$B,$D210,'9'!$L:$L)))))</f>
        <v/>
      </c>
      <c r="O210" s="34" t="str">
        <f>IF($D210="","",(IF($C210="","",IF(ISNA(SUMIF('10'!$CA:$CA,$C210,'10'!$CB:$CB)),0,SUMIF('10'!$CA:$CA,$C210,'10'!$CB:$CB)))-IF($D210="","",IF(ISNA(SUMIF('10'!$B:$B,$D210,'10'!$L:$L)),0,SUMIF('10'!$B:$B,$D210,'10'!$L:$L)))))</f>
        <v/>
      </c>
      <c r="P210" s="34" t="str">
        <f>IF($D210="","",(IF($C210="","",IF(ISNA(SUMIF('11'!$CA:$CA,$C210,'11'!$CB:$CB)),0,SUMIF('11'!$CA:$CA,$C210,'11'!$CB:$CB)))-IF($D210="","",IF(ISNA(SUMIF('11'!$B:$B,$D210,'11'!$L:$L)),0,SUMIF('11'!$B:$B,$D210,'11'!$L:$L)))))</f>
        <v/>
      </c>
      <c r="Q210" s="34" t="str">
        <f>IF($D210="","",(IF($C210="","",IF(ISNA(SUMIF('12'!$CA:$CA,$C210,'12'!$CB:$CB)),0,SUMIF('12'!$CA:$CA,$C210,'12'!$CB:$CB)))-IF($D210="","",IF(ISNA(SUMIF('12'!$B:$B,$D210,'12'!$L:$L)),0,SUMIF('12'!$B:$B,$D210,'12'!$L:$L)))))</f>
        <v/>
      </c>
      <c r="R210" s="34" t="str">
        <f>IF($D210="","",(IF($C210="","",IF(ISNA(SUMIF('13'!$CA:$CA,$C210,'13'!$CB:$CB)),0,SUMIF('13'!$CA:$CA,$C210,'13'!$CB:$CB)))-IF($D210="","",IF(ISNA(SUMIF('13'!$B:$B,$D210,'13'!$L:$L)),0,SUMIF('13'!$B:$B,$D210,'13'!$L:$L)))))</f>
        <v/>
      </c>
      <c r="S210" s="34" t="str">
        <f>IF($D210="","",(IF($C210="","",IF(ISNA(SUMIF('14'!$CA:$CA,$C210,'14'!$CB:$CB)),0,SUMIF('14'!$CA:$CA,$C210,'14'!$CB:$CB)))-IF($D210="","",IF(ISNA(SUMIF('14'!$B:$B,$D210,'14'!$L:$L)),0,SUMIF('14'!$B:$B,$D210,'14'!$L:$L)))))</f>
        <v/>
      </c>
      <c r="T210" s="34" t="str">
        <f>IF($D210="","",(IF($C210="","",IF(ISNA(SUMIF('15'!$CA:$CA,$C210,'15'!$CB:$CB)),0,SUMIF('15'!$CA:$CA,$C210,'15'!$CB:$CB)))-IF($D210="","",IF(ISNA(SUMIF('15'!$B:$B,$D210,'15'!$L:$L)),0,SUMIF('15'!$B:$B,$D210,'15'!$L:$L)))))</f>
        <v/>
      </c>
      <c r="U210" s="34" t="str">
        <f>IF($D210="","",(IF($C210="","",IF(ISNA(SUMIF('16'!$CA:$CA,$C210,'16'!$CB:$CB)),0,SUMIF('16'!$CA:$CA,$C210,'16'!$CB:$CB)))-IF($D210="","",IF(ISNA(SUMIF('16'!$B:$B,$D210,'16'!$L:$L)),0,SUMIF('16'!$B:$B,$D210,'16'!$L:$L)))))</f>
        <v/>
      </c>
      <c r="V210" s="34" t="str">
        <f>IF($D210="","",(IF($C210="","",IF(ISNA(SUMIF('17'!$CA:$CA,$C210,'17'!$CB:$CB)),0,SUMIF('17'!$CA:$CA,$C210,'17'!$CB:$CB)))-IF($D210="","",IF(ISNA(SUMIF('17'!$B:$B,$D210,'17'!$L:$L)),0,SUMIF('17'!$B:$B,$D210,'17'!$L:$L)))))</f>
        <v/>
      </c>
      <c r="W210" s="34" t="str">
        <f>IF($D210="","",(IF($C210="","",IF(ISNA(SUMIF('18'!$CA:$CA,$C210,'18'!$CB:$CB)),0,SUMIF('18'!$CA:$CA,$C210,'18'!$CB:$CB)))-IF($D210="","",IF(ISNA(SUMIF('18'!$B:$B,$D210,'18'!$L:$L)),0,SUMIF('18'!$B:$B,$D210,'18'!$L:$L)))))</f>
        <v/>
      </c>
      <c r="X210" s="34" t="str">
        <f>IF($D210="","",(IF($C210="","",IF(ISNA(SUMIF('19'!$CA:$CA,$C210,'19'!$CB:$CB)),0,SUMIF('19'!$CA:$CA,$C210,'19'!$CB:$CB)))-IF($D210="","",IF(ISNA(SUMIF('19'!$B:$B,$D210,'19'!$L:$L)),0,SUMIF('19'!$B:$B,$D210,'19'!$L:$L)))))</f>
        <v/>
      </c>
      <c r="Y210" s="34" t="str">
        <f>IF($D210="","",(IF($C210="","",IF(ISNA(SUMIF('20'!$CA:$CA,$C210,'20'!$CB:$CB)),0,SUMIF('20'!$CA:$CA,$C210,'20'!$CB:$CB)))-IF($D210="","",IF(ISNA(SUMIF('20'!$B:$B,$D210,'20'!$L:$L)),0,SUMIF('20'!$B:$B,$D210,'20'!$L:$L)))))</f>
        <v/>
      </c>
      <c r="Z210" s="34" t="str">
        <f>IF($D210="","",(IF($C210="","",IF(ISNA(SUMIF('21'!$CA:$CA,$C210,'21'!$CB:$CB)),0,SUMIF('21'!$CA:$CA,$C210,'21'!$CB:$CB)))-IF($D210="","",IF(ISNA(SUMIF('21'!$B:$B,$D210,'21'!$L:$L)),0,SUMIF('21'!$B:$B,$D210,'21'!$L:$L)))))</f>
        <v/>
      </c>
      <c r="AA210" s="34" t="str">
        <f>IF($D210="","",(IF($C210="","",IF(ISNA(SUMIF('22'!$CA:$CA,$C210,'22'!$CB:$CB)),0,SUMIF('22'!$CA:$CA,$C210,'22'!$CB:$CB)))-IF($D210="","",IF(ISNA(SUMIF('22'!$B:$B,$D210,'22'!$L:$L)),0,SUMIF('22'!$B:$B,$D210,'22'!$L:$L)))))</f>
        <v/>
      </c>
      <c r="AB210" s="34" t="str">
        <f>IF($D210="","",(IF($C210="","",IF(ISNA(SUMIF('23'!$CA:$CA,$C210,'23'!$CB:$CB)),0,SUMIF('23'!$CA:$CA,$C210,'23'!$CB:$CB)))-IF($D210="","",IF(ISNA(SUMIF('23'!$B:$B,$D210,'23'!$L:$L)),0,SUMIF('23'!$B:$B,$D210,'23'!$L:$L)))))</f>
        <v/>
      </c>
      <c r="AC210" s="34" t="str">
        <f>IF($D210="","",(IF($C210="","",IF(ISNA(SUMIF('24'!$CA:$CA,$C210,'24'!$CB:$CB)),0,SUMIF('24'!$CA:$CA,$C210,'24'!$CB:$CB)))-IF($D210="","",IF(ISNA(SUMIF('24'!$B:$B,$D210,'24'!$L:$L)),0,SUMIF('24'!$B:$B,$D210,'24'!$L:$L)))))</f>
        <v/>
      </c>
      <c r="AD210" s="34" t="str">
        <f>IF($D210="","",(IF($C210="","",IF(ISNA(SUMIF('25'!$CA:$CA,$C210,'25'!$CB:$CB)),0,SUMIF('25'!$CA:$CA,$C210,'25'!$CB:$CB)))-IF($D210="","",IF(ISNA(SUMIF('25'!$B:$B,$D210,'25'!$L:$L)),0,SUMIF('25'!$B:$B,$D210,'25'!$L:$L)))))</f>
        <v/>
      </c>
      <c r="AE210" s="34" t="str">
        <f>IF($D210="","",(IF($C210="","",IF(ISNA(SUMIF('26'!$CA:$CA,$C210,'26'!$CB:$CB)),0,SUMIF('26'!$CA:$CA,$C210,'26'!$CB:$CB)))-IF($D210="","",IF(ISNA(SUMIF('26'!$B:$B,$D210,'26'!$L:$L)),0,SUMIF('26'!$B:$B,$D210,'26'!$L:$L)))))</f>
        <v/>
      </c>
      <c r="AF210" s="34" t="str">
        <f>IF($D210="","",(IF($C210="","",IF(ISNA(SUMIF('27'!$CA:$CA,$C210,'27'!$CB:$CB)),0,SUMIF('27'!$CA:$CA,$C210,'27'!$CB:$CB)))-IF($D210="","",IF(ISNA(SUMIF('27'!$B:$B,$D210,'27'!$L:$L)),0,SUMIF('27'!$B:$B,$D210,'27'!$L:$L)))))</f>
        <v/>
      </c>
      <c r="AG210" s="34" t="str">
        <f>IF($D210="","",(IF($C210="","",IF(ISNA(SUMIF('28'!$CA:$CA,$C210,'28'!$CB:$CB)),0,SUMIF('28'!$CA:$CA,$C210,'28'!$CB:$CB)))-IF($D210="","",IF(ISNA(SUMIF('28'!$B:$B,$D210,'28'!$L:$L)),0,SUMIF('28'!$B:$B,$D210,'28'!$L:$L)))))</f>
        <v/>
      </c>
      <c r="AH210" s="34" t="str">
        <f>IF($D210="","",(IF($C210="","",IF(ISNA(SUMIF('29'!$CA:$CA,$C210,'29'!$CB:$CB)),0,SUMIF('29'!$CA:$CA,$C210,'29'!$CB:$CB)))-IF($D210="","",IF(ISNA(SUMIF('29'!$B:$B,$D210,'29'!$L:$L)),0,SUMIF('29'!$B:$B,$D210,'29'!$L:$L)))))</f>
        <v/>
      </c>
      <c r="AI210" s="34" t="str">
        <f>IF($D210="","",(IF($C210="","",IF(ISNA(SUMIF('30'!$CA:$CA,$C210,'30'!$CB:$CB)),0,SUMIF('30'!$CA:$CA,$C210,'30'!$CB:$CB)))-IF($D210="","",IF(ISNA(SUMIF('30'!$B:$B,$D210,'30'!$L:$L)),0,SUMIF('30'!$B:$B,$D210,'30'!$L:$L)))))</f>
        <v/>
      </c>
      <c r="AJ210" s="34" t="str">
        <f>IF($D210="","",(IF($C210="","",IF(ISNA(SUMIF('31'!$CA:$CA,$C210,'31'!$CB:$CB)),0,SUMIF('31'!$CA:$CA,$C210,'31'!$CB:$CB)))-IF($D210="","",IF(ISNA(SUMIF('31'!$B:$B,$D210,'31'!$L:$L)),0,SUMIF('31'!$B:$B,$D210,'31'!$L:$L)))))</f>
        <v/>
      </c>
      <c r="AK210" s="35" t="str">
        <f t="shared" si="10"/>
        <v/>
      </c>
      <c r="AL210" s="31" t="str">
        <f t="shared" si="11"/>
        <v/>
      </c>
    </row>
    <row r="211" spans="1:38" ht="17.399999999999999" hidden="1">
      <c r="A211" s="19">
        <v>99</v>
      </c>
      <c r="C211" s="39" t="str">
        <f>IF(D211="","",VLOOKUP('CUADRO GENERADO'!D211,'BASE DATOS CONDUCTORES'!B:C,2,FALSE))</f>
        <v/>
      </c>
      <c r="D211" s="28" t="str">
        <f>IFERROR(VLOOKUP(A211,'BASE DATOS CONDUCTORES'!$Y$4:$AB$403,4,FALSE),"")</f>
        <v/>
      </c>
      <c r="E211" s="34" t="str">
        <f>IF(ISNA(VLOOKUP(D211,SALDOS!C:D,2,FALSE)),"",VLOOKUP(D211,SALDOS!C:D,2,FALSE))</f>
        <v/>
      </c>
      <c r="F211" s="34" t="str">
        <f>IF($D211="","",(IF($C211="","",IF(ISNA(SUMIF('1'!$CA:$CA,$C211,'1'!$CB:$CB)),0,SUMIF('1'!$CA:$CA,$C211,'1'!$CB:$CB)))-IF($D211="","",IF(ISNA(SUMIF('1'!$B:$B,$D211,'1'!$L:$L)),0,SUMIF('1'!$B:$B,$D211,'1'!$L:$L)))))</f>
        <v/>
      </c>
      <c r="G211" s="34" t="str">
        <f>IF($D211="","",(IF($C211="","",IF(ISNA(SUMIF('2'!$CA:$CA,$C211,'2'!$CB:$CB)),0,SUMIF('2'!$CA:$CA,$C211,'2'!$CB:$CB)))-IF($D211="","",IF(ISNA(SUMIF('2'!$B:$B,$D211,'2'!$L:$L)),0,SUMIF('2'!$B:$B,$D211,'2'!$L:$L)))))</f>
        <v/>
      </c>
      <c r="H211" s="34" t="str">
        <f>IF($D211="","",(IF($C211="","",IF(ISNA(SUMIF('3'!$CA:$CA,$C211,'3'!$CB:$CB)),0,SUMIF('3'!$CA:$CA,$C211,'3'!$CB:$CB)))-IF($D211="","",IF(ISNA(SUMIF('3'!$B:$B,$D211,'3'!$L:$L)),0,SUMIF('3'!$B:$B,$D211,'3'!$L:$L)))))</f>
        <v/>
      </c>
      <c r="I211" s="34" t="str">
        <f>IF($D211="","",(IF($C211="","",IF(ISNA(SUMIF('4'!$CA:$CA,$C211,'4'!$CB:$CB)),0,SUMIF('4'!$CA:$CA,$C211,'4'!$CB:$CB)))-IF($D211="","",IF(ISNA(SUMIF('4'!$B:$B,$D211,'4'!$L:$L)),0,SUMIF('4'!$B:$B,$D211,'4'!$L:$L)))))</f>
        <v/>
      </c>
      <c r="J211" s="34" t="str">
        <f>IF($D211="","",(IF($C211="","",IF(ISNA(SUMIF('5'!$CA:$CA,$C211,'5'!$CB:$CB)),0,SUMIF('5'!$CA:$CA,$C211,'5'!$CB:$CB)))-IF($D211="","",IF(ISNA(SUMIF('5'!$B:$B,$D211,'5'!$L:$L)),0,SUMIF('5'!$B:$B,$D211,'5'!$L:$L)))))</f>
        <v/>
      </c>
      <c r="K211" s="34" t="str">
        <f>IF($D211="","",(IF($C211="","",IF(ISNA(SUMIF('6'!$CA:$CA,$C211,'6'!$CB:$CB)),0,SUMIF('6'!$CA:$CA,$C211,'6'!$CB:$CB)))-IF($D211="","",IF(ISNA(SUMIF('6'!$B:$B,$D211,'6'!$L:$L)),0,SUMIF('6'!$B:$B,$D211,'6'!$L:$L)))))</f>
        <v/>
      </c>
      <c r="L211" s="34" t="str">
        <f>IF($D211="","",(IF($C211="","",IF(ISNA(SUMIF('7'!$CA:$CA,$C211,'7'!$CB:$CB)),0,SUMIF('7'!$CA:$CA,$C211,'7'!$CB:$CB)))-IF($D211="","",IF(ISNA(SUMIF('7'!$B:$B,$D211,'7'!$L:$L)),0,SUMIF('7'!$B:$B,$D211,'7'!$L:$L)))))</f>
        <v/>
      </c>
      <c r="M211" s="34" t="str">
        <f>IF($D211="","",(IF($C211="","",IF(ISNA(SUMIF('8'!$CA:$CA,$C211,'8'!$CB:$CB)),0,SUMIF('8'!$CA:$CA,$C211,'8'!$CB:$CB)))-IF($D211="","",IF(ISNA(SUMIF('8'!$B:$B,$D211,'8'!$L:$L)),0,SUMIF('8'!$B:$B,$D211,'8'!$L:$L)))))</f>
        <v/>
      </c>
      <c r="N211" s="34" t="str">
        <f>IF($D211="","",(IF($C211="","",IF(ISNA(SUMIF('9'!$CA:$CA,$C211,'9'!$CB:$CB)),0,SUMIF('9'!$CA:$CA,$C211,'9'!$CB:$CB)))-IF($D211="","",IF(ISNA(SUMIF('9'!$B:$B,$D211,'9'!$L:$L)),0,SUMIF('9'!$B:$B,$D211,'9'!$L:$L)))))</f>
        <v/>
      </c>
      <c r="O211" s="34" t="str">
        <f>IF($D211="","",(IF($C211="","",IF(ISNA(SUMIF('10'!$CA:$CA,$C211,'10'!$CB:$CB)),0,SUMIF('10'!$CA:$CA,$C211,'10'!$CB:$CB)))-IF($D211="","",IF(ISNA(SUMIF('10'!$B:$B,$D211,'10'!$L:$L)),0,SUMIF('10'!$B:$B,$D211,'10'!$L:$L)))))</f>
        <v/>
      </c>
      <c r="P211" s="34" t="str">
        <f>IF($D211="","",(IF($C211="","",IF(ISNA(SUMIF('11'!$CA:$CA,$C211,'11'!$CB:$CB)),0,SUMIF('11'!$CA:$CA,$C211,'11'!$CB:$CB)))-IF($D211="","",IF(ISNA(SUMIF('11'!$B:$B,$D211,'11'!$L:$L)),0,SUMIF('11'!$B:$B,$D211,'11'!$L:$L)))))</f>
        <v/>
      </c>
      <c r="Q211" s="34" t="str">
        <f>IF($D211="","",(IF($C211="","",IF(ISNA(SUMIF('12'!$CA:$CA,$C211,'12'!$CB:$CB)),0,SUMIF('12'!$CA:$CA,$C211,'12'!$CB:$CB)))-IF($D211="","",IF(ISNA(SUMIF('12'!$B:$B,$D211,'12'!$L:$L)),0,SUMIF('12'!$B:$B,$D211,'12'!$L:$L)))))</f>
        <v/>
      </c>
      <c r="R211" s="34" t="str">
        <f>IF($D211="","",(IF($C211="","",IF(ISNA(SUMIF('13'!$CA:$CA,$C211,'13'!$CB:$CB)),0,SUMIF('13'!$CA:$CA,$C211,'13'!$CB:$CB)))-IF($D211="","",IF(ISNA(SUMIF('13'!$B:$B,$D211,'13'!$L:$L)),0,SUMIF('13'!$B:$B,$D211,'13'!$L:$L)))))</f>
        <v/>
      </c>
      <c r="S211" s="34" t="str">
        <f>IF($D211="","",(IF($C211="","",IF(ISNA(SUMIF('14'!$CA:$CA,$C211,'14'!$CB:$CB)),0,SUMIF('14'!$CA:$CA,$C211,'14'!$CB:$CB)))-IF($D211="","",IF(ISNA(SUMIF('14'!$B:$B,$D211,'14'!$L:$L)),0,SUMIF('14'!$B:$B,$D211,'14'!$L:$L)))))</f>
        <v/>
      </c>
      <c r="T211" s="34" t="str">
        <f>IF($D211="","",(IF($C211="","",IF(ISNA(SUMIF('15'!$CA:$CA,$C211,'15'!$CB:$CB)),0,SUMIF('15'!$CA:$CA,$C211,'15'!$CB:$CB)))-IF($D211="","",IF(ISNA(SUMIF('15'!$B:$B,$D211,'15'!$L:$L)),0,SUMIF('15'!$B:$B,$D211,'15'!$L:$L)))))</f>
        <v/>
      </c>
      <c r="U211" s="34" t="str">
        <f>IF($D211="","",(IF($C211="","",IF(ISNA(SUMIF('16'!$CA:$CA,$C211,'16'!$CB:$CB)),0,SUMIF('16'!$CA:$CA,$C211,'16'!$CB:$CB)))-IF($D211="","",IF(ISNA(SUMIF('16'!$B:$B,$D211,'16'!$L:$L)),0,SUMIF('16'!$B:$B,$D211,'16'!$L:$L)))))</f>
        <v/>
      </c>
      <c r="V211" s="34" t="str">
        <f>IF($D211="","",(IF($C211="","",IF(ISNA(SUMIF('17'!$CA:$CA,$C211,'17'!$CB:$CB)),0,SUMIF('17'!$CA:$CA,$C211,'17'!$CB:$CB)))-IF($D211="","",IF(ISNA(SUMIF('17'!$B:$B,$D211,'17'!$L:$L)),0,SUMIF('17'!$B:$B,$D211,'17'!$L:$L)))))</f>
        <v/>
      </c>
      <c r="W211" s="34" t="str">
        <f>IF($D211="","",(IF($C211="","",IF(ISNA(SUMIF('18'!$CA:$CA,$C211,'18'!$CB:$CB)),0,SUMIF('18'!$CA:$CA,$C211,'18'!$CB:$CB)))-IF($D211="","",IF(ISNA(SUMIF('18'!$B:$B,$D211,'18'!$L:$L)),0,SUMIF('18'!$B:$B,$D211,'18'!$L:$L)))))</f>
        <v/>
      </c>
      <c r="X211" s="34" t="str">
        <f>IF($D211="","",(IF($C211="","",IF(ISNA(SUMIF('19'!$CA:$CA,$C211,'19'!$CB:$CB)),0,SUMIF('19'!$CA:$CA,$C211,'19'!$CB:$CB)))-IF($D211="","",IF(ISNA(SUMIF('19'!$B:$B,$D211,'19'!$L:$L)),0,SUMIF('19'!$B:$B,$D211,'19'!$L:$L)))))</f>
        <v/>
      </c>
      <c r="Y211" s="34" t="str">
        <f>IF($D211="","",(IF($C211="","",IF(ISNA(SUMIF('20'!$CA:$CA,$C211,'20'!$CB:$CB)),0,SUMIF('20'!$CA:$CA,$C211,'20'!$CB:$CB)))-IF($D211="","",IF(ISNA(SUMIF('20'!$B:$B,$D211,'20'!$L:$L)),0,SUMIF('20'!$B:$B,$D211,'20'!$L:$L)))))</f>
        <v/>
      </c>
      <c r="Z211" s="34" t="str">
        <f>IF($D211="","",(IF($C211="","",IF(ISNA(SUMIF('21'!$CA:$CA,$C211,'21'!$CB:$CB)),0,SUMIF('21'!$CA:$CA,$C211,'21'!$CB:$CB)))-IF($D211="","",IF(ISNA(SUMIF('21'!$B:$B,$D211,'21'!$L:$L)),0,SUMIF('21'!$B:$B,$D211,'21'!$L:$L)))))</f>
        <v/>
      </c>
      <c r="AA211" s="34" t="str">
        <f>IF($D211="","",(IF($C211="","",IF(ISNA(SUMIF('22'!$CA:$CA,$C211,'22'!$CB:$CB)),0,SUMIF('22'!$CA:$CA,$C211,'22'!$CB:$CB)))-IF($D211="","",IF(ISNA(SUMIF('22'!$B:$B,$D211,'22'!$L:$L)),0,SUMIF('22'!$B:$B,$D211,'22'!$L:$L)))))</f>
        <v/>
      </c>
      <c r="AB211" s="34" t="str">
        <f>IF($D211="","",(IF($C211="","",IF(ISNA(SUMIF('23'!$CA:$CA,$C211,'23'!$CB:$CB)),0,SUMIF('23'!$CA:$CA,$C211,'23'!$CB:$CB)))-IF($D211="","",IF(ISNA(SUMIF('23'!$B:$B,$D211,'23'!$L:$L)),0,SUMIF('23'!$B:$B,$D211,'23'!$L:$L)))))</f>
        <v/>
      </c>
      <c r="AC211" s="34" t="str">
        <f>IF($D211="","",(IF($C211="","",IF(ISNA(SUMIF('24'!$CA:$CA,$C211,'24'!$CB:$CB)),0,SUMIF('24'!$CA:$CA,$C211,'24'!$CB:$CB)))-IF($D211="","",IF(ISNA(SUMIF('24'!$B:$B,$D211,'24'!$L:$L)),0,SUMIF('24'!$B:$B,$D211,'24'!$L:$L)))))</f>
        <v/>
      </c>
      <c r="AD211" s="34" t="str">
        <f>IF($D211="","",(IF($C211="","",IF(ISNA(SUMIF('25'!$CA:$CA,$C211,'25'!$CB:$CB)),0,SUMIF('25'!$CA:$CA,$C211,'25'!$CB:$CB)))-IF($D211="","",IF(ISNA(SUMIF('25'!$B:$B,$D211,'25'!$L:$L)),0,SUMIF('25'!$B:$B,$D211,'25'!$L:$L)))))</f>
        <v/>
      </c>
      <c r="AE211" s="34" t="str">
        <f>IF($D211="","",(IF($C211="","",IF(ISNA(SUMIF('26'!$CA:$CA,$C211,'26'!$CB:$CB)),0,SUMIF('26'!$CA:$CA,$C211,'26'!$CB:$CB)))-IF($D211="","",IF(ISNA(SUMIF('26'!$B:$B,$D211,'26'!$L:$L)),0,SUMIF('26'!$B:$B,$D211,'26'!$L:$L)))))</f>
        <v/>
      </c>
      <c r="AF211" s="34" t="str">
        <f>IF($D211="","",(IF($C211="","",IF(ISNA(SUMIF('27'!$CA:$CA,$C211,'27'!$CB:$CB)),0,SUMIF('27'!$CA:$CA,$C211,'27'!$CB:$CB)))-IF($D211="","",IF(ISNA(SUMIF('27'!$B:$B,$D211,'27'!$L:$L)),0,SUMIF('27'!$B:$B,$D211,'27'!$L:$L)))))</f>
        <v/>
      </c>
      <c r="AG211" s="34" t="str">
        <f>IF($D211="","",(IF($C211="","",IF(ISNA(SUMIF('28'!$CA:$CA,$C211,'28'!$CB:$CB)),0,SUMIF('28'!$CA:$CA,$C211,'28'!$CB:$CB)))-IF($D211="","",IF(ISNA(SUMIF('28'!$B:$B,$D211,'28'!$L:$L)),0,SUMIF('28'!$B:$B,$D211,'28'!$L:$L)))))</f>
        <v/>
      </c>
      <c r="AH211" s="34" t="str">
        <f>IF($D211="","",(IF($C211="","",IF(ISNA(SUMIF('29'!$CA:$CA,$C211,'29'!$CB:$CB)),0,SUMIF('29'!$CA:$CA,$C211,'29'!$CB:$CB)))-IF($D211="","",IF(ISNA(SUMIF('29'!$B:$B,$D211,'29'!$L:$L)),0,SUMIF('29'!$B:$B,$D211,'29'!$L:$L)))))</f>
        <v/>
      </c>
      <c r="AI211" s="34" t="str">
        <f>IF($D211="","",(IF($C211="","",IF(ISNA(SUMIF('30'!$CA:$CA,$C211,'30'!$CB:$CB)),0,SUMIF('30'!$CA:$CA,$C211,'30'!$CB:$CB)))-IF($D211="","",IF(ISNA(SUMIF('30'!$B:$B,$D211,'30'!$L:$L)),0,SUMIF('30'!$B:$B,$D211,'30'!$L:$L)))))</f>
        <v/>
      </c>
      <c r="AJ211" s="34" t="str">
        <f>IF($D211="","",(IF($C211="","",IF(ISNA(SUMIF('31'!$CA:$CA,$C211,'31'!$CB:$CB)),0,SUMIF('31'!$CA:$CA,$C211,'31'!$CB:$CB)))-IF($D211="","",IF(ISNA(SUMIF('31'!$B:$B,$D211,'31'!$L:$L)),0,SUMIF('31'!$B:$B,$D211,'31'!$L:$L)))))</f>
        <v/>
      </c>
      <c r="AK211" s="35" t="str">
        <f t="shared" si="10"/>
        <v/>
      </c>
      <c r="AL211" s="31" t="str">
        <f t="shared" si="11"/>
        <v/>
      </c>
    </row>
    <row r="212" spans="1:38" ht="17.399999999999999" hidden="1">
      <c r="A212" s="19">
        <v>100</v>
      </c>
      <c r="C212" s="39" t="str">
        <f>IF(D212="","",VLOOKUP('CUADRO GENERADO'!D212,'BASE DATOS CONDUCTORES'!B:C,2,FALSE))</f>
        <v/>
      </c>
      <c r="D212" s="28" t="str">
        <f>IFERROR(VLOOKUP(A212,'BASE DATOS CONDUCTORES'!$Y$4:$AB$403,4,FALSE),"")</f>
        <v/>
      </c>
      <c r="E212" s="34" t="str">
        <f>IF(ISNA(VLOOKUP(D212,SALDOS!C:D,2,FALSE)),"",VLOOKUP(D212,SALDOS!C:D,2,FALSE))</f>
        <v/>
      </c>
      <c r="F212" s="34" t="str">
        <f>IF($D212="","",(IF($C212="","",IF(ISNA(SUMIF('1'!$CA:$CA,$C212,'1'!$CB:$CB)),0,SUMIF('1'!$CA:$CA,$C212,'1'!$CB:$CB)))-IF($D212="","",IF(ISNA(SUMIF('1'!$B:$B,$D212,'1'!$L:$L)),0,SUMIF('1'!$B:$B,$D212,'1'!$L:$L)))))</f>
        <v/>
      </c>
      <c r="G212" s="34" t="str">
        <f>IF($D212="","",(IF($C212="","",IF(ISNA(SUMIF('2'!$CA:$CA,$C212,'2'!$CB:$CB)),0,SUMIF('2'!$CA:$CA,$C212,'2'!$CB:$CB)))-IF($D212="","",IF(ISNA(SUMIF('2'!$B:$B,$D212,'2'!$L:$L)),0,SUMIF('2'!$B:$B,$D212,'2'!$L:$L)))))</f>
        <v/>
      </c>
      <c r="H212" s="34" t="str">
        <f>IF($D212="","",(IF($C212="","",IF(ISNA(SUMIF('3'!$CA:$CA,$C212,'3'!$CB:$CB)),0,SUMIF('3'!$CA:$CA,$C212,'3'!$CB:$CB)))-IF($D212="","",IF(ISNA(SUMIF('3'!$B:$B,$D212,'3'!$L:$L)),0,SUMIF('3'!$B:$B,$D212,'3'!$L:$L)))))</f>
        <v/>
      </c>
      <c r="I212" s="34" t="str">
        <f>IF($D212="","",(IF($C212="","",IF(ISNA(SUMIF('4'!$CA:$CA,$C212,'4'!$CB:$CB)),0,SUMIF('4'!$CA:$CA,$C212,'4'!$CB:$CB)))-IF($D212="","",IF(ISNA(SUMIF('4'!$B:$B,$D212,'4'!$L:$L)),0,SUMIF('4'!$B:$B,$D212,'4'!$L:$L)))))</f>
        <v/>
      </c>
      <c r="J212" s="34" t="str">
        <f>IF($D212="","",(IF($C212="","",IF(ISNA(SUMIF('5'!$CA:$CA,$C212,'5'!$CB:$CB)),0,SUMIF('5'!$CA:$CA,$C212,'5'!$CB:$CB)))-IF($D212="","",IF(ISNA(SUMIF('5'!$B:$B,$D212,'5'!$L:$L)),0,SUMIF('5'!$B:$B,$D212,'5'!$L:$L)))))</f>
        <v/>
      </c>
      <c r="K212" s="34" t="str">
        <f>IF($D212="","",(IF($C212="","",IF(ISNA(SUMIF('6'!$CA:$CA,$C212,'6'!$CB:$CB)),0,SUMIF('6'!$CA:$CA,$C212,'6'!$CB:$CB)))-IF($D212="","",IF(ISNA(SUMIF('6'!$B:$B,$D212,'6'!$L:$L)),0,SUMIF('6'!$B:$B,$D212,'6'!$L:$L)))))</f>
        <v/>
      </c>
      <c r="L212" s="34" t="str">
        <f>IF($D212="","",(IF($C212="","",IF(ISNA(SUMIF('7'!$CA:$CA,$C212,'7'!$CB:$CB)),0,SUMIF('7'!$CA:$CA,$C212,'7'!$CB:$CB)))-IF($D212="","",IF(ISNA(SUMIF('7'!$B:$B,$D212,'7'!$L:$L)),0,SUMIF('7'!$B:$B,$D212,'7'!$L:$L)))))</f>
        <v/>
      </c>
      <c r="M212" s="34" t="str">
        <f>IF($D212="","",(IF($C212="","",IF(ISNA(SUMIF('8'!$CA:$CA,$C212,'8'!$CB:$CB)),0,SUMIF('8'!$CA:$CA,$C212,'8'!$CB:$CB)))-IF($D212="","",IF(ISNA(SUMIF('8'!$B:$B,$D212,'8'!$L:$L)),0,SUMIF('8'!$B:$B,$D212,'8'!$L:$L)))))</f>
        <v/>
      </c>
      <c r="N212" s="34" t="str">
        <f>IF($D212="","",(IF($C212="","",IF(ISNA(SUMIF('9'!$CA:$CA,$C212,'9'!$CB:$CB)),0,SUMIF('9'!$CA:$CA,$C212,'9'!$CB:$CB)))-IF($D212="","",IF(ISNA(SUMIF('9'!$B:$B,$D212,'9'!$L:$L)),0,SUMIF('9'!$B:$B,$D212,'9'!$L:$L)))))</f>
        <v/>
      </c>
      <c r="O212" s="34" t="str">
        <f>IF($D212="","",(IF($C212="","",IF(ISNA(SUMIF('10'!$CA:$CA,$C212,'10'!$CB:$CB)),0,SUMIF('10'!$CA:$CA,$C212,'10'!$CB:$CB)))-IF($D212="","",IF(ISNA(SUMIF('10'!$B:$B,$D212,'10'!$L:$L)),0,SUMIF('10'!$B:$B,$D212,'10'!$L:$L)))))</f>
        <v/>
      </c>
      <c r="P212" s="34" t="str">
        <f>IF($D212="","",(IF($C212="","",IF(ISNA(SUMIF('11'!$CA:$CA,$C212,'11'!$CB:$CB)),0,SUMIF('11'!$CA:$CA,$C212,'11'!$CB:$CB)))-IF($D212="","",IF(ISNA(SUMIF('11'!$B:$B,$D212,'11'!$L:$L)),0,SUMIF('11'!$B:$B,$D212,'11'!$L:$L)))))</f>
        <v/>
      </c>
      <c r="Q212" s="34" t="str">
        <f>IF($D212="","",(IF($C212="","",IF(ISNA(SUMIF('12'!$CA:$CA,$C212,'12'!$CB:$CB)),0,SUMIF('12'!$CA:$CA,$C212,'12'!$CB:$CB)))-IF($D212="","",IF(ISNA(SUMIF('12'!$B:$B,$D212,'12'!$L:$L)),0,SUMIF('12'!$B:$B,$D212,'12'!$L:$L)))))</f>
        <v/>
      </c>
      <c r="R212" s="34" t="str">
        <f>IF($D212="","",(IF($C212="","",IF(ISNA(SUMIF('13'!$CA:$CA,$C212,'13'!$CB:$CB)),0,SUMIF('13'!$CA:$CA,$C212,'13'!$CB:$CB)))-IF($D212="","",IF(ISNA(SUMIF('13'!$B:$B,$D212,'13'!$L:$L)),0,SUMIF('13'!$B:$B,$D212,'13'!$L:$L)))))</f>
        <v/>
      </c>
      <c r="S212" s="34" t="str">
        <f>IF($D212="","",(IF($C212="","",IF(ISNA(SUMIF('14'!$CA:$CA,$C212,'14'!$CB:$CB)),0,SUMIF('14'!$CA:$CA,$C212,'14'!$CB:$CB)))-IF($D212="","",IF(ISNA(SUMIF('14'!$B:$B,$D212,'14'!$L:$L)),0,SUMIF('14'!$B:$B,$D212,'14'!$L:$L)))))</f>
        <v/>
      </c>
      <c r="T212" s="34" t="str">
        <f>IF($D212="","",(IF($C212="","",IF(ISNA(SUMIF('15'!$CA:$CA,$C212,'15'!$CB:$CB)),0,SUMIF('15'!$CA:$CA,$C212,'15'!$CB:$CB)))-IF($D212="","",IF(ISNA(SUMIF('15'!$B:$B,$D212,'15'!$L:$L)),0,SUMIF('15'!$B:$B,$D212,'15'!$L:$L)))))</f>
        <v/>
      </c>
      <c r="U212" s="34" t="str">
        <f>IF($D212="","",(IF($C212="","",IF(ISNA(SUMIF('16'!$CA:$CA,$C212,'16'!$CB:$CB)),0,SUMIF('16'!$CA:$CA,$C212,'16'!$CB:$CB)))-IF($D212="","",IF(ISNA(SUMIF('16'!$B:$B,$D212,'16'!$L:$L)),0,SUMIF('16'!$B:$B,$D212,'16'!$L:$L)))))</f>
        <v/>
      </c>
      <c r="V212" s="34" t="str">
        <f>IF($D212="","",(IF($C212="","",IF(ISNA(SUMIF('17'!$CA:$CA,$C212,'17'!$CB:$CB)),0,SUMIF('17'!$CA:$CA,$C212,'17'!$CB:$CB)))-IF($D212="","",IF(ISNA(SUMIF('17'!$B:$B,$D212,'17'!$L:$L)),0,SUMIF('17'!$B:$B,$D212,'17'!$L:$L)))))</f>
        <v/>
      </c>
      <c r="W212" s="34" t="str">
        <f>IF($D212="","",(IF($C212="","",IF(ISNA(SUMIF('18'!$CA:$CA,$C212,'18'!$CB:$CB)),0,SUMIF('18'!$CA:$CA,$C212,'18'!$CB:$CB)))-IF($D212="","",IF(ISNA(SUMIF('18'!$B:$B,$D212,'18'!$L:$L)),0,SUMIF('18'!$B:$B,$D212,'18'!$L:$L)))))</f>
        <v/>
      </c>
      <c r="X212" s="34" t="str">
        <f>IF($D212="","",(IF($C212="","",IF(ISNA(SUMIF('19'!$CA:$CA,$C212,'19'!$CB:$CB)),0,SUMIF('19'!$CA:$CA,$C212,'19'!$CB:$CB)))-IF($D212="","",IF(ISNA(SUMIF('19'!$B:$B,$D212,'19'!$L:$L)),0,SUMIF('19'!$B:$B,$D212,'19'!$L:$L)))))</f>
        <v/>
      </c>
      <c r="Y212" s="34" t="str">
        <f>IF($D212="","",(IF($C212="","",IF(ISNA(SUMIF('20'!$CA:$CA,$C212,'20'!$CB:$CB)),0,SUMIF('20'!$CA:$CA,$C212,'20'!$CB:$CB)))-IF($D212="","",IF(ISNA(SUMIF('20'!$B:$B,$D212,'20'!$L:$L)),0,SUMIF('20'!$B:$B,$D212,'20'!$L:$L)))))</f>
        <v/>
      </c>
      <c r="Z212" s="34" t="str">
        <f>IF($D212="","",(IF($C212="","",IF(ISNA(SUMIF('21'!$CA:$CA,$C212,'21'!$CB:$CB)),0,SUMIF('21'!$CA:$CA,$C212,'21'!$CB:$CB)))-IF($D212="","",IF(ISNA(SUMIF('21'!$B:$B,$D212,'21'!$L:$L)),0,SUMIF('21'!$B:$B,$D212,'21'!$L:$L)))))</f>
        <v/>
      </c>
      <c r="AA212" s="34" t="str">
        <f>IF($D212="","",(IF($C212="","",IF(ISNA(SUMIF('22'!$CA:$CA,$C212,'22'!$CB:$CB)),0,SUMIF('22'!$CA:$CA,$C212,'22'!$CB:$CB)))-IF($D212="","",IF(ISNA(SUMIF('22'!$B:$B,$D212,'22'!$L:$L)),0,SUMIF('22'!$B:$B,$D212,'22'!$L:$L)))))</f>
        <v/>
      </c>
      <c r="AB212" s="34" t="str">
        <f>IF($D212="","",(IF($C212="","",IF(ISNA(SUMIF('23'!$CA:$CA,$C212,'23'!$CB:$CB)),0,SUMIF('23'!$CA:$CA,$C212,'23'!$CB:$CB)))-IF($D212="","",IF(ISNA(SUMIF('23'!$B:$B,$D212,'23'!$L:$L)),0,SUMIF('23'!$B:$B,$D212,'23'!$L:$L)))))</f>
        <v/>
      </c>
      <c r="AC212" s="34" t="str">
        <f>IF($D212="","",(IF($C212="","",IF(ISNA(SUMIF('24'!$CA:$CA,$C212,'24'!$CB:$CB)),0,SUMIF('24'!$CA:$CA,$C212,'24'!$CB:$CB)))-IF($D212="","",IF(ISNA(SUMIF('24'!$B:$B,$D212,'24'!$L:$L)),0,SUMIF('24'!$B:$B,$D212,'24'!$L:$L)))))</f>
        <v/>
      </c>
      <c r="AD212" s="34" t="str">
        <f>IF($D212="","",(IF($C212="","",IF(ISNA(SUMIF('25'!$CA:$CA,$C212,'25'!$CB:$CB)),0,SUMIF('25'!$CA:$CA,$C212,'25'!$CB:$CB)))-IF($D212="","",IF(ISNA(SUMIF('25'!$B:$B,$D212,'25'!$L:$L)),0,SUMIF('25'!$B:$B,$D212,'25'!$L:$L)))))</f>
        <v/>
      </c>
      <c r="AE212" s="34" t="str">
        <f>IF($D212="","",(IF($C212="","",IF(ISNA(SUMIF('26'!$CA:$CA,$C212,'26'!$CB:$CB)),0,SUMIF('26'!$CA:$CA,$C212,'26'!$CB:$CB)))-IF($D212="","",IF(ISNA(SUMIF('26'!$B:$B,$D212,'26'!$L:$L)),0,SUMIF('26'!$B:$B,$D212,'26'!$L:$L)))))</f>
        <v/>
      </c>
      <c r="AF212" s="34" t="str">
        <f>IF($D212="","",(IF($C212="","",IF(ISNA(SUMIF('27'!$CA:$CA,$C212,'27'!$CB:$CB)),0,SUMIF('27'!$CA:$CA,$C212,'27'!$CB:$CB)))-IF($D212="","",IF(ISNA(SUMIF('27'!$B:$B,$D212,'27'!$L:$L)),0,SUMIF('27'!$B:$B,$D212,'27'!$L:$L)))))</f>
        <v/>
      </c>
      <c r="AG212" s="34" t="str">
        <f>IF($D212="","",(IF($C212="","",IF(ISNA(SUMIF('28'!$CA:$CA,$C212,'28'!$CB:$CB)),0,SUMIF('28'!$CA:$CA,$C212,'28'!$CB:$CB)))-IF($D212="","",IF(ISNA(SUMIF('28'!$B:$B,$D212,'28'!$L:$L)),0,SUMIF('28'!$B:$B,$D212,'28'!$L:$L)))))</f>
        <v/>
      </c>
      <c r="AH212" s="34" t="str">
        <f>IF($D212="","",(IF($C212="","",IF(ISNA(SUMIF('29'!$CA:$CA,$C212,'29'!$CB:$CB)),0,SUMIF('29'!$CA:$CA,$C212,'29'!$CB:$CB)))-IF($D212="","",IF(ISNA(SUMIF('29'!$B:$B,$D212,'29'!$L:$L)),0,SUMIF('29'!$B:$B,$D212,'29'!$L:$L)))))</f>
        <v/>
      </c>
      <c r="AI212" s="34" t="str">
        <f>IF($D212="","",(IF($C212="","",IF(ISNA(SUMIF('30'!$CA:$CA,$C212,'30'!$CB:$CB)),0,SUMIF('30'!$CA:$CA,$C212,'30'!$CB:$CB)))-IF($D212="","",IF(ISNA(SUMIF('30'!$B:$B,$D212,'30'!$L:$L)),0,SUMIF('30'!$B:$B,$D212,'30'!$L:$L)))))</f>
        <v/>
      </c>
      <c r="AJ212" s="34" t="str">
        <f>IF($D212="","",(IF($C212="","",IF(ISNA(SUMIF('31'!$CA:$CA,$C212,'31'!$CB:$CB)),0,SUMIF('31'!$CA:$CA,$C212,'31'!$CB:$CB)))-IF($D212="","",IF(ISNA(SUMIF('31'!$B:$B,$D212,'31'!$L:$L)),0,SUMIF('31'!$B:$B,$D212,'31'!$L:$L)))))</f>
        <v/>
      </c>
      <c r="AK212" s="35" t="str">
        <f t="shared" si="10"/>
        <v/>
      </c>
      <c r="AL212" s="31" t="str">
        <f t="shared" si="11"/>
        <v/>
      </c>
    </row>
    <row r="213" spans="1:38" s="38" customFormat="1" ht="16.2" thickBot="1">
      <c r="A213" s="36"/>
      <c r="B213" s="37"/>
      <c r="C213" s="40"/>
      <c r="D213" s="51" t="s">
        <v>131</v>
      </c>
      <c r="E213" s="52">
        <f>SUM(E113:E212)</f>
        <v>0</v>
      </c>
      <c r="F213" s="52">
        <f>SUM(F113:F212)</f>
        <v>0</v>
      </c>
      <c r="G213" s="52">
        <f t="shared" ref="G213:AK213" si="12">SUM(G113:G212)</f>
        <v>0</v>
      </c>
      <c r="H213" s="52">
        <f t="shared" si="12"/>
        <v>0</v>
      </c>
      <c r="I213" s="52">
        <f t="shared" si="12"/>
        <v>0</v>
      </c>
      <c r="J213" s="52">
        <f t="shared" si="12"/>
        <v>0</v>
      </c>
      <c r="K213" s="52">
        <f t="shared" si="12"/>
        <v>0</v>
      </c>
      <c r="L213" s="52">
        <f t="shared" si="12"/>
        <v>0</v>
      </c>
      <c r="M213" s="52">
        <f t="shared" si="12"/>
        <v>0</v>
      </c>
      <c r="N213" s="52">
        <f t="shared" si="12"/>
        <v>0</v>
      </c>
      <c r="O213" s="52">
        <f t="shared" si="12"/>
        <v>0</v>
      </c>
      <c r="P213" s="52">
        <f t="shared" si="12"/>
        <v>0</v>
      </c>
      <c r="Q213" s="52">
        <f t="shared" si="12"/>
        <v>0</v>
      </c>
      <c r="R213" s="52">
        <f t="shared" si="12"/>
        <v>0</v>
      </c>
      <c r="S213" s="52">
        <f t="shared" si="12"/>
        <v>0</v>
      </c>
      <c r="T213" s="52">
        <f t="shared" si="12"/>
        <v>0</v>
      </c>
      <c r="U213" s="52">
        <f t="shared" si="12"/>
        <v>0</v>
      </c>
      <c r="V213" s="52">
        <f t="shared" si="12"/>
        <v>0</v>
      </c>
      <c r="W213" s="52">
        <f t="shared" si="12"/>
        <v>0</v>
      </c>
      <c r="X213" s="52">
        <f t="shared" si="12"/>
        <v>0</v>
      </c>
      <c r="Y213" s="52">
        <f t="shared" si="12"/>
        <v>0</v>
      </c>
      <c r="Z213" s="52">
        <f t="shared" si="12"/>
        <v>0</v>
      </c>
      <c r="AA213" s="52">
        <f t="shared" si="12"/>
        <v>0</v>
      </c>
      <c r="AB213" s="52">
        <f t="shared" si="12"/>
        <v>0</v>
      </c>
      <c r="AC213" s="52">
        <f t="shared" si="12"/>
        <v>0</v>
      </c>
      <c r="AD213" s="52">
        <f t="shared" si="12"/>
        <v>0</v>
      </c>
      <c r="AE213" s="52">
        <f t="shared" si="12"/>
        <v>0</v>
      </c>
      <c r="AF213" s="52">
        <f t="shared" si="12"/>
        <v>0</v>
      </c>
      <c r="AG213" s="52">
        <f t="shared" si="12"/>
        <v>0</v>
      </c>
      <c r="AH213" s="52">
        <f t="shared" si="12"/>
        <v>0</v>
      </c>
      <c r="AI213" s="52">
        <f t="shared" si="12"/>
        <v>0</v>
      </c>
      <c r="AJ213" s="52">
        <f t="shared" si="12"/>
        <v>0</v>
      </c>
      <c r="AK213" s="52">
        <f t="shared" si="12"/>
        <v>0</v>
      </c>
      <c r="AL213" s="53" t="str">
        <f>COUNTA(AL113:AL212)-COUNTIF(AL113:AL212,"")&amp;" COND"</f>
        <v>23 COND</v>
      </c>
    </row>
    <row r="214" spans="1:38" ht="17.399999999999999">
      <c r="D214" s="21"/>
      <c r="E214" s="26"/>
      <c r="F214" s="26"/>
      <c r="G214" s="110"/>
      <c r="H214" s="110"/>
      <c r="I214" s="110"/>
      <c r="J214" s="110"/>
      <c r="K214" s="110"/>
      <c r="L214" s="110"/>
      <c r="M214" s="110"/>
      <c r="N214" s="110"/>
      <c r="O214" s="110"/>
      <c r="P214" s="110"/>
      <c r="Q214" s="21"/>
      <c r="R214" s="21"/>
      <c r="S214" s="21"/>
      <c r="T214" s="21"/>
      <c r="U214" s="21"/>
      <c r="V214" s="26"/>
      <c r="W214" s="26"/>
      <c r="X214" s="26"/>
      <c r="Y214" s="26"/>
      <c r="Z214" s="26"/>
      <c r="AA214" s="26"/>
      <c r="AB214" s="26"/>
      <c r="AC214" s="26"/>
      <c r="AD214" s="26"/>
      <c r="AE214" s="26"/>
      <c r="AF214" s="26"/>
      <c r="AG214" s="26"/>
      <c r="AH214" s="26"/>
      <c r="AI214" s="26"/>
      <c r="AJ214" s="26"/>
      <c r="AK214" s="4"/>
      <c r="AL214" s="33"/>
    </row>
    <row r="215" spans="1:38" ht="18" thickBot="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3"/>
      <c r="AL215" s="32"/>
    </row>
    <row r="216" spans="1:38" ht="36" customHeight="1" thickBot="1">
      <c r="A216" s="20" t="s">
        <v>186</v>
      </c>
      <c r="D216" s="120" t="str">
        <f>'BASE DATOS CONDUCTORES'!Z1</f>
        <v>CASTROMIL</v>
      </c>
      <c r="E216" s="121"/>
      <c r="F216" s="21"/>
      <c r="G216" s="119" t="s">
        <v>134</v>
      </c>
      <c r="H216" s="119"/>
      <c r="I216" s="119"/>
      <c r="J216" s="119"/>
      <c r="K216" s="119"/>
      <c r="L216" s="124" t="str">
        <f>$F$1</f>
        <v>ENERO</v>
      </c>
      <c r="M216" s="124"/>
      <c r="N216" s="124"/>
      <c r="O216" s="124"/>
      <c r="P216" s="119">
        <f>$H$1</f>
        <v>2023</v>
      </c>
      <c r="Q216" s="119"/>
      <c r="R216" s="21"/>
      <c r="S216" s="21"/>
      <c r="T216" s="21"/>
      <c r="U216" s="21"/>
      <c r="V216" s="21"/>
      <c r="W216" s="21"/>
      <c r="X216" s="21"/>
      <c r="Y216" s="21"/>
      <c r="Z216" s="21"/>
      <c r="AA216" s="21"/>
      <c r="AB216" s="21"/>
      <c r="AC216" s="21"/>
      <c r="AD216" s="21"/>
      <c r="AE216" s="21"/>
      <c r="AF216" s="21"/>
      <c r="AG216" s="21"/>
      <c r="AH216" s="21"/>
      <c r="AI216" s="21"/>
      <c r="AJ216" s="21"/>
      <c r="AK216" s="3"/>
      <c r="AL216" s="32"/>
    </row>
    <row r="217" spans="1:38" ht="18" thickBot="1">
      <c r="D217" s="122"/>
      <c r="E217" s="123"/>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3"/>
      <c r="AL217" s="32"/>
    </row>
    <row r="218" spans="1:38" ht="27" thickBot="1">
      <c r="A218" s="80">
        <f>'BASE DATOS CONDUCTORES'!Z3</f>
        <v>11</v>
      </c>
      <c r="C218" s="39" t="s">
        <v>102</v>
      </c>
      <c r="D218" s="27" t="s">
        <v>104</v>
      </c>
      <c r="E218" s="18" t="str">
        <f>"saldo a         "&amp;TEXT('CUADRO GENERADO'!$L$1,"dd mm aaaa")</f>
        <v>saldo a         31 12 2022</v>
      </c>
      <c r="F218" s="29">
        <f>F$3</f>
        <v>44927</v>
      </c>
      <c r="G218" s="29">
        <f t="shared" ref="G218:AJ218" si="13">G$3</f>
        <v>44928</v>
      </c>
      <c r="H218" s="29">
        <f t="shared" si="13"/>
        <v>44929</v>
      </c>
      <c r="I218" s="29">
        <f t="shared" si="13"/>
        <v>44930</v>
      </c>
      <c r="J218" s="29">
        <f t="shared" si="13"/>
        <v>44931</v>
      </c>
      <c r="K218" s="29">
        <f t="shared" si="13"/>
        <v>44932</v>
      </c>
      <c r="L218" s="29">
        <f t="shared" si="13"/>
        <v>44933</v>
      </c>
      <c r="M218" s="29">
        <f t="shared" si="13"/>
        <v>44934</v>
      </c>
      <c r="N218" s="29">
        <f t="shared" si="13"/>
        <v>44935</v>
      </c>
      <c r="O218" s="29">
        <f t="shared" si="13"/>
        <v>44936</v>
      </c>
      <c r="P218" s="29">
        <f t="shared" si="13"/>
        <v>44937</v>
      </c>
      <c r="Q218" s="29">
        <f t="shared" si="13"/>
        <v>44938</v>
      </c>
      <c r="R218" s="29">
        <f t="shared" si="13"/>
        <v>44939</v>
      </c>
      <c r="S218" s="29">
        <f t="shared" si="13"/>
        <v>44940</v>
      </c>
      <c r="T218" s="29">
        <f t="shared" si="13"/>
        <v>44941</v>
      </c>
      <c r="U218" s="29">
        <f t="shared" si="13"/>
        <v>44942</v>
      </c>
      <c r="V218" s="29">
        <f t="shared" si="13"/>
        <v>44943</v>
      </c>
      <c r="W218" s="29">
        <f t="shared" si="13"/>
        <v>44944</v>
      </c>
      <c r="X218" s="29">
        <f t="shared" si="13"/>
        <v>44945</v>
      </c>
      <c r="Y218" s="29">
        <f t="shared" si="13"/>
        <v>44946</v>
      </c>
      <c r="Z218" s="29">
        <f t="shared" si="13"/>
        <v>44947</v>
      </c>
      <c r="AA218" s="29">
        <f t="shared" si="13"/>
        <v>44948</v>
      </c>
      <c r="AB218" s="29">
        <f t="shared" si="13"/>
        <v>44949</v>
      </c>
      <c r="AC218" s="29">
        <f t="shared" si="13"/>
        <v>44950</v>
      </c>
      <c r="AD218" s="29">
        <f t="shared" si="13"/>
        <v>44951</v>
      </c>
      <c r="AE218" s="29">
        <f t="shared" si="13"/>
        <v>44952</v>
      </c>
      <c r="AF218" s="29">
        <f t="shared" si="13"/>
        <v>44953</v>
      </c>
      <c r="AG218" s="29">
        <f t="shared" si="13"/>
        <v>44954</v>
      </c>
      <c r="AH218" s="29">
        <f t="shared" si="13"/>
        <v>44955</v>
      </c>
      <c r="AI218" s="29">
        <f t="shared" si="13"/>
        <v>44956</v>
      </c>
      <c r="AJ218" s="29">
        <f t="shared" si="13"/>
        <v>44957</v>
      </c>
      <c r="AK218" s="18" t="str">
        <f>"saldo a         "&amp;TEXT('CUADRO GENERADO'!$K$1,"dd mm aaaa")</f>
        <v>saldo a         31 01 2023</v>
      </c>
      <c r="AL218" s="30" t="s">
        <v>104</v>
      </c>
    </row>
    <row r="219" spans="1:38" ht="17.399999999999999">
      <c r="A219" s="19">
        <v>1</v>
      </c>
      <c r="C219" s="39">
        <f>IF(D219="","",VLOOKUP('CUADRO GENERADO'!D219,'BASE DATOS CONDUCTORES'!B:C,2,FALSE))</f>
        <v>1889</v>
      </c>
      <c r="D219" s="28">
        <f>IFERROR(VLOOKUP(A219,'BASE DATOS CONDUCTORES'!$Z$4:$AB$403,3,FALSE),"")</f>
        <v>215</v>
      </c>
      <c r="E219" s="34" t="str">
        <f>IF(ISNA(VLOOKUP(D219,SALDOS!C:D,2,FALSE)),"",VLOOKUP(D219,SALDOS!C:D,2,FALSE))</f>
        <v/>
      </c>
      <c r="F219" s="34">
        <f>IF($D219="","",(IF($C219="","",IF(ISNA(SUMIF('1'!$CA:$CA,$C219,'1'!$CB:$CB)),0,SUMIF('1'!$CA:$CA,$C219,'1'!$CB:$CB)))-IF($D219="","",IF(ISNA(SUMIF('1'!$B:$B,$D219,'1'!$L:$L)),0,SUMIF('1'!$B:$B,$D219,'1'!$L:$L)))))</f>
        <v>0</v>
      </c>
      <c r="G219" s="34">
        <f>IF($D219="","",(IF($C219="","",IF(ISNA(SUMIF('2'!$CA:$CA,$C219,'2'!$CB:$CB)),0,SUMIF('2'!$CA:$CA,$C219,'2'!$CB:$CB)))-IF($D219="","",IF(ISNA(SUMIF('2'!$B:$B,$D219,'2'!$L:$L)),0,SUMIF('2'!$B:$B,$D219,'2'!$L:$L)))))</f>
        <v>0</v>
      </c>
      <c r="H219" s="34">
        <f>IF($D219="","",(IF($C219="","",IF(ISNA(SUMIF('3'!$CA:$CA,$C219,'3'!$CB:$CB)),0,SUMIF('3'!$CA:$CA,$C219,'3'!$CB:$CB)))-IF($D219="","",IF(ISNA(SUMIF('3'!$B:$B,$D219,'3'!$L:$L)),0,SUMIF('3'!$B:$B,$D219,'3'!$L:$L)))))</f>
        <v>0</v>
      </c>
      <c r="I219" s="34">
        <f>IF($D219="","",(IF($C219="","",IF(ISNA(SUMIF('4'!$CA:$CA,$C219,'4'!$CB:$CB)),0,SUMIF('4'!$CA:$CA,$C219,'4'!$CB:$CB)))-IF($D219="","",IF(ISNA(SUMIF('4'!$B:$B,$D219,'4'!$L:$L)),0,SUMIF('4'!$B:$B,$D219,'4'!$L:$L)))))</f>
        <v>0</v>
      </c>
      <c r="J219" s="34">
        <f>IF($D219="","",(IF($C219="","",IF(ISNA(SUMIF('5'!$CA:$CA,$C219,'5'!$CB:$CB)),0,SUMIF('5'!$CA:$CA,$C219,'5'!$CB:$CB)))-IF($D219="","",IF(ISNA(SUMIF('5'!$B:$B,$D219,'5'!$L:$L)),0,SUMIF('5'!$B:$B,$D219,'5'!$L:$L)))))</f>
        <v>0</v>
      </c>
      <c r="K219" s="34">
        <f>IF($D219="","",(IF($C219="","",IF(ISNA(SUMIF('6'!$CA:$CA,$C219,'6'!$CB:$CB)),0,SUMIF('6'!$CA:$CA,$C219,'6'!$CB:$CB)))-IF($D219="","",IF(ISNA(SUMIF('6'!$B:$B,$D219,'6'!$L:$L)),0,SUMIF('6'!$B:$B,$D219,'6'!$L:$L)))))</f>
        <v>0</v>
      </c>
      <c r="L219" s="34">
        <f>IF($D219="","",(IF($C219="","",IF(ISNA(SUMIF('7'!$CA:$CA,$C219,'7'!$CB:$CB)),0,SUMIF('7'!$CA:$CA,$C219,'7'!$CB:$CB)))-IF($D219="","",IF(ISNA(SUMIF('7'!$B:$B,$D219,'7'!$L:$L)),0,SUMIF('7'!$B:$B,$D219,'7'!$L:$L)))))</f>
        <v>0</v>
      </c>
      <c r="M219" s="34">
        <f>IF($D219="","",(IF($C219="","",IF(ISNA(SUMIF('8'!$CA:$CA,$C219,'8'!$CB:$CB)),0,SUMIF('8'!$CA:$CA,$C219,'8'!$CB:$CB)))-IF($D219="","",IF(ISNA(SUMIF('8'!$B:$B,$D219,'8'!$L:$L)),0,SUMIF('8'!$B:$B,$D219,'8'!$L:$L)))))</f>
        <v>0</v>
      </c>
      <c r="N219" s="34">
        <f>IF($D219="","",(IF($C219="","",IF(ISNA(SUMIF('9'!$CA:$CA,$C219,'9'!$CB:$CB)),0,SUMIF('9'!$CA:$CA,$C219,'9'!$CB:$CB)))-IF($D219="","",IF(ISNA(SUMIF('9'!$B:$B,$D219,'9'!$L:$L)),0,SUMIF('9'!$B:$B,$D219,'9'!$L:$L)))))</f>
        <v>0</v>
      </c>
      <c r="O219" s="34">
        <f>IF($D219="","",(IF($C219="","",IF(ISNA(SUMIF('10'!$CA:$CA,$C219,'10'!$CB:$CB)),0,SUMIF('10'!$CA:$CA,$C219,'10'!$CB:$CB)))-IF($D219="","",IF(ISNA(SUMIF('10'!$B:$B,$D219,'10'!$L:$L)),0,SUMIF('10'!$B:$B,$D219,'10'!$L:$L)))))</f>
        <v>0</v>
      </c>
      <c r="P219" s="34">
        <f>IF($D219="","",(IF($C219="","",IF(ISNA(SUMIF('11'!$CA:$CA,$C219,'11'!$CB:$CB)),0,SUMIF('11'!$CA:$CA,$C219,'11'!$CB:$CB)))-IF($D219="","",IF(ISNA(SUMIF('11'!$B:$B,$D219,'11'!$L:$L)),0,SUMIF('11'!$B:$B,$D219,'11'!$L:$L)))))</f>
        <v>0</v>
      </c>
      <c r="Q219" s="34">
        <f>IF($D219="","",(IF($C219="","",IF(ISNA(SUMIF('12'!$CA:$CA,$C219,'12'!$CB:$CB)),0,SUMIF('12'!$CA:$CA,$C219,'12'!$CB:$CB)))-IF($D219="","",IF(ISNA(SUMIF('12'!$B:$B,$D219,'12'!$L:$L)),0,SUMIF('12'!$B:$B,$D219,'12'!$L:$L)))))</f>
        <v>0</v>
      </c>
      <c r="R219" s="34">
        <f>IF($D219="","",(IF($C219="","",IF(ISNA(SUMIF('13'!$CA:$CA,$C219,'13'!$CB:$CB)),0,SUMIF('13'!$CA:$CA,$C219,'13'!$CB:$CB)))-IF($D219="","",IF(ISNA(SUMIF('13'!$B:$B,$D219,'13'!$L:$L)),0,SUMIF('13'!$B:$B,$D219,'13'!$L:$L)))))</f>
        <v>0</v>
      </c>
      <c r="S219" s="34">
        <f>IF($D219="","",(IF($C219="","",IF(ISNA(SUMIF('14'!$CA:$CA,$C219,'14'!$CB:$CB)),0,SUMIF('14'!$CA:$CA,$C219,'14'!$CB:$CB)))-IF($D219="","",IF(ISNA(SUMIF('14'!$B:$B,$D219,'14'!$L:$L)),0,SUMIF('14'!$B:$B,$D219,'14'!$L:$L)))))</f>
        <v>0</v>
      </c>
      <c r="T219" s="34">
        <f>IF($D219="","",(IF($C219="","",IF(ISNA(SUMIF('15'!$CA:$CA,$C219,'15'!$CB:$CB)),0,SUMIF('15'!$CA:$CA,$C219,'15'!$CB:$CB)))-IF($D219="","",IF(ISNA(SUMIF('15'!$B:$B,$D219,'15'!$L:$L)),0,SUMIF('15'!$B:$B,$D219,'15'!$L:$L)))))</f>
        <v>0</v>
      </c>
      <c r="U219" s="34">
        <f>IF($D219="","",(IF($C219="","",IF(ISNA(SUMIF('16'!$CA:$CA,$C219,'16'!$CB:$CB)),0,SUMIF('16'!$CA:$CA,$C219,'16'!$CB:$CB)))-IF($D219="","",IF(ISNA(SUMIF('16'!$B:$B,$D219,'16'!$L:$L)),0,SUMIF('16'!$B:$B,$D219,'16'!$L:$L)))))</f>
        <v>0</v>
      </c>
      <c r="V219" s="34">
        <f>IF($D219="","",(IF($C219="","",IF(ISNA(SUMIF('17'!$CA:$CA,$C219,'17'!$CB:$CB)),0,SUMIF('17'!$CA:$CA,$C219,'17'!$CB:$CB)))-IF($D219="","",IF(ISNA(SUMIF('17'!$B:$B,$D219,'17'!$L:$L)),0,SUMIF('17'!$B:$B,$D219,'17'!$L:$L)))))</f>
        <v>0</v>
      </c>
      <c r="W219" s="34">
        <f>IF($D219="","",(IF($C219="","",IF(ISNA(SUMIF('18'!$CA:$CA,$C219,'18'!$CB:$CB)),0,SUMIF('18'!$CA:$CA,$C219,'18'!$CB:$CB)))-IF($D219="","",IF(ISNA(SUMIF('18'!$B:$B,$D219,'18'!$L:$L)),0,SUMIF('18'!$B:$B,$D219,'18'!$L:$L)))))</f>
        <v>0</v>
      </c>
      <c r="X219" s="34">
        <f>IF($D219="","",(IF($C219="","",IF(ISNA(SUMIF('19'!$CA:$CA,$C219,'19'!$CB:$CB)),0,SUMIF('19'!$CA:$CA,$C219,'19'!$CB:$CB)))-IF($D219="","",IF(ISNA(SUMIF('19'!$B:$B,$D219,'19'!$L:$L)),0,SUMIF('19'!$B:$B,$D219,'19'!$L:$L)))))</f>
        <v>0</v>
      </c>
      <c r="Y219" s="34">
        <f>IF($D219="","",(IF($C219="","",IF(ISNA(SUMIF('20'!$CA:$CA,$C219,'20'!$CB:$CB)),0,SUMIF('20'!$CA:$CA,$C219,'20'!$CB:$CB)))-IF($D219="","",IF(ISNA(SUMIF('20'!$B:$B,$D219,'20'!$L:$L)),0,SUMIF('20'!$B:$B,$D219,'20'!$L:$L)))))</f>
        <v>0</v>
      </c>
      <c r="Z219" s="34">
        <f>IF($D219="","",(IF($C219="","",IF(ISNA(SUMIF('21'!$CA:$CA,$C219,'21'!$CB:$CB)),0,SUMIF('21'!$CA:$CA,$C219,'21'!$CB:$CB)))-IF($D219="","",IF(ISNA(SUMIF('21'!$B:$B,$D219,'21'!$L:$L)),0,SUMIF('21'!$B:$B,$D219,'21'!$L:$L)))))</f>
        <v>0</v>
      </c>
      <c r="AA219" s="34">
        <f>IF($D219="","",(IF($C219="","",IF(ISNA(SUMIF('22'!$CA:$CA,$C219,'22'!$CB:$CB)),0,SUMIF('22'!$CA:$CA,$C219,'22'!$CB:$CB)))-IF($D219="","",IF(ISNA(SUMIF('22'!$B:$B,$D219,'22'!$L:$L)),0,SUMIF('22'!$B:$B,$D219,'22'!$L:$L)))))</f>
        <v>0</v>
      </c>
      <c r="AB219" s="34">
        <f>IF($D219="","",(IF($C219="","",IF(ISNA(SUMIF('23'!$CA:$CA,$C219,'23'!$CB:$CB)),0,SUMIF('23'!$CA:$CA,$C219,'23'!$CB:$CB)))-IF($D219="","",IF(ISNA(SUMIF('23'!$B:$B,$D219,'23'!$L:$L)),0,SUMIF('23'!$B:$B,$D219,'23'!$L:$L)))))</f>
        <v>0</v>
      </c>
      <c r="AC219" s="34">
        <f>IF($D219="","",(IF($C219="","",IF(ISNA(SUMIF('24'!$CA:$CA,$C219,'24'!$CB:$CB)),0,SUMIF('24'!$CA:$CA,$C219,'24'!$CB:$CB)))-IF($D219="","",IF(ISNA(SUMIF('24'!$B:$B,$D219,'24'!$L:$L)),0,SUMIF('24'!$B:$B,$D219,'24'!$L:$L)))))</f>
        <v>0</v>
      </c>
      <c r="AD219" s="34">
        <f>IF($D219="","",(IF($C219="","",IF(ISNA(SUMIF('25'!$CA:$CA,$C219,'25'!$CB:$CB)),0,SUMIF('25'!$CA:$CA,$C219,'25'!$CB:$CB)))-IF($D219="","",IF(ISNA(SUMIF('25'!$B:$B,$D219,'25'!$L:$L)),0,SUMIF('25'!$B:$B,$D219,'25'!$L:$L)))))</f>
        <v>0</v>
      </c>
      <c r="AE219" s="34">
        <f>IF($D219="","",(IF($C219="","",IF(ISNA(SUMIF('26'!$CA:$CA,$C219,'26'!$CB:$CB)),0,SUMIF('26'!$CA:$CA,$C219,'26'!$CB:$CB)))-IF($D219="","",IF(ISNA(SUMIF('26'!$B:$B,$D219,'26'!$L:$L)),0,SUMIF('26'!$B:$B,$D219,'26'!$L:$L)))))</f>
        <v>0</v>
      </c>
      <c r="AF219" s="34">
        <f>IF($D219="","",(IF($C219="","",IF(ISNA(SUMIF('27'!$CA:$CA,$C219,'27'!$CB:$CB)),0,SUMIF('27'!$CA:$CA,$C219,'27'!$CB:$CB)))-IF($D219="","",IF(ISNA(SUMIF('27'!$B:$B,$D219,'27'!$L:$L)),0,SUMIF('27'!$B:$B,$D219,'27'!$L:$L)))))</f>
        <v>0</v>
      </c>
      <c r="AG219" s="34">
        <f>IF($D219="","",(IF($C219="","",IF(ISNA(SUMIF('28'!$CA:$CA,$C219,'28'!$CB:$CB)),0,SUMIF('28'!$CA:$CA,$C219,'28'!$CB:$CB)))-IF($D219="","",IF(ISNA(SUMIF('28'!$B:$B,$D219,'28'!$L:$L)),0,SUMIF('28'!$B:$B,$D219,'28'!$L:$L)))))</f>
        <v>0</v>
      </c>
      <c r="AH219" s="34">
        <f>IF($D219="","",(IF($C219="","",IF(ISNA(SUMIF('29'!$CA:$CA,$C219,'29'!$CB:$CB)),0,SUMIF('29'!$CA:$CA,$C219,'29'!$CB:$CB)))-IF($D219="","",IF(ISNA(SUMIF('29'!$B:$B,$D219,'29'!$L:$L)),0,SUMIF('29'!$B:$B,$D219,'29'!$L:$L)))))</f>
        <v>0</v>
      </c>
      <c r="AI219" s="34">
        <f>IF($D219="","",(IF($C219="","",IF(ISNA(SUMIF('30'!$CA:$CA,$C219,'30'!$CB:$CB)),0,SUMIF('30'!$CA:$CA,$C219,'30'!$CB:$CB)))-IF($D219="","",IF(ISNA(SUMIF('30'!$B:$B,$D219,'30'!$L:$L)),0,SUMIF('30'!$B:$B,$D219,'30'!$L:$L)))))</f>
        <v>0</v>
      </c>
      <c r="AJ219" s="34">
        <f>IF($D219="","",(IF($C219="","",IF(ISNA(SUMIF('31'!$CA:$CA,$C219,'31'!$CB:$CB)),0,SUMIF('31'!$CA:$CA,$C219,'31'!$CB:$CB)))-IF($D219="","",IF(ISNA(SUMIF('31'!$B:$B,$D219,'31'!$L:$L)),0,SUMIF('31'!$B:$B,$D219,'31'!$L:$L)))))</f>
        <v>0</v>
      </c>
      <c r="AK219" s="35">
        <f>IF(D219="","",SUM(E219:AJ219))</f>
        <v>0</v>
      </c>
      <c r="AL219" s="31">
        <f>IF(D219="","",D219)</f>
        <v>215</v>
      </c>
    </row>
    <row r="220" spans="1:38" ht="17.399999999999999">
      <c r="A220" s="19">
        <v>2</v>
      </c>
      <c r="C220" s="39">
        <f>IF(D220="","",VLOOKUP('CUADRO GENERADO'!D220,'BASE DATOS CONDUCTORES'!B:C,2,FALSE))</f>
        <v>1888</v>
      </c>
      <c r="D220" s="28">
        <f>IFERROR(VLOOKUP(A220,'BASE DATOS CONDUCTORES'!$Z$4:$AB$403,3,FALSE),"")</f>
        <v>227</v>
      </c>
      <c r="E220" s="34" t="str">
        <f>IF(ISNA(VLOOKUP(D220,SALDOS!C:D,2,FALSE)),"",VLOOKUP(D220,SALDOS!C:D,2,FALSE))</f>
        <v/>
      </c>
      <c r="F220" s="34">
        <f>IF($D220="","",(IF($C220="","",IF(ISNA(SUMIF('1'!$CA:$CA,$C220,'1'!$CB:$CB)),0,SUMIF('1'!$CA:$CA,$C220,'1'!$CB:$CB)))-IF($D220="","",IF(ISNA(SUMIF('1'!$B:$B,$D220,'1'!$L:$L)),0,SUMIF('1'!$B:$B,$D220,'1'!$L:$L)))))</f>
        <v>0</v>
      </c>
      <c r="G220" s="34">
        <f>IF($D220="","",(IF($C220="","",IF(ISNA(SUMIF('2'!$CA:$CA,$C220,'2'!$CB:$CB)),0,SUMIF('2'!$CA:$CA,$C220,'2'!$CB:$CB)))-IF($D220="","",IF(ISNA(SUMIF('2'!$B:$B,$D220,'2'!$L:$L)),0,SUMIF('2'!$B:$B,$D220,'2'!$L:$L)))))</f>
        <v>0</v>
      </c>
      <c r="H220" s="34">
        <f>IF($D220="","",(IF($C220="","",IF(ISNA(SUMIF('3'!$CA:$CA,$C220,'3'!$CB:$CB)),0,SUMIF('3'!$CA:$CA,$C220,'3'!$CB:$CB)))-IF($D220="","",IF(ISNA(SUMIF('3'!$B:$B,$D220,'3'!$L:$L)),0,SUMIF('3'!$B:$B,$D220,'3'!$L:$L)))))</f>
        <v>0</v>
      </c>
      <c r="I220" s="34">
        <f>IF($D220="","",(IF($C220="","",IF(ISNA(SUMIF('4'!$CA:$CA,$C220,'4'!$CB:$CB)),0,SUMIF('4'!$CA:$CA,$C220,'4'!$CB:$CB)))-IF($D220="","",IF(ISNA(SUMIF('4'!$B:$B,$D220,'4'!$L:$L)),0,SUMIF('4'!$B:$B,$D220,'4'!$L:$L)))))</f>
        <v>0</v>
      </c>
      <c r="J220" s="34">
        <f>IF($D220="","",(IF($C220="","",IF(ISNA(SUMIF('5'!$CA:$CA,$C220,'5'!$CB:$CB)),0,SUMIF('5'!$CA:$CA,$C220,'5'!$CB:$CB)))-IF($D220="","",IF(ISNA(SUMIF('5'!$B:$B,$D220,'5'!$L:$L)),0,SUMIF('5'!$B:$B,$D220,'5'!$L:$L)))))</f>
        <v>0</v>
      </c>
      <c r="K220" s="34">
        <f>IF($D220="","",(IF($C220="","",IF(ISNA(SUMIF('6'!$CA:$CA,$C220,'6'!$CB:$CB)),0,SUMIF('6'!$CA:$CA,$C220,'6'!$CB:$CB)))-IF($D220="","",IF(ISNA(SUMIF('6'!$B:$B,$D220,'6'!$L:$L)),0,SUMIF('6'!$B:$B,$D220,'6'!$L:$L)))))</f>
        <v>0</v>
      </c>
      <c r="L220" s="34">
        <f>IF($D220="","",(IF($C220="","",IF(ISNA(SUMIF('7'!$CA:$CA,$C220,'7'!$CB:$CB)),0,SUMIF('7'!$CA:$CA,$C220,'7'!$CB:$CB)))-IF($D220="","",IF(ISNA(SUMIF('7'!$B:$B,$D220,'7'!$L:$L)),0,SUMIF('7'!$B:$B,$D220,'7'!$L:$L)))))</f>
        <v>0</v>
      </c>
      <c r="M220" s="34">
        <f>IF($D220="","",(IF($C220="","",IF(ISNA(SUMIF('8'!$CA:$CA,$C220,'8'!$CB:$CB)),0,SUMIF('8'!$CA:$CA,$C220,'8'!$CB:$CB)))-IF($D220="","",IF(ISNA(SUMIF('8'!$B:$B,$D220,'8'!$L:$L)),0,SUMIF('8'!$B:$B,$D220,'8'!$L:$L)))))</f>
        <v>0</v>
      </c>
      <c r="N220" s="34">
        <f>IF($D220="","",(IF($C220="","",IF(ISNA(SUMIF('9'!$CA:$CA,$C220,'9'!$CB:$CB)),0,SUMIF('9'!$CA:$CA,$C220,'9'!$CB:$CB)))-IF($D220="","",IF(ISNA(SUMIF('9'!$B:$B,$D220,'9'!$L:$L)),0,SUMIF('9'!$B:$B,$D220,'9'!$L:$L)))))</f>
        <v>0</v>
      </c>
      <c r="O220" s="34">
        <f>IF($D220="","",(IF($C220="","",IF(ISNA(SUMIF('10'!$CA:$CA,$C220,'10'!$CB:$CB)),0,SUMIF('10'!$CA:$CA,$C220,'10'!$CB:$CB)))-IF($D220="","",IF(ISNA(SUMIF('10'!$B:$B,$D220,'10'!$L:$L)),0,SUMIF('10'!$B:$B,$D220,'10'!$L:$L)))))</f>
        <v>0</v>
      </c>
      <c r="P220" s="34">
        <f>IF($D220="","",(IF($C220="","",IF(ISNA(SUMIF('11'!$CA:$CA,$C220,'11'!$CB:$CB)),0,SUMIF('11'!$CA:$CA,$C220,'11'!$CB:$CB)))-IF($D220="","",IF(ISNA(SUMIF('11'!$B:$B,$D220,'11'!$L:$L)),0,SUMIF('11'!$B:$B,$D220,'11'!$L:$L)))))</f>
        <v>0</v>
      </c>
      <c r="Q220" s="34">
        <f>IF($D220="","",(IF($C220="","",IF(ISNA(SUMIF('12'!$CA:$CA,$C220,'12'!$CB:$CB)),0,SUMIF('12'!$CA:$CA,$C220,'12'!$CB:$CB)))-IF($D220="","",IF(ISNA(SUMIF('12'!$B:$B,$D220,'12'!$L:$L)),0,SUMIF('12'!$B:$B,$D220,'12'!$L:$L)))))</f>
        <v>0</v>
      </c>
      <c r="R220" s="34">
        <f>IF($D220="","",(IF($C220="","",IF(ISNA(SUMIF('13'!$CA:$CA,$C220,'13'!$CB:$CB)),0,SUMIF('13'!$CA:$CA,$C220,'13'!$CB:$CB)))-IF($D220="","",IF(ISNA(SUMIF('13'!$B:$B,$D220,'13'!$L:$L)),0,SUMIF('13'!$B:$B,$D220,'13'!$L:$L)))))</f>
        <v>0</v>
      </c>
      <c r="S220" s="34">
        <f>IF($D220="","",(IF($C220="","",IF(ISNA(SUMIF('14'!$CA:$CA,$C220,'14'!$CB:$CB)),0,SUMIF('14'!$CA:$CA,$C220,'14'!$CB:$CB)))-IF($D220="","",IF(ISNA(SUMIF('14'!$B:$B,$D220,'14'!$L:$L)),0,SUMIF('14'!$B:$B,$D220,'14'!$L:$L)))))</f>
        <v>0</v>
      </c>
      <c r="T220" s="34">
        <f>IF($D220="","",(IF($C220="","",IF(ISNA(SUMIF('15'!$CA:$CA,$C220,'15'!$CB:$CB)),0,SUMIF('15'!$CA:$CA,$C220,'15'!$CB:$CB)))-IF($D220="","",IF(ISNA(SUMIF('15'!$B:$B,$D220,'15'!$L:$L)),0,SUMIF('15'!$B:$B,$D220,'15'!$L:$L)))))</f>
        <v>0</v>
      </c>
      <c r="U220" s="34">
        <f>IF($D220="","",(IF($C220="","",IF(ISNA(SUMIF('16'!$CA:$CA,$C220,'16'!$CB:$CB)),0,SUMIF('16'!$CA:$CA,$C220,'16'!$CB:$CB)))-IF($D220="","",IF(ISNA(SUMIF('16'!$B:$B,$D220,'16'!$L:$L)),0,SUMIF('16'!$B:$B,$D220,'16'!$L:$L)))))</f>
        <v>0</v>
      </c>
      <c r="V220" s="34">
        <f>IF($D220="","",(IF($C220="","",IF(ISNA(SUMIF('17'!$CA:$CA,$C220,'17'!$CB:$CB)),0,SUMIF('17'!$CA:$CA,$C220,'17'!$CB:$CB)))-IF($D220="","",IF(ISNA(SUMIF('17'!$B:$B,$D220,'17'!$L:$L)),0,SUMIF('17'!$B:$B,$D220,'17'!$L:$L)))))</f>
        <v>0</v>
      </c>
      <c r="W220" s="34">
        <f>IF($D220="","",(IF($C220="","",IF(ISNA(SUMIF('18'!$CA:$CA,$C220,'18'!$CB:$CB)),0,SUMIF('18'!$CA:$CA,$C220,'18'!$CB:$CB)))-IF($D220="","",IF(ISNA(SUMIF('18'!$B:$B,$D220,'18'!$L:$L)),0,SUMIF('18'!$B:$B,$D220,'18'!$L:$L)))))</f>
        <v>0</v>
      </c>
      <c r="X220" s="34">
        <f>IF($D220="","",(IF($C220="","",IF(ISNA(SUMIF('19'!$CA:$CA,$C220,'19'!$CB:$CB)),0,SUMIF('19'!$CA:$CA,$C220,'19'!$CB:$CB)))-IF($D220="","",IF(ISNA(SUMIF('19'!$B:$B,$D220,'19'!$L:$L)),0,SUMIF('19'!$B:$B,$D220,'19'!$L:$L)))))</f>
        <v>0</v>
      </c>
      <c r="Y220" s="34">
        <f>IF($D220="","",(IF($C220="","",IF(ISNA(SUMIF('20'!$CA:$CA,$C220,'20'!$CB:$CB)),0,SUMIF('20'!$CA:$CA,$C220,'20'!$CB:$CB)))-IF($D220="","",IF(ISNA(SUMIF('20'!$B:$B,$D220,'20'!$L:$L)),0,SUMIF('20'!$B:$B,$D220,'20'!$L:$L)))))</f>
        <v>0</v>
      </c>
      <c r="Z220" s="34">
        <f>IF($D220="","",(IF($C220="","",IF(ISNA(SUMIF('21'!$CA:$CA,$C220,'21'!$CB:$CB)),0,SUMIF('21'!$CA:$CA,$C220,'21'!$CB:$CB)))-IF($D220="","",IF(ISNA(SUMIF('21'!$B:$B,$D220,'21'!$L:$L)),0,SUMIF('21'!$B:$B,$D220,'21'!$L:$L)))))</f>
        <v>0</v>
      </c>
      <c r="AA220" s="34">
        <f>IF($D220="","",(IF($C220="","",IF(ISNA(SUMIF('22'!$CA:$CA,$C220,'22'!$CB:$CB)),0,SUMIF('22'!$CA:$CA,$C220,'22'!$CB:$CB)))-IF($D220="","",IF(ISNA(SUMIF('22'!$B:$B,$D220,'22'!$L:$L)),0,SUMIF('22'!$B:$B,$D220,'22'!$L:$L)))))</f>
        <v>0</v>
      </c>
      <c r="AB220" s="34">
        <f>IF($D220="","",(IF($C220="","",IF(ISNA(SUMIF('23'!$CA:$CA,$C220,'23'!$CB:$CB)),0,SUMIF('23'!$CA:$CA,$C220,'23'!$CB:$CB)))-IF($D220="","",IF(ISNA(SUMIF('23'!$B:$B,$D220,'23'!$L:$L)),0,SUMIF('23'!$B:$B,$D220,'23'!$L:$L)))))</f>
        <v>0</v>
      </c>
      <c r="AC220" s="34">
        <f>IF($D220="","",(IF($C220="","",IF(ISNA(SUMIF('24'!$CA:$CA,$C220,'24'!$CB:$CB)),0,SUMIF('24'!$CA:$CA,$C220,'24'!$CB:$CB)))-IF($D220="","",IF(ISNA(SUMIF('24'!$B:$B,$D220,'24'!$L:$L)),0,SUMIF('24'!$B:$B,$D220,'24'!$L:$L)))))</f>
        <v>0</v>
      </c>
      <c r="AD220" s="34">
        <f>IF($D220="","",(IF($C220="","",IF(ISNA(SUMIF('25'!$CA:$CA,$C220,'25'!$CB:$CB)),0,SUMIF('25'!$CA:$CA,$C220,'25'!$CB:$CB)))-IF($D220="","",IF(ISNA(SUMIF('25'!$B:$B,$D220,'25'!$L:$L)),0,SUMIF('25'!$B:$B,$D220,'25'!$L:$L)))))</f>
        <v>0</v>
      </c>
      <c r="AE220" s="34">
        <f>IF($D220="","",(IF($C220="","",IF(ISNA(SUMIF('26'!$CA:$CA,$C220,'26'!$CB:$CB)),0,SUMIF('26'!$CA:$CA,$C220,'26'!$CB:$CB)))-IF($D220="","",IF(ISNA(SUMIF('26'!$B:$B,$D220,'26'!$L:$L)),0,SUMIF('26'!$B:$B,$D220,'26'!$L:$L)))))</f>
        <v>0</v>
      </c>
      <c r="AF220" s="34">
        <f>IF($D220="","",(IF($C220="","",IF(ISNA(SUMIF('27'!$CA:$CA,$C220,'27'!$CB:$CB)),0,SUMIF('27'!$CA:$CA,$C220,'27'!$CB:$CB)))-IF($D220="","",IF(ISNA(SUMIF('27'!$B:$B,$D220,'27'!$L:$L)),0,SUMIF('27'!$B:$B,$D220,'27'!$L:$L)))))</f>
        <v>0</v>
      </c>
      <c r="AG220" s="34">
        <f>IF($D220="","",(IF($C220="","",IF(ISNA(SUMIF('28'!$CA:$CA,$C220,'28'!$CB:$CB)),0,SUMIF('28'!$CA:$CA,$C220,'28'!$CB:$CB)))-IF($D220="","",IF(ISNA(SUMIF('28'!$B:$B,$D220,'28'!$L:$L)),0,SUMIF('28'!$B:$B,$D220,'28'!$L:$L)))))</f>
        <v>0</v>
      </c>
      <c r="AH220" s="34">
        <f>IF($D220="","",(IF($C220="","",IF(ISNA(SUMIF('29'!$CA:$CA,$C220,'29'!$CB:$CB)),0,SUMIF('29'!$CA:$CA,$C220,'29'!$CB:$CB)))-IF($D220="","",IF(ISNA(SUMIF('29'!$B:$B,$D220,'29'!$L:$L)),0,SUMIF('29'!$B:$B,$D220,'29'!$L:$L)))))</f>
        <v>0</v>
      </c>
      <c r="AI220" s="34">
        <f>IF($D220="","",(IF($C220="","",IF(ISNA(SUMIF('30'!$CA:$CA,$C220,'30'!$CB:$CB)),0,SUMIF('30'!$CA:$CA,$C220,'30'!$CB:$CB)))-IF($D220="","",IF(ISNA(SUMIF('30'!$B:$B,$D220,'30'!$L:$L)),0,SUMIF('30'!$B:$B,$D220,'30'!$L:$L)))))</f>
        <v>0</v>
      </c>
      <c r="AJ220" s="34">
        <f>IF($D220="","",(IF($C220="","",IF(ISNA(SUMIF('31'!$CA:$CA,$C220,'31'!$CB:$CB)),0,SUMIF('31'!$CA:$CA,$C220,'31'!$CB:$CB)))-IF($D220="","",IF(ISNA(SUMIF('31'!$B:$B,$D220,'31'!$L:$L)),0,SUMIF('31'!$B:$B,$D220,'31'!$L:$L)))))</f>
        <v>0</v>
      </c>
      <c r="AK220" s="35">
        <f t="shared" ref="AK220:AK283" si="14">IF(D220="","",SUM(E220:AJ220))</f>
        <v>0</v>
      </c>
      <c r="AL220" s="31">
        <f t="shared" ref="AL220:AL283" si="15">IF(D220="","",D220)</f>
        <v>227</v>
      </c>
    </row>
    <row r="221" spans="1:38" ht="17.399999999999999">
      <c r="A221" s="19">
        <v>3</v>
      </c>
      <c r="C221" s="39">
        <f>IF(D221="","",VLOOKUP('CUADRO GENERADO'!D221,'BASE DATOS CONDUCTORES'!B:C,2,FALSE))</f>
        <v>1893</v>
      </c>
      <c r="D221" s="28">
        <f>IFERROR(VLOOKUP(A221,'BASE DATOS CONDUCTORES'!$Z$4:$AB$403,3,FALSE),"")</f>
        <v>232</v>
      </c>
      <c r="E221" s="34" t="str">
        <f>IF(ISNA(VLOOKUP(D221,SALDOS!C:D,2,FALSE)),"",VLOOKUP(D221,SALDOS!C:D,2,FALSE))</f>
        <v/>
      </c>
      <c r="F221" s="34">
        <f>IF($D221="","",(IF($C221="","",IF(ISNA(SUMIF('1'!$CA:$CA,$C221,'1'!$CB:$CB)),0,SUMIF('1'!$CA:$CA,$C221,'1'!$CB:$CB)))-IF($D221="","",IF(ISNA(SUMIF('1'!$B:$B,$D221,'1'!$L:$L)),0,SUMIF('1'!$B:$B,$D221,'1'!$L:$L)))))</f>
        <v>0</v>
      </c>
      <c r="G221" s="34">
        <f>IF($D221="","",(IF($C221="","",IF(ISNA(SUMIF('2'!$CA:$CA,$C221,'2'!$CB:$CB)),0,SUMIF('2'!$CA:$CA,$C221,'2'!$CB:$CB)))-IF($D221="","",IF(ISNA(SUMIF('2'!$B:$B,$D221,'2'!$L:$L)),0,SUMIF('2'!$B:$B,$D221,'2'!$L:$L)))))</f>
        <v>0</v>
      </c>
      <c r="H221" s="34">
        <f>IF($D221="","",(IF($C221="","",IF(ISNA(SUMIF('3'!$CA:$CA,$C221,'3'!$CB:$CB)),0,SUMIF('3'!$CA:$CA,$C221,'3'!$CB:$CB)))-IF($D221="","",IF(ISNA(SUMIF('3'!$B:$B,$D221,'3'!$L:$L)),0,SUMIF('3'!$B:$B,$D221,'3'!$L:$L)))))</f>
        <v>0</v>
      </c>
      <c r="I221" s="34">
        <f>IF($D221="","",(IF($C221="","",IF(ISNA(SUMIF('4'!$CA:$CA,$C221,'4'!$CB:$CB)),0,SUMIF('4'!$CA:$CA,$C221,'4'!$CB:$CB)))-IF($D221="","",IF(ISNA(SUMIF('4'!$B:$B,$D221,'4'!$L:$L)),0,SUMIF('4'!$B:$B,$D221,'4'!$L:$L)))))</f>
        <v>0</v>
      </c>
      <c r="J221" s="34">
        <f>IF($D221="","",(IF($C221="","",IF(ISNA(SUMIF('5'!$CA:$CA,$C221,'5'!$CB:$CB)),0,SUMIF('5'!$CA:$CA,$C221,'5'!$CB:$CB)))-IF($D221="","",IF(ISNA(SUMIF('5'!$B:$B,$D221,'5'!$L:$L)),0,SUMIF('5'!$B:$B,$D221,'5'!$L:$L)))))</f>
        <v>0</v>
      </c>
      <c r="K221" s="34">
        <f>IF($D221="","",(IF($C221="","",IF(ISNA(SUMIF('6'!$CA:$CA,$C221,'6'!$CB:$CB)),0,SUMIF('6'!$CA:$CA,$C221,'6'!$CB:$CB)))-IF($D221="","",IF(ISNA(SUMIF('6'!$B:$B,$D221,'6'!$L:$L)),0,SUMIF('6'!$B:$B,$D221,'6'!$L:$L)))))</f>
        <v>0</v>
      </c>
      <c r="L221" s="34">
        <f>IF($D221="","",(IF($C221="","",IF(ISNA(SUMIF('7'!$CA:$CA,$C221,'7'!$CB:$CB)),0,SUMIF('7'!$CA:$CA,$C221,'7'!$CB:$CB)))-IF($D221="","",IF(ISNA(SUMIF('7'!$B:$B,$D221,'7'!$L:$L)),0,SUMIF('7'!$B:$B,$D221,'7'!$L:$L)))))</f>
        <v>0</v>
      </c>
      <c r="M221" s="34">
        <f>IF($D221="","",(IF($C221="","",IF(ISNA(SUMIF('8'!$CA:$CA,$C221,'8'!$CB:$CB)),0,SUMIF('8'!$CA:$CA,$C221,'8'!$CB:$CB)))-IF($D221="","",IF(ISNA(SUMIF('8'!$B:$B,$D221,'8'!$L:$L)),0,SUMIF('8'!$B:$B,$D221,'8'!$L:$L)))))</f>
        <v>0</v>
      </c>
      <c r="N221" s="34">
        <f>IF($D221="","",(IF($C221="","",IF(ISNA(SUMIF('9'!$CA:$CA,$C221,'9'!$CB:$CB)),0,SUMIF('9'!$CA:$CA,$C221,'9'!$CB:$CB)))-IF($D221="","",IF(ISNA(SUMIF('9'!$B:$B,$D221,'9'!$L:$L)),0,SUMIF('9'!$B:$B,$D221,'9'!$L:$L)))))</f>
        <v>0</v>
      </c>
      <c r="O221" s="34">
        <f>IF($D221="","",(IF($C221="","",IF(ISNA(SUMIF('10'!$CA:$CA,$C221,'10'!$CB:$CB)),0,SUMIF('10'!$CA:$CA,$C221,'10'!$CB:$CB)))-IF($D221="","",IF(ISNA(SUMIF('10'!$B:$B,$D221,'10'!$L:$L)),0,SUMIF('10'!$B:$B,$D221,'10'!$L:$L)))))</f>
        <v>0</v>
      </c>
      <c r="P221" s="34">
        <f>IF($D221="","",(IF($C221="","",IF(ISNA(SUMIF('11'!$CA:$CA,$C221,'11'!$CB:$CB)),0,SUMIF('11'!$CA:$CA,$C221,'11'!$CB:$CB)))-IF($D221="","",IF(ISNA(SUMIF('11'!$B:$B,$D221,'11'!$L:$L)),0,SUMIF('11'!$B:$B,$D221,'11'!$L:$L)))))</f>
        <v>0</v>
      </c>
      <c r="Q221" s="34">
        <f>IF($D221="","",(IF($C221="","",IF(ISNA(SUMIF('12'!$CA:$CA,$C221,'12'!$CB:$CB)),0,SUMIF('12'!$CA:$CA,$C221,'12'!$CB:$CB)))-IF($D221="","",IF(ISNA(SUMIF('12'!$B:$B,$D221,'12'!$L:$L)),0,SUMIF('12'!$B:$B,$D221,'12'!$L:$L)))))</f>
        <v>0</v>
      </c>
      <c r="R221" s="34">
        <f>IF($D221="","",(IF($C221="","",IF(ISNA(SUMIF('13'!$CA:$CA,$C221,'13'!$CB:$CB)),0,SUMIF('13'!$CA:$CA,$C221,'13'!$CB:$CB)))-IF($D221="","",IF(ISNA(SUMIF('13'!$B:$B,$D221,'13'!$L:$L)),0,SUMIF('13'!$B:$B,$D221,'13'!$L:$L)))))</f>
        <v>0</v>
      </c>
      <c r="S221" s="34">
        <f>IF($D221="","",(IF($C221="","",IF(ISNA(SUMIF('14'!$CA:$CA,$C221,'14'!$CB:$CB)),0,SUMIF('14'!$CA:$CA,$C221,'14'!$CB:$CB)))-IF($D221="","",IF(ISNA(SUMIF('14'!$B:$B,$D221,'14'!$L:$L)),0,SUMIF('14'!$B:$B,$D221,'14'!$L:$L)))))</f>
        <v>0</v>
      </c>
      <c r="T221" s="34">
        <f>IF($D221="","",(IF($C221="","",IF(ISNA(SUMIF('15'!$CA:$CA,$C221,'15'!$CB:$CB)),0,SUMIF('15'!$CA:$CA,$C221,'15'!$CB:$CB)))-IF($D221="","",IF(ISNA(SUMIF('15'!$B:$B,$D221,'15'!$L:$L)),0,SUMIF('15'!$B:$B,$D221,'15'!$L:$L)))))</f>
        <v>0</v>
      </c>
      <c r="U221" s="34">
        <f>IF($D221="","",(IF($C221="","",IF(ISNA(SUMIF('16'!$CA:$CA,$C221,'16'!$CB:$CB)),0,SUMIF('16'!$CA:$CA,$C221,'16'!$CB:$CB)))-IF($D221="","",IF(ISNA(SUMIF('16'!$B:$B,$D221,'16'!$L:$L)),0,SUMIF('16'!$B:$B,$D221,'16'!$L:$L)))))</f>
        <v>0</v>
      </c>
      <c r="V221" s="34">
        <f>IF($D221="","",(IF($C221="","",IF(ISNA(SUMIF('17'!$CA:$CA,$C221,'17'!$CB:$CB)),0,SUMIF('17'!$CA:$CA,$C221,'17'!$CB:$CB)))-IF($D221="","",IF(ISNA(SUMIF('17'!$B:$B,$D221,'17'!$L:$L)),0,SUMIF('17'!$B:$B,$D221,'17'!$L:$L)))))</f>
        <v>0</v>
      </c>
      <c r="W221" s="34">
        <f>IF($D221="","",(IF($C221="","",IF(ISNA(SUMIF('18'!$CA:$CA,$C221,'18'!$CB:$CB)),0,SUMIF('18'!$CA:$CA,$C221,'18'!$CB:$CB)))-IF($D221="","",IF(ISNA(SUMIF('18'!$B:$B,$D221,'18'!$L:$L)),0,SUMIF('18'!$B:$B,$D221,'18'!$L:$L)))))</f>
        <v>0</v>
      </c>
      <c r="X221" s="34">
        <f>IF($D221="","",(IF($C221="","",IF(ISNA(SUMIF('19'!$CA:$CA,$C221,'19'!$CB:$CB)),0,SUMIF('19'!$CA:$CA,$C221,'19'!$CB:$CB)))-IF($D221="","",IF(ISNA(SUMIF('19'!$B:$B,$D221,'19'!$L:$L)),0,SUMIF('19'!$B:$B,$D221,'19'!$L:$L)))))</f>
        <v>0</v>
      </c>
      <c r="Y221" s="34">
        <f>IF($D221="","",(IF($C221="","",IF(ISNA(SUMIF('20'!$CA:$CA,$C221,'20'!$CB:$CB)),0,SUMIF('20'!$CA:$CA,$C221,'20'!$CB:$CB)))-IF($D221="","",IF(ISNA(SUMIF('20'!$B:$B,$D221,'20'!$L:$L)),0,SUMIF('20'!$B:$B,$D221,'20'!$L:$L)))))</f>
        <v>0</v>
      </c>
      <c r="Z221" s="34">
        <f>IF($D221="","",(IF($C221="","",IF(ISNA(SUMIF('21'!$CA:$CA,$C221,'21'!$CB:$CB)),0,SUMIF('21'!$CA:$CA,$C221,'21'!$CB:$CB)))-IF($D221="","",IF(ISNA(SUMIF('21'!$B:$B,$D221,'21'!$L:$L)),0,SUMIF('21'!$B:$B,$D221,'21'!$L:$L)))))</f>
        <v>0</v>
      </c>
      <c r="AA221" s="34">
        <f>IF($D221="","",(IF($C221="","",IF(ISNA(SUMIF('22'!$CA:$CA,$C221,'22'!$CB:$CB)),0,SUMIF('22'!$CA:$CA,$C221,'22'!$CB:$CB)))-IF($D221="","",IF(ISNA(SUMIF('22'!$B:$B,$D221,'22'!$L:$L)),0,SUMIF('22'!$B:$B,$D221,'22'!$L:$L)))))</f>
        <v>0</v>
      </c>
      <c r="AB221" s="34">
        <f>IF($D221="","",(IF($C221="","",IF(ISNA(SUMIF('23'!$CA:$CA,$C221,'23'!$CB:$CB)),0,SUMIF('23'!$CA:$CA,$C221,'23'!$CB:$CB)))-IF($D221="","",IF(ISNA(SUMIF('23'!$B:$B,$D221,'23'!$L:$L)),0,SUMIF('23'!$B:$B,$D221,'23'!$L:$L)))))</f>
        <v>0</v>
      </c>
      <c r="AC221" s="34">
        <f>IF($D221="","",(IF($C221="","",IF(ISNA(SUMIF('24'!$CA:$CA,$C221,'24'!$CB:$CB)),0,SUMIF('24'!$CA:$CA,$C221,'24'!$CB:$CB)))-IF($D221="","",IF(ISNA(SUMIF('24'!$B:$B,$D221,'24'!$L:$L)),0,SUMIF('24'!$B:$B,$D221,'24'!$L:$L)))))</f>
        <v>0</v>
      </c>
      <c r="AD221" s="34">
        <f>IF($D221="","",(IF($C221="","",IF(ISNA(SUMIF('25'!$CA:$CA,$C221,'25'!$CB:$CB)),0,SUMIF('25'!$CA:$CA,$C221,'25'!$CB:$CB)))-IF($D221="","",IF(ISNA(SUMIF('25'!$B:$B,$D221,'25'!$L:$L)),0,SUMIF('25'!$B:$B,$D221,'25'!$L:$L)))))</f>
        <v>0</v>
      </c>
      <c r="AE221" s="34">
        <f>IF($D221="","",(IF($C221="","",IF(ISNA(SUMIF('26'!$CA:$CA,$C221,'26'!$CB:$CB)),0,SUMIF('26'!$CA:$CA,$C221,'26'!$CB:$CB)))-IF($D221="","",IF(ISNA(SUMIF('26'!$B:$B,$D221,'26'!$L:$L)),0,SUMIF('26'!$B:$B,$D221,'26'!$L:$L)))))</f>
        <v>0</v>
      </c>
      <c r="AF221" s="34">
        <f>IF($D221="","",(IF($C221="","",IF(ISNA(SUMIF('27'!$CA:$CA,$C221,'27'!$CB:$CB)),0,SUMIF('27'!$CA:$CA,$C221,'27'!$CB:$CB)))-IF($D221="","",IF(ISNA(SUMIF('27'!$B:$B,$D221,'27'!$L:$L)),0,SUMIF('27'!$B:$B,$D221,'27'!$L:$L)))))</f>
        <v>0</v>
      </c>
      <c r="AG221" s="34">
        <f>IF($D221="","",(IF($C221="","",IF(ISNA(SUMIF('28'!$CA:$CA,$C221,'28'!$CB:$CB)),0,SUMIF('28'!$CA:$CA,$C221,'28'!$CB:$CB)))-IF($D221="","",IF(ISNA(SUMIF('28'!$B:$B,$D221,'28'!$L:$L)),0,SUMIF('28'!$B:$B,$D221,'28'!$L:$L)))))</f>
        <v>0</v>
      </c>
      <c r="AH221" s="34">
        <f>IF($D221="","",(IF($C221="","",IF(ISNA(SUMIF('29'!$CA:$CA,$C221,'29'!$CB:$CB)),0,SUMIF('29'!$CA:$CA,$C221,'29'!$CB:$CB)))-IF($D221="","",IF(ISNA(SUMIF('29'!$B:$B,$D221,'29'!$L:$L)),0,SUMIF('29'!$B:$B,$D221,'29'!$L:$L)))))</f>
        <v>0</v>
      </c>
      <c r="AI221" s="34">
        <f>IF($D221="","",(IF($C221="","",IF(ISNA(SUMIF('30'!$CA:$CA,$C221,'30'!$CB:$CB)),0,SUMIF('30'!$CA:$CA,$C221,'30'!$CB:$CB)))-IF($D221="","",IF(ISNA(SUMIF('30'!$B:$B,$D221,'30'!$L:$L)),0,SUMIF('30'!$B:$B,$D221,'30'!$L:$L)))))</f>
        <v>0</v>
      </c>
      <c r="AJ221" s="34">
        <f>IF($D221="","",(IF($C221="","",IF(ISNA(SUMIF('31'!$CA:$CA,$C221,'31'!$CB:$CB)),0,SUMIF('31'!$CA:$CA,$C221,'31'!$CB:$CB)))-IF($D221="","",IF(ISNA(SUMIF('31'!$B:$B,$D221,'31'!$L:$L)),0,SUMIF('31'!$B:$B,$D221,'31'!$L:$L)))))</f>
        <v>0</v>
      </c>
      <c r="AK221" s="35">
        <f t="shared" si="14"/>
        <v>0</v>
      </c>
      <c r="AL221" s="31">
        <f t="shared" si="15"/>
        <v>232</v>
      </c>
    </row>
    <row r="222" spans="1:38" ht="17.399999999999999">
      <c r="A222" s="19">
        <v>4</v>
      </c>
      <c r="C222" s="39">
        <f>IF(D222="","",VLOOKUP('CUADRO GENERADO'!D222,'BASE DATOS CONDUCTORES'!B:C,2,FALSE))</f>
        <v>2291</v>
      </c>
      <c r="D222" s="28">
        <f>IFERROR(VLOOKUP(A222,'BASE DATOS CONDUCTORES'!$Z$4:$AB$403,3,FALSE),"")</f>
        <v>236</v>
      </c>
      <c r="E222" s="34" t="str">
        <f>IF(ISNA(VLOOKUP(D222,SALDOS!C:D,2,FALSE)),"",VLOOKUP(D222,SALDOS!C:D,2,FALSE))</f>
        <v/>
      </c>
      <c r="F222" s="34">
        <f>IF($D222="","",(IF($C222="","",IF(ISNA(SUMIF('1'!$CA:$CA,$C222,'1'!$CB:$CB)),0,SUMIF('1'!$CA:$CA,$C222,'1'!$CB:$CB)))-IF($D222="","",IF(ISNA(SUMIF('1'!$B:$B,$D222,'1'!$L:$L)),0,SUMIF('1'!$B:$B,$D222,'1'!$L:$L)))))</f>
        <v>0</v>
      </c>
      <c r="G222" s="34">
        <f>IF($D222="","",(IF($C222="","",IF(ISNA(SUMIF('2'!$CA:$CA,$C222,'2'!$CB:$CB)),0,SUMIF('2'!$CA:$CA,$C222,'2'!$CB:$CB)))-IF($D222="","",IF(ISNA(SUMIF('2'!$B:$B,$D222,'2'!$L:$L)),0,SUMIF('2'!$B:$B,$D222,'2'!$L:$L)))))</f>
        <v>0</v>
      </c>
      <c r="H222" s="34">
        <f>IF($D222="","",(IF($C222="","",IF(ISNA(SUMIF('3'!$CA:$CA,$C222,'3'!$CB:$CB)),0,SUMIF('3'!$CA:$CA,$C222,'3'!$CB:$CB)))-IF($D222="","",IF(ISNA(SUMIF('3'!$B:$B,$D222,'3'!$L:$L)),0,SUMIF('3'!$B:$B,$D222,'3'!$L:$L)))))</f>
        <v>0</v>
      </c>
      <c r="I222" s="34">
        <f>IF($D222="","",(IF($C222="","",IF(ISNA(SUMIF('4'!$CA:$CA,$C222,'4'!$CB:$CB)),0,SUMIF('4'!$CA:$CA,$C222,'4'!$CB:$CB)))-IF($D222="","",IF(ISNA(SUMIF('4'!$B:$B,$D222,'4'!$L:$L)),0,SUMIF('4'!$B:$B,$D222,'4'!$L:$L)))))</f>
        <v>0</v>
      </c>
      <c r="J222" s="34">
        <f>IF($D222="","",(IF($C222="","",IF(ISNA(SUMIF('5'!$CA:$CA,$C222,'5'!$CB:$CB)),0,SUMIF('5'!$CA:$CA,$C222,'5'!$CB:$CB)))-IF($D222="","",IF(ISNA(SUMIF('5'!$B:$B,$D222,'5'!$L:$L)),0,SUMIF('5'!$B:$B,$D222,'5'!$L:$L)))))</f>
        <v>0</v>
      </c>
      <c r="K222" s="34">
        <f>IF($D222="","",(IF($C222="","",IF(ISNA(SUMIF('6'!$CA:$CA,$C222,'6'!$CB:$CB)),0,SUMIF('6'!$CA:$CA,$C222,'6'!$CB:$CB)))-IF($D222="","",IF(ISNA(SUMIF('6'!$B:$B,$D222,'6'!$L:$L)),0,SUMIF('6'!$B:$B,$D222,'6'!$L:$L)))))</f>
        <v>0</v>
      </c>
      <c r="L222" s="34">
        <f>IF($D222="","",(IF($C222="","",IF(ISNA(SUMIF('7'!$CA:$CA,$C222,'7'!$CB:$CB)),0,SUMIF('7'!$CA:$CA,$C222,'7'!$CB:$CB)))-IF($D222="","",IF(ISNA(SUMIF('7'!$B:$B,$D222,'7'!$L:$L)),0,SUMIF('7'!$B:$B,$D222,'7'!$L:$L)))))</f>
        <v>0</v>
      </c>
      <c r="M222" s="34">
        <f>IF($D222="","",(IF($C222="","",IF(ISNA(SUMIF('8'!$CA:$CA,$C222,'8'!$CB:$CB)),0,SUMIF('8'!$CA:$CA,$C222,'8'!$CB:$CB)))-IF($D222="","",IF(ISNA(SUMIF('8'!$B:$B,$D222,'8'!$L:$L)),0,SUMIF('8'!$B:$B,$D222,'8'!$L:$L)))))</f>
        <v>0</v>
      </c>
      <c r="N222" s="34">
        <f>IF($D222="","",(IF($C222="","",IF(ISNA(SUMIF('9'!$CA:$CA,$C222,'9'!$CB:$CB)),0,SUMIF('9'!$CA:$CA,$C222,'9'!$CB:$CB)))-IF($D222="","",IF(ISNA(SUMIF('9'!$B:$B,$D222,'9'!$L:$L)),0,SUMIF('9'!$B:$B,$D222,'9'!$L:$L)))))</f>
        <v>0</v>
      </c>
      <c r="O222" s="34">
        <f>IF($D222="","",(IF($C222="","",IF(ISNA(SUMIF('10'!$CA:$CA,$C222,'10'!$CB:$CB)),0,SUMIF('10'!$CA:$CA,$C222,'10'!$CB:$CB)))-IF($D222="","",IF(ISNA(SUMIF('10'!$B:$B,$D222,'10'!$L:$L)),0,SUMIF('10'!$B:$B,$D222,'10'!$L:$L)))))</f>
        <v>0</v>
      </c>
      <c r="P222" s="34">
        <f>IF($D222="","",(IF($C222="","",IF(ISNA(SUMIF('11'!$CA:$CA,$C222,'11'!$CB:$CB)),0,SUMIF('11'!$CA:$CA,$C222,'11'!$CB:$CB)))-IF($D222="","",IF(ISNA(SUMIF('11'!$B:$B,$D222,'11'!$L:$L)),0,SUMIF('11'!$B:$B,$D222,'11'!$L:$L)))))</f>
        <v>0</v>
      </c>
      <c r="Q222" s="34">
        <f>IF($D222="","",(IF($C222="","",IF(ISNA(SUMIF('12'!$CA:$CA,$C222,'12'!$CB:$CB)),0,SUMIF('12'!$CA:$CA,$C222,'12'!$CB:$CB)))-IF($D222="","",IF(ISNA(SUMIF('12'!$B:$B,$D222,'12'!$L:$L)),0,SUMIF('12'!$B:$B,$D222,'12'!$L:$L)))))</f>
        <v>0</v>
      </c>
      <c r="R222" s="34">
        <f>IF($D222="","",(IF($C222="","",IF(ISNA(SUMIF('13'!$CA:$CA,$C222,'13'!$CB:$CB)),0,SUMIF('13'!$CA:$CA,$C222,'13'!$CB:$CB)))-IF($D222="","",IF(ISNA(SUMIF('13'!$B:$B,$D222,'13'!$L:$L)),0,SUMIF('13'!$B:$B,$D222,'13'!$L:$L)))))</f>
        <v>0</v>
      </c>
      <c r="S222" s="34">
        <f>IF($D222="","",(IF($C222="","",IF(ISNA(SUMIF('14'!$CA:$CA,$C222,'14'!$CB:$CB)),0,SUMIF('14'!$CA:$CA,$C222,'14'!$CB:$CB)))-IF($D222="","",IF(ISNA(SUMIF('14'!$B:$B,$D222,'14'!$L:$L)),0,SUMIF('14'!$B:$B,$D222,'14'!$L:$L)))))</f>
        <v>0</v>
      </c>
      <c r="T222" s="34">
        <f>IF($D222="","",(IF($C222="","",IF(ISNA(SUMIF('15'!$CA:$CA,$C222,'15'!$CB:$CB)),0,SUMIF('15'!$CA:$CA,$C222,'15'!$CB:$CB)))-IF($D222="","",IF(ISNA(SUMIF('15'!$B:$B,$D222,'15'!$L:$L)),0,SUMIF('15'!$B:$B,$D222,'15'!$L:$L)))))</f>
        <v>0</v>
      </c>
      <c r="U222" s="34">
        <f>IF($D222="","",(IF($C222="","",IF(ISNA(SUMIF('16'!$CA:$CA,$C222,'16'!$CB:$CB)),0,SUMIF('16'!$CA:$CA,$C222,'16'!$CB:$CB)))-IF($D222="","",IF(ISNA(SUMIF('16'!$B:$B,$D222,'16'!$L:$L)),0,SUMIF('16'!$B:$B,$D222,'16'!$L:$L)))))</f>
        <v>0</v>
      </c>
      <c r="V222" s="34">
        <f>IF($D222="","",(IF($C222="","",IF(ISNA(SUMIF('17'!$CA:$CA,$C222,'17'!$CB:$CB)),0,SUMIF('17'!$CA:$CA,$C222,'17'!$CB:$CB)))-IF($D222="","",IF(ISNA(SUMIF('17'!$B:$B,$D222,'17'!$L:$L)),0,SUMIF('17'!$B:$B,$D222,'17'!$L:$L)))))</f>
        <v>0</v>
      </c>
      <c r="W222" s="34">
        <f>IF($D222="","",(IF($C222="","",IF(ISNA(SUMIF('18'!$CA:$CA,$C222,'18'!$CB:$CB)),0,SUMIF('18'!$CA:$CA,$C222,'18'!$CB:$CB)))-IF($D222="","",IF(ISNA(SUMIF('18'!$B:$B,$D222,'18'!$L:$L)),0,SUMIF('18'!$B:$B,$D222,'18'!$L:$L)))))</f>
        <v>0</v>
      </c>
      <c r="X222" s="34">
        <f>IF($D222="","",(IF($C222="","",IF(ISNA(SUMIF('19'!$CA:$CA,$C222,'19'!$CB:$CB)),0,SUMIF('19'!$CA:$CA,$C222,'19'!$CB:$CB)))-IF($D222="","",IF(ISNA(SUMIF('19'!$B:$B,$D222,'19'!$L:$L)),0,SUMIF('19'!$B:$B,$D222,'19'!$L:$L)))))</f>
        <v>0</v>
      </c>
      <c r="Y222" s="34">
        <f>IF($D222="","",(IF($C222="","",IF(ISNA(SUMIF('20'!$CA:$CA,$C222,'20'!$CB:$CB)),0,SUMIF('20'!$CA:$CA,$C222,'20'!$CB:$CB)))-IF($D222="","",IF(ISNA(SUMIF('20'!$B:$B,$D222,'20'!$L:$L)),0,SUMIF('20'!$B:$B,$D222,'20'!$L:$L)))))</f>
        <v>0</v>
      </c>
      <c r="Z222" s="34">
        <f>IF($D222="","",(IF($C222="","",IF(ISNA(SUMIF('21'!$CA:$CA,$C222,'21'!$CB:$CB)),0,SUMIF('21'!$CA:$CA,$C222,'21'!$CB:$CB)))-IF($D222="","",IF(ISNA(SUMIF('21'!$B:$B,$D222,'21'!$L:$L)),0,SUMIF('21'!$B:$B,$D222,'21'!$L:$L)))))</f>
        <v>0</v>
      </c>
      <c r="AA222" s="34">
        <f>IF($D222="","",(IF($C222="","",IF(ISNA(SUMIF('22'!$CA:$CA,$C222,'22'!$CB:$CB)),0,SUMIF('22'!$CA:$CA,$C222,'22'!$CB:$CB)))-IF($D222="","",IF(ISNA(SUMIF('22'!$B:$B,$D222,'22'!$L:$L)),0,SUMIF('22'!$B:$B,$D222,'22'!$L:$L)))))</f>
        <v>0</v>
      </c>
      <c r="AB222" s="34">
        <f>IF($D222="","",(IF($C222="","",IF(ISNA(SUMIF('23'!$CA:$CA,$C222,'23'!$CB:$CB)),0,SUMIF('23'!$CA:$CA,$C222,'23'!$CB:$CB)))-IF($D222="","",IF(ISNA(SUMIF('23'!$B:$B,$D222,'23'!$L:$L)),0,SUMIF('23'!$B:$B,$D222,'23'!$L:$L)))))</f>
        <v>0</v>
      </c>
      <c r="AC222" s="34">
        <f>IF($D222="","",(IF($C222="","",IF(ISNA(SUMIF('24'!$CA:$CA,$C222,'24'!$CB:$CB)),0,SUMIF('24'!$CA:$CA,$C222,'24'!$CB:$CB)))-IF($D222="","",IF(ISNA(SUMIF('24'!$B:$B,$D222,'24'!$L:$L)),0,SUMIF('24'!$B:$B,$D222,'24'!$L:$L)))))</f>
        <v>0</v>
      </c>
      <c r="AD222" s="34">
        <f>IF($D222="","",(IF($C222="","",IF(ISNA(SUMIF('25'!$CA:$CA,$C222,'25'!$CB:$CB)),0,SUMIF('25'!$CA:$CA,$C222,'25'!$CB:$CB)))-IF($D222="","",IF(ISNA(SUMIF('25'!$B:$B,$D222,'25'!$L:$L)),0,SUMIF('25'!$B:$B,$D222,'25'!$L:$L)))))</f>
        <v>0</v>
      </c>
      <c r="AE222" s="34">
        <f>IF($D222="","",(IF($C222="","",IF(ISNA(SUMIF('26'!$CA:$CA,$C222,'26'!$CB:$CB)),0,SUMIF('26'!$CA:$CA,$C222,'26'!$CB:$CB)))-IF($D222="","",IF(ISNA(SUMIF('26'!$B:$B,$D222,'26'!$L:$L)),0,SUMIF('26'!$B:$B,$D222,'26'!$L:$L)))))</f>
        <v>0</v>
      </c>
      <c r="AF222" s="34">
        <f>IF($D222="","",(IF($C222="","",IF(ISNA(SUMIF('27'!$CA:$CA,$C222,'27'!$CB:$CB)),0,SUMIF('27'!$CA:$CA,$C222,'27'!$CB:$CB)))-IF($D222="","",IF(ISNA(SUMIF('27'!$B:$B,$D222,'27'!$L:$L)),0,SUMIF('27'!$B:$B,$D222,'27'!$L:$L)))))</f>
        <v>0</v>
      </c>
      <c r="AG222" s="34">
        <f>IF($D222="","",(IF($C222="","",IF(ISNA(SUMIF('28'!$CA:$CA,$C222,'28'!$CB:$CB)),0,SUMIF('28'!$CA:$CA,$C222,'28'!$CB:$CB)))-IF($D222="","",IF(ISNA(SUMIF('28'!$B:$B,$D222,'28'!$L:$L)),0,SUMIF('28'!$B:$B,$D222,'28'!$L:$L)))))</f>
        <v>0</v>
      </c>
      <c r="AH222" s="34">
        <f>IF($D222="","",(IF($C222="","",IF(ISNA(SUMIF('29'!$CA:$CA,$C222,'29'!$CB:$CB)),0,SUMIF('29'!$CA:$CA,$C222,'29'!$CB:$CB)))-IF($D222="","",IF(ISNA(SUMIF('29'!$B:$B,$D222,'29'!$L:$L)),0,SUMIF('29'!$B:$B,$D222,'29'!$L:$L)))))</f>
        <v>0</v>
      </c>
      <c r="AI222" s="34">
        <f>IF($D222="","",(IF($C222="","",IF(ISNA(SUMIF('30'!$CA:$CA,$C222,'30'!$CB:$CB)),0,SUMIF('30'!$CA:$CA,$C222,'30'!$CB:$CB)))-IF($D222="","",IF(ISNA(SUMIF('30'!$B:$B,$D222,'30'!$L:$L)),0,SUMIF('30'!$B:$B,$D222,'30'!$L:$L)))))</f>
        <v>0</v>
      </c>
      <c r="AJ222" s="34">
        <f>IF($D222="","",(IF($C222="","",IF(ISNA(SUMIF('31'!$CA:$CA,$C222,'31'!$CB:$CB)),0,SUMIF('31'!$CA:$CA,$C222,'31'!$CB:$CB)))-IF($D222="","",IF(ISNA(SUMIF('31'!$B:$B,$D222,'31'!$L:$L)),0,SUMIF('31'!$B:$B,$D222,'31'!$L:$L)))))</f>
        <v>0</v>
      </c>
      <c r="AK222" s="35">
        <f t="shared" si="14"/>
        <v>0</v>
      </c>
      <c r="AL222" s="31">
        <f t="shared" si="15"/>
        <v>236</v>
      </c>
    </row>
    <row r="223" spans="1:38" ht="17.399999999999999">
      <c r="A223" s="19">
        <v>5</v>
      </c>
      <c r="C223" s="39">
        <f>IF(D223="","",VLOOKUP('CUADRO GENERADO'!D223,'BASE DATOS CONDUCTORES'!B:C,2,FALSE))</f>
        <v>1048</v>
      </c>
      <c r="D223" s="28">
        <f>IFERROR(VLOOKUP(A223,'BASE DATOS CONDUCTORES'!$Z$4:$AB$403,3,FALSE),"")</f>
        <v>239</v>
      </c>
      <c r="E223" s="34" t="str">
        <f>IF(ISNA(VLOOKUP(D223,SALDOS!C:D,2,FALSE)),"",VLOOKUP(D223,SALDOS!C:D,2,FALSE))</f>
        <v/>
      </c>
      <c r="F223" s="34">
        <f>IF($D223="","",(IF($C223="","",IF(ISNA(SUMIF('1'!$CA:$CA,$C223,'1'!$CB:$CB)),0,SUMIF('1'!$CA:$CA,$C223,'1'!$CB:$CB)))-IF($D223="","",IF(ISNA(SUMIF('1'!$B:$B,$D223,'1'!$L:$L)),0,SUMIF('1'!$B:$B,$D223,'1'!$L:$L)))))</f>
        <v>0</v>
      </c>
      <c r="G223" s="34">
        <f>IF($D223="","",(IF($C223="","",IF(ISNA(SUMIF('2'!$CA:$CA,$C223,'2'!$CB:$CB)),0,SUMIF('2'!$CA:$CA,$C223,'2'!$CB:$CB)))-IF($D223="","",IF(ISNA(SUMIF('2'!$B:$B,$D223,'2'!$L:$L)),0,SUMIF('2'!$B:$B,$D223,'2'!$L:$L)))))</f>
        <v>0</v>
      </c>
      <c r="H223" s="34">
        <f>IF($D223="","",(IF($C223="","",IF(ISNA(SUMIF('3'!$CA:$CA,$C223,'3'!$CB:$CB)),0,SUMIF('3'!$CA:$CA,$C223,'3'!$CB:$CB)))-IF($D223="","",IF(ISNA(SUMIF('3'!$B:$B,$D223,'3'!$L:$L)),0,SUMIF('3'!$B:$B,$D223,'3'!$L:$L)))))</f>
        <v>0</v>
      </c>
      <c r="I223" s="34">
        <f>IF($D223="","",(IF($C223="","",IF(ISNA(SUMIF('4'!$CA:$CA,$C223,'4'!$CB:$CB)),0,SUMIF('4'!$CA:$CA,$C223,'4'!$CB:$CB)))-IF($D223="","",IF(ISNA(SUMIF('4'!$B:$B,$D223,'4'!$L:$L)),0,SUMIF('4'!$B:$B,$D223,'4'!$L:$L)))))</f>
        <v>0</v>
      </c>
      <c r="J223" s="34">
        <f>IF($D223="","",(IF($C223="","",IF(ISNA(SUMIF('5'!$CA:$CA,$C223,'5'!$CB:$CB)),0,SUMIF('5'!$CA:$CA,$C223,'5'!$CB:$CB)))-IF($D223="","",IF(ISNA(SUMIF('5'!$B:$B,$D223,'5'!$L:$L)),0,SUMIF('5'!$B:$B,$D223,'5'!$L:$L)))))</f>
        <v>0</v>
      </c>
      <c r="K223" s="34">
        <f>IF($D223="","",(IF($C223="","",IF(ISNA(SUMIF('6'!$CA:$CA,$C223,'6'!$CB:$CB)),0,SUMIF('6'!$CA:$CA,$C223,'6'!$CB:$CB)))-IF($D223="","",IF(ISNA(SUMIF('6'!$B:$B,$D223,'6'!$L:$L)),0,SUMIF('6'!$B:$B,$D223,'6'!$L:$L)))))</f>
        <v>0</v>
      </c>
      <c r="L223" s="34">
        <f>IF($D223="","",(IF($C223="","",IF(ISNA(SUMIF('7'!$CA:$CA,$C223,'7'!$CB:$CB)),0,SUMIF('7'!$CA:$CA,$C223,'7'!$CB:$CB)))-IF($D223="","",IF(ISNA(SUMIF('7'!$B:$B,$D223,'7'!$L:$L)),0,SUMIF('7'!$B:$B,$D223,'7'!$L:$L)))))</f>
        <v>0</v>
      </c>
      <c r="M223" s="34">
        <f>IF($D223="","",(IF($C223="","",IF(ISNA(SUMIF('8'!$CA:$CA,$C223,'8'!$CB:$CB)),0,SUMIF('8'!$CA:$CA,$C223,'8'!$CB:$CB)))-IF($D223="","",IF(ISNA(SUMIF('8'!$B:$B,$D223,'8'!$L:$L)),0,SUMIF('8'!$B:$B,$D223,'8'!$L:$L)))))</f>
        <v>0</v>
      </c>
      <c r="N223" s="34">
        <f>IF($D223="","",(IF($C223="","",IF(ISNA(SUMIF('9'!$CA:$CA,$C223,'9'!$CB:$CB)),0,SUMIF('9'!$CA:$CA,$C223,'9'!$CB:$CB)))-IF($D223="","",IF(ISNA(SUMIF('9'!$B:$B,$D223,'9'!$L:$L)),0,SUMIF('9'!$B:$B,$D223,'9'!$L:$L)))))</f>
        <v>0</v>
      </c>
      <c r="O223" s="34">
        <f>IF($D223="","",(IF($C223="","",IF(ISNA(SUMIF('10'!$CA:$CA,$C223,'10'!$CB:$CB)),0,SUMIF('10'!$CA:$CA,$C223,'10'!$CB:$CB)))-IF($D223="","",IF(ISNA(SUMIF('10'!$B:$B,$D223,'10'!$L:$L)),0,SUMIF('10'!$B:$B,$D223,'10'!$L:$L)))))</f>
        <v>0</v>
      </c>
      <c r="P223" s="34">
        <f>IF($D223="","",(IF($C223="","",IF(ISNA(SUMIF('11'!$CA:$CA,$C223,'11'!$CB:$CB)),0,SUMIF('11'!$CA:$CA,$C223,'11'!$CB:$CB)))-IF($D223="","",IF(ISNA(SUMIF('11'!$B:$B,$D223,'11'!$L:$L)),0,SUMIF('11'!$B:$B,$D223,'11'!$L:$L)))))</f>
        <v>0</v>
      </c>
      <c r="Q223" s="34">
        <f>IF($D223="","",(IF($C223="","",IF(ISNA(SUMIF('12'!$CA:$CA,$C223,'12'!$CB:$CB)),0,SUMIF('12'!$CA:$CA,$C223,'12'!$CB:$CB)))-IF($D223="","",IF(ISNA(SUMIF('12'!$B:$B,$D223,'12'!$L:$L)),0,SUMIF('12'!$B:$B,$D223,'12'!$L:$L)))))</f>
        <v>0</v>
      </c>
      <c r="R223" s="34">
        <f>IF($D223="","",(IF($C223="","",IF(ISNA(SUMIF('13'!$CA:$CA,$C223,'13'!$CB:$CB)),0,SUMIF('13'!$CA:$CA,$C223,'13'!$CB:$CB)))-IF($D223="","",IF(ISNA(SUMIF('13'!$B:$B,$D223,'13'!$L:$L)),0,SUMIF('13'!$B:$B,$D223,'13'!$L:$L)))))</f>
        <v>0</v>
      </c>
      <c r="S223" s="34">
        <f>IF($D223="","",(IF($C223="","",IF(ISNA(SUMIF('14'!$CA:$CA,$C223,'14'!$CB:$CB)),0,SUMIF('14'!$CA:$CA,$C223,'14'!$CB:$CB)))-IF($D223="","",IF(ISNA(SUMIF('14'!$B:$B,$D223,'14'!$L:$L)),0,SUMIF('14'!$B:$B,$D223,'14'!$L:$L)))))</f>
        <v>0</v>
      </c>
      <c r="T223" s="34">
        <f>IF($D223="","",(IF($C223="","",IF(ISNA(SUMIF('15'!$CA:$CA,$C223,'15'!$CB:$CB)),0,SUMIF('15'!$CA:$CA,$C223,'15'!$CB:$CB)))-IF($D223="","",IF(ISNA(SUMIF('15'!$B:$B,$D223,'15'!$L:$L)),0,SUMIF('15'!$B:$B,$D223,'15'!$L:$L)))))</f>
        <v>0</v>
      </c>
      <c r="U223" s="34">
        <f>IF($D223="","",(IF($C223="","",IF(ISNA(SUMIF('16'!$CA:$CA,$C223,'16'!$CB:$CB)),0,SUMIF('16'!$CA:$CA,$C223,'16'!$CB:$CB)))-IF($D223="","",IF(ISNA(SUMIF('16'!$B:$B,$D223,'16'!$L:$L)),0,SUMIF('16'!$B:$B,$D223,'16'!$L:$L)))))</f>
        <v>0</v>
      </c>
      <c r="V223" s="34">
        <f>IF($D223="","",(IF($C223="","",IF(ISNA(SUMIF('17'!$CA:$CA,$C223,'17'!$CB:$CB)),0,SUMIF('17'!$CA:$CA,$C223,'17'!$CB:$CB)))-IF($D223="","",IF(ISNA(SUMIF('17'!$B:$B,$D223,'17'!$L:$L)),0,SUMIF('17'!$B:$B,$D223,'17'!$L:$L)))))</f>
        <v>0</v>
      </c>
      <c r="W223" s="34">
        <f>IF($D223="","",(IF($C223="","",IF(ISNA(SUMIF('18'!$CA:$CA,$C223,'18'!$CB:$CB)),0,SUMIF('18'!$CA:$CA,$C223,'18'!$CB:$CB)))-IF($D223="","",IF(ISNA(SUMIF('18'!$B:$B,$D223,'18'!$L:$L)),0,SUMIF('18'!$B:$B,$D223,'18'!$L:$L)))))</f>
        <v>0</v>
      </c>
      <c r="X223" s="34">
        <f>IF($D223="","",(IF($C223="","",IF(ISNA(SUMIF('19'!$CA:$CA,$C223,'19'!$CB:$CB)),0,SUMIF('19'!$CA:$CA,$C223,'19'!$CB:$CB)))-IF($D223="","",IF(ISNA(SUMIF('19'!$B:$B,$D223,'19'!$L:$L)),0,SUMIF('19'!$B:$B,$D223,'19'!$L:$L)))))</f>
        <v>0</v>
      </c>
      <c r="Y223" s="34">
        <f>IF($D223="","",(IF($C223="","",IF(ISNA(SUMIF('20'!$CA:$CA,$C223,'20'!$CB:$CB)),0,SUMIF('20'!$CA:$CA,$C223,'20'!$CB:$CB)))-IF($D223="","",IF(ISNA(SUMIF('20'!$B:$B,$D223,'20'!$L:$L)),0,SUMIF('20'!$B:$B,$D223,'20'!$L:$L)))))</f>
        <v>0</v>
      </c>
      <c r="Z223" s="34">
        <f>IF($D223="","",(IF($C223="","",IF(ISNA(SUMIF('21'!$CA:$CA,$C223,'21'!$CB:$CB)),0,SUMIF('21'!$CA:$CA,$C223,'21'!$CB:$CB)))-IF($D223="","",IF(ISNA(SUMIF('21'!$B:$B,$D223,'21'!$L:$L)),0,SUMIF('21'!$B:$B,$D223,'21'!$L:$L)))))</f>
        <v>0</v>
      </c>
      <c r="AA223" s="34">
        <f>IF($D223="","",(IF($C223="","",IF(ISNA(SUMIF('22'!$CA:$CA,$C223,'22'!$CB:$CB)),0,SUMIF('22'!$CA:$CA,$C223,'22'!$CB:$CB)))-IF($D223="","",IF(ISNA(SUMIF('22'!$B:$B,$D223,'22'!$L:$L)),0,SUMIF('22'!$B:$B,$D223,'22'!$L:$L)))))</f>
        <v>0</v>
      </c>
      <c r="AB223" s="34">
        <f>IF($D223="","",(IF($C223="","",IF(ISNA(SUMIF('23'!$CA:$CA,$C223,'23'!$CB:$CB)),0,SUMIF('23'!$CA:$CA,$C223,'23'!$CB:$CB)))-IF($D223="","",IF(ISNA(SUMIF('23'!$B:$B,$D223,'23'!$L:$L)),0,SUMIF('23'!$B:$B,$D223,'23'!$L:$L)))))</f>
        <v>0</v>
      </c>
      <c r="AC223" s="34">
        <f>IF($D223="","",(IF($C223="","",IF(ISNA(SUMIF('24'!$CA:$CA,$C223,'24'!$CB:$CB)),0,SUMIF('24'!$CA:$CA,$C223,'24'!$CB:$CB)))-IF($D223="","",IF(ISNA(SUMIF('24'!$B:$B,$D223,'24'!$L:$L)),0,SUMIF('24'!$B:$B,$D223,'24'!$L:$L)))))</f>
        <v>0</v>
      </c>
      <c r="AD223" s="34">
        <f>IF($D223="","",(IF($C223="","",IF(ISNA(SUMIF('25'!$CA:$CA,$C223,'25'!$CB:$CB)),0,SUMIF('25'!$CA:$CA,$C223,'25'!$CB:$CB)))-IF($D223="","",IF(ISNA(SUMIF('25'!$B:$B,$D223,'25'!$L:$L)),0,SUMIF('25'!$B:$B,$D223,'25'!$L:$L)))))</f>
        <v>0</v>
      </c>
      <c r="AE223" s="34">
        <f>IF($D223="","",(IF($C223="","",IF(ISNA(SUMIF('26'!$CA:$CA,$C223,'26'!$CB:$CB)),0,SUMIF('26'!$CA:$CA,$C223,'26'!$CB:$CB)))-IF($D223="","",IF(ISNA(SUMIF('26'!$B:$B,$D223,'26'!$L:$L)),0,SUMIF('26'!$B:$B,$D223,'26'!$L:$L)))))</f>
        <v>0</v>
      </c>
      <c r="AF223" s="34">
        <f>IF($D223="","",(IF($C223="","",IF(ISNA(SUMIF('27'!$CA:$CA,$C223,'27'!$CB:$CB)),0,SUMIF('27'!$CA:$CA,$C223,'27'!$CB:$CB)))-IF($D223="","",IF(ISNA(SUMIF('27'!$B:$B,$D223,'27'!$L:$L)),0,SUMIF('27'!$B:$B,$D223,'27'!$L:$L)))))</f>
        <v>0</v>
      </c>
      <c r="AG223" s="34">
        <f>IF($D223="","",(IF($C223="","",IF(ISNA(SUMIF('28'!$CA:$CA,$C223,'28'!$CB:$CB)),0,SUMIF('28'!$CA:$CA,$C223,'28'!$CB:$CB)))-IF($D223="","",IF(ISNA(SUMIF('28'!$B:$B,$D223,'28'!$L:$L)),0,SUMIF('28'!$B:$B,$D223,'28'!$L:$L)))))</f>
        <v>0</v>
      </c>
      <c r="AH223" s="34">
        <f>IF($D223="","",(IF($C223="","",IF(ISNA(SUMIF('29'!$CA:$CA,$C223,'29'!$CB:$CB)),0,SUMIF('29'!$CA:$CA,$C223,'29'!$CB:$CB)))-IF($D223="","",IF(ISNA(SUMIF('29'!$B:$B,$D223,'29'!$L:$L)),0,SUMIF('29'!$B:$B,$D223,'29'!$L:$L)))))</f>
        <v>0</v>
      </c>
      <c r="AI223" s="34">
        <f>IF($D223="","",(IF($C223="","",IF(ISNA(SUMIF('30'!$CA:$CA,$C223,'30'!$CB:$CB)),0,SUMIF('30'!$CA:$CA,$C223,'30'!$CB:$CB)))-IF($D223="","",IF(ISNA(SUMIF('30'!$B:$B,$D223,'30'!$L:$L)),0,SUMIF('30'!$B:$B,$D223,'30'!$L:$L)))))</f>
        <v>0</v>
      </c>
      <c r="AJ223" s="34">
        <f>IF($D223="","",(IF($C223="","",IF(ISNA(SUMIF('31'!$CA:$CA,$C223,'31'!$CB:$CB)),0,SUMIF('31'!$CA:$CA,$C223,'31'!$CB:$CB)))-IF($D223="","",IF(ISNA(SUMIF('31'!$B:$B,$D223,'31'!$L:$L)),0,SUMIF('31'!$B:$B,$D223,'31'!$L:$L)))))</f>
        <v>0</v>
      </c>
      <c r="AK223" s="35">
        <f t="shared" si="14"/>
        <v>0</v>
      </c>
      <c r="AL223" s="31">
        <f t="shared" si="15"/>
        <v>239</v>
      </c>
    </row>
    <row r="224" spans="1:38" ht="17.399999999999999">
      <c r="A224" s="19">
        <v>6</v>
      </c>
      <c r="C224" s="39">
        <f>IF(D224="","",VLOOKUP('CUADRO GENERADO'!D224,'BASE DATOS CONDUCTORES'!B:C,2,FALSE))</f>
        <v>1975</v>
      </c>
      <c r="D224" s="28">
        <f>IFERROR(VLOOKUP(A224,'BASE DATOS CONDUCTORES'!$Z$4:$AB$403,3,FALSE),"")</f>
        <v>240</v>
      </c>
      <c r="E224" s="34" t="str">
        <f>IF(ISNA(VLOOKUP(D224,SALDOS!C:D,2,FALSE)),"",VLOOKUP(D224,SALDOS!C:D,2,FALSE))</f>
        <v/>
      </c>
      <c r="F224" s="34">
        <f>IF($D224="","",(IF($C224="","",IF(ISNA(SUMIF('1'!$CA:$CA,$C224,'1'!$CB:$CB)),0,SUMIF('1'!$CA:$CA,$C224,'1'!$CB:$CB)))-IF($D224="","",IF(ISNA(SUMIF('1'!$B:$B,$D224,'1'!$L:$L)),0,SUMIF('1'!$B:$B,$D224,'1'!$L:$L)))))</f>
        <v>0</v>
      </c>
      <c r="G224" s="34">
        <f>IF($D224="","",(IF($C224="","",IF(ISNA(SUMIF('2'!$CA:$CA,$C224,'2'!$CB:$CB)),0,SUMIF('2'!$CA:$CA,$C224,'2'!$CB:$CB)))-IF($D224="","",IF(ISNA(SUMIF('2'!$B:$B,$D224,'2'!$L:$L)),0,SUMIF('2'!$B:$B,$D224,'2'!$L:$L)))))</f>
        <v>0</v>
      </c>
      <c r="H224" s="34">
        <f>IF($D224="","",(IF($C224="","",IF(ISNA(SUMIF('3'!$CA:$CA,$C224,'3'!$CB:$CB)),0,SUMIF('3'!$CA:$CA,$C224,'3'!$CB:$CB)))-IF($D224="","",IF(ISNA(SUMIF('3'!$B:$B,$D224,'3'!$L:$L)),0,SUMIF('3'!$B:$B,$D224,'3'!$L:$L)))))</f>
        <v>0</v>
      </c>
      <c r="I224" s="34">
        <f>IF($D224="","",(IF($C224="","",IF(ISNA(SUMIF('4'!$CA:$CA,$C224,'4'!$CB:$CB)),0,SUMIF('4'!$CA:$CA,$C224,'4'!$CB:$CB)))-IF($D224="","",IF(ISNA(SUMIF('4'!$B:$B,$D224,'4'!$L:$L)),0,SUMIF('4'!$B:$B,$D224,'4'!$L:$L)))))</f>
        <v>0</v>
      </c>
      <c r="J224" s="34">
        <f>IF($D224="","",(IF($C224="","",IF(ISNA(SUMIF('5'!$CA:$CA,$C224,'5'!$CB:$CB)),0,SUMIF('5'!$CA:$CA,$C224,'5'!$CB:$CB)))-IF($D224="","",IF(ISNA(SUMIF('5'!$B:$B,$D224,'5'!$L:$L)),0,SUMIF('5'!$B:$B,$D224,'5'!$L:$L)))))</f>
        <v>0</v>
      </c>
      <c r="K224" s="34">
        <f>IF($D224="","",(IF($C224="","",IF(ISNA(SUMIF('6'!$CA:$CA,$C224,'6'!$CB:$CB)),0,SUMIF('6'!$CA:$CA,$C224,'6'!$CB:$CB)))-IF($D224="","",IF(ISNA(SUMIF('6'!$B:$B,$D224,'6'!$L:$L)),0,SUMIF('6'!$B:$B,$D224,'6'!$L:$L)))))</f>
        <v>0</v>
      </c>
      <c r="L224" s="34">
        <f>IF($D224="","",(IF($C224="","",IF(ISNA(SUMIF('7'!$CA:$CA,$C224,'7'!$CB:$CB)),0,SUMIF('7'!$CA:$CA,$C224,'7'!$CB:$CB)))-IF($D224="","",IF(ISNA(SUMIF('7'!$B:$B,$D224,'7'!$L:$L)),0,SUMIF('7'!$B:$B,$D224,'7'!$L:$L)))))</f>
        <v>0</v>
      </c>
      <c r="M224" s="34">
        <f>IF($D224="","",(IF($C224="","",IF(ISNA(SUMIF('8'!$CA:$CA,$C224,'8'!$CB:$CB)),0,SUMIF('8'!$CA:$CA,$C224,'8'!$CB:$CB)))-IF($D224="","",IF(ISNA(SUMIF('8'!$B:$B,$D224,'8'!$L:$L)),0,SUMIF('8'!$B:$B,$D224,'8'!$L:$L)))))</f>
        <v>0</v>
      </c>
      <c r="N224" s="34">
        <f>IF($D224="","",(IF($C224="","",IF(ISNA(SUMIF('9'!$CA:$CA,$C224,'9'!$CB:$CB)),0,SUMIF('9'!$CA:$CA,$C224,'9'!$CB:$CB)))-IF($D224="","",IF(ISNA(SUMIF('9'!$B:$B,$D224,'9'!$L:$L)),0,SUMIF('9'!$B:$B,$D224,'9'!$L:$L)))))</f>
        <v>0</v>
      </c>
      <c r="O224" s="34">
        <f>IF($D224="","",(IF($C224="","",IF(ISNA(SUMIF('10'!$CA:$CA,$C224,'10'!$CB:$CB)),0,SUMIF('10'!$CA:$CA,$C224,'10'!$CB:$CB)))-IF($D224="","",IF(ISNA(SUMIF('10'!$B:$B,$D224,'10'!$L:$L)),0,SUMIF('10'!$B:$B,$D224,'10'!$L:$L)))))</f>
        <v>0</v>
      </c>
      <c r="P224" s="34">
        <f>IF($D224="","",(IF($C224="","",IF(ISNA(SUMIF('11'!$CA:$CA,$C224,'11'!$CB:$CB)),0,SUMIF('11'!$CA:$CA,$C224,'11'!$CB:$CB)))-IF($D224="","",IF(ISNA(SUMIF('11'!$B:$B,$D224,'11'!$L:$L)),0,SUMIF('11'!$B:$B,$D224,'11'!$L:$L)))))</f>
        <v>0</v>
      </c>
      <c r="Q224" s="34">
        <f>IF($D224="","",(IF($C224="","",IF(ISNA(SUMIF('12'!$CA:$CA,$C224,'12'!$CB:$CB)),0,SUMIF('12'!$CA:$CA,$C224,'12'!$CB:$CB)))-IF($D224="","",IF(ISNA(SUMIF('12'!$B:$B,$D224,'12'!$L:$L)),0,SUMIF('12'!$B:$B,$D224,'12'!$L:$L)))))</f>
        <v>0</v>
      </c>
      <c r="R224" s="34">
        <f>IF($D224="","",(IF($C224="","",IF(ISNA(SUMIF('13'!$CA:$CA,$C224,'13'!$CB:$CB)),0,SUMIF('13'!$CA:$CA,$C224,'13'!$CB:$CB)))-IF($D224="","",IF(ISNA(SUMIF('13'!$B:$B,$D224,'13'!$L:$L)),0,SUMIF('13'!$B:$B,$D224,'13'!$L:$L)))))</f>
        <v>0</v>
      </c>
      <c r="S224" s="34">
        <f>IF($D224="","",(IF($C224="","",IF(ISNA(SUMIF('14'!$CA:$CA,$C224,'14'!$CB:$CB)),0,SUMIF('14'!$CA:$CA,$C224,'14'!$CB:$CB)))-IF($D224="","",IF(ISNA(SUMIF('14'!$B:$B,$D224,'14'!$L:$L)),0,SUMIF('14'!$B:$B,$D224,'14'!$L:$L)))))</f>
        <v>0</v>
      </c>
      <c r="T224" s="34">
        <f>IF($D224="","",(IF($C224="","",IF(ISNA(SUMIF('15'!$CA:$CA,$C224,'15'!$CB:$CB)),0,SUMIF('15'!$CA:$CA,$C224,'15'!$CB:$CB)))-IF($D224="","",IF(ISNA(SUMIF('15'!$B:$B,$D224,'15'!$L:$L)),0,SUMIF('15'!$B:$B,$D224,'15'!$L:$L)))))</f>
        <v>0</v>
      </c>
      <c r="U224" s="34">
        <f>IF($D224="","",(IF($C224="","",IF(ISNA(SUMIF('16'!$CA:$CA,$C224,'16'!$CB:$CB)),0,SUMIF('16'!$CA:$CA,$C224,'16'!$CB:$CB)))-IF($D224="","",IF(ISNA(SUMIF('16'!$B:$B,$D224,'16'!$L:$L)),0,SUMIF('16'!$B:$B,$D224,'16'!$L:$L)))))</f>
        <v>0</v>
      </c>
      <c r="V224" s="34">
        <f>IF($D224="","",(IF($C224="","",IF(ISNA(SUMIF('17'!$CA:$CA,$C224,'17'!$CB:$CB)),0,SUMIF('17'!$CA:$CA,$C224,'17'!$CB:$CB)))-IF($D224="","",IF(ISNA(SUMIF('17'!$B:$B,$D224,'17'!$L:$L)),0,SUMIF('17'!$B:$B,$D224,'17'!$L:$L)))))</f>
        <v>0</v>
      </c>
      <c r="W224" s="34">
        <f>IF($D224="","",(IF($C224="","",IF(ISNA(SUMIF('18'!$CA:$CA,$C224,'18'!$CB:$CB)),0,SUMIF('18'!$CA:$CA,$C224,'18'!$CB:$CB)))-IF($D224="","",IF(ISNA(SUMIF('18'!$B:$B,$D224,'18'!$L:$L)),0,SUMIF('18'!$B:$B,$D224,'18'!$L:$L)))))</f>
        <v>0</v>
      </c>
      <c r="X224" s="34">
        <f>IF($D224="","",(IF($C224="","",IF(ISNA(SUMIF('19'!$CA:$CA,$C224,'19'!$CB:$CB)),0,SUMIF('19'!$CA:$CA,$C224,'19'!$CB:$CB)))-IF($D224="","",IF(ISNA(SUMIF('19'!$B:$B,$D224,'19'!$L:$L)),0,SUMIF('19'!$B:$B,$D224,'19'!$L:$L)))))</f>
        <v>0</v>
      </c>
      <c r="Y224" s="34">
        <f>IF($D224="","",(IF($C224="","",IF(ISNA(SUMIF('20'!$CA:$CA,$C224,'20'!$CB:$CB)),0,SUMIF('20'!$CA:$CA,$C224,'20'!$CB:$CB)))-IF($D224="","",IF(ISNA(SUMIF('20'!$B:$B,$D224,'20'!$L:$L)),0,SUMIF('20'!$B:$B,$D224,'20'!$L:$L)))))</f>
        <v>0</v>
      </c>
      <c r="Z224" s="34">
        <f>IF($D224="","",(IF($C224="","",IF(ISNA(SUMIF('21'!$CA:$CA,$C224,'21'!$CB:$CB)),0,SUMIF('21'!$CA:$CA,$C224,'21'!$CB:$CB)))-IF($D224="","",IF(ISNA(SUMIF('21'!$B:$B,$D224,'21'!$L:$L)),0,SUMIF('21'!$B:$B,$D224,'21'!$L:$L)))))</f>
        <v>0</v>
      </c>
      <c r="AA224" s="34">
        <f>IF($D224="","",(IF($C224="","",IF(ISNA(SUMIF('22'!$CA:$CA,$C224,'22'!$CB:$CB)),0,SUMIF('22'!$CA:$CA,$C224,'22'!$CB:$CB)))-IF($D224="","",IF(ISNA(SUMIF('22'!$B:$B,$D224,'22'!$L:$L)),0,SUMIF('22'!$B:$B,$D224,'22'!$L:$L)))))</f>
        <v>0</v>
      </c>
      <c r="AB224" s="34">
        <f>IF($D224="","",(IF($C224="","",IF(ISNA(SUMIF('23'!$CA:$CA,$C224,'23'!$CB:$CB)),0,SUMIF('23'!$CA:$CA,$C224,'23'!$CB:$CB)))-IF($D224="","",IF(ISNA(SUMIF('23'!$B:$B,$D224,'23'!$L:$L)),0,SUMIF('23'!$B:$B,$D224,'23'!$L:$L)))))</f>
        <v>0</v>
      </c>
      <c r="AC224" s="34">
        <f>IF($D224="","",(IF($C224="","",IF(ISNA(SUMIF('24'!$CA:$CA,$C224,'24'!$CB:$CB)),0,SUMIF('24'!$CA:$CA,$C224,'24'!$CB:$CB)))-IF($D224="","",IF(ISNA(SUMIF('24'!$B:$B,$D224,'24'!$L:$L)),0,SUMIF('24'!$B:$B,$D224,'24'!$L:$L)))))</f>
        <v>0</v>
      </c>
      <c r="AD224" s="34">
        <f>IF($D224="","",(IF($C224="","",IF(ISNA(SUMIF('25'!$CA:$CA,$C224,'25'!$CB:$CB)),0,SUMIF('25'!$CA:$CA,$C224,'25'!$CB:$CB)))-IF($D224="","",IF(ISNA(SUMIF('25'!$B:$B,$D224,'25'!$L:$L)),0,SUMIF('25'!$B:$B,$D224,'25'!$L:$L)))))</f>
        <v>0</v>
      </c>
      <c r="AE224" s="34">
        <f>IF($D224="","",(IF($C224="","",IF(ISNA(SUMIF('26'!$CA:$CA,$C224,'26'!$CB:$CB)),0,SUMIF('26'!$CA:$CA,$C224,'26'!$CB:$CB)))-IF($D224="","",IF(ISNA(SUMIF('26'!$B:$B,$D224,'26'!$L:$L)),0,SUMIF('26'!$B:$B,$D224,'26'!$L:$L)))))</f>
        <v>0</v>
      </c>
      <c r="AF224" s="34">
        <f>IF($D224="","",(IF($C224="","",IF(ISNA(SUMIF('27'!$CA:$CA,$C224,'27'!$CB:$CB)),0,SUMIF('27'!$CA:$CA,$C224,'27'!$CB:$CB)))-IF($D224="","",IF(ISNA(SUMIF('27'!$B:$B,$D224,'27'!$L:$L)),0,SUMIF('27'!$B:$B,$D224,'27'!$L:$L)))))</f>
        <v>0</v>
      </c>
      <c r="AG224" s="34">
        <f>IF($D224="","",(IF($C224="","",IF(ISNA(SUMIF('28'!$CA:$CA,$C224,'28'!$CB:$CB)),0,SUMIF('28'!$CA:$CA,$C224,'28'!$CB:$CB)))-IF($D224="","",IF(ISNA(SUMIF('28'!$B:$B,$D224,'28'!$L:$L)),0,SUMIF('28'!$B:$B,$D224,'28'!$L:$L)))))</f>
        <v>0</v>
      </c>
      <c r="AH224" s="34">
        <f>IF($D224="","",(IF($C224="","",IF(ISNA(SUMIF('29'!$CA:$CA,$C224,'29'!$CB:$CB)),0,SUMIF('29'!$CA:$CA,$C224,'29'!$CB:$CB)))-IF($D224="","",IF(ISNA(SUMIF('29'!$B:$B,$D224,'29'!$L:$L)),0,SUMIF('29'!$B:$B,$D224,'29'!$L:$L)))))</f>
        <v>0</v>
      </c>
      <c r="AI224" s="34">
        <f>IF($D224="","",(IF($C224="","",IF(ISNA(SUMIF('30'!$CA:$CA,$C224,'30'!$CB:$CB)),0,SUMIF('30'!$CA:$CA,$C224,'30'!$CB:$CB)))-IF($D224="","",IF(ISNA(SUMIF('30'!$B:$B,$D224,'30'!$L:$L)),0,SUMIF('30'!$B:$B,$D224,'30'!$L:$L)))))</f>
        <v>0</v>
      </c>
      <c r="AJ224" s="34">
        <f>IF($D224="","",(IF($C224="","",IF(ISNA(SUMIF('31'!$CA:$CA,$C224,'31'!$CB:$CB)),0,SUMIF('31'!$CA:$CA,$C224,'31'!$CB:$CB)))-IF($D224="","",IF(ISNA(SUMIF('31'!$B:$B,$D224,'31'!$L:$L)),0,SUMIF('31'!$B:$B,$D224,'31'!$L:$L)))))</f>
        <v>0</v>
      </c>
      <c r="AK224" s="35">
        <f t="shared" si="14"/>
        <v>0</v>
      </c>
      <c r="AL224" s="31">
        <f t="shared" si="15"/>
        <v>240</v>
      </c>
    </row>
    <row r="225" spans="1:38" ht="17.399999999999999">
      <c r="A225" s="19">
        <v>7</v>
      </c>
      <c r="C225" s="39">
        <f>IF(D225="","",VLOOKUP('CUADRO GENERADO'!D225,'BASE DATOS CONDUCTORES'!B:C,2,FALSE))</f>
        <v>1957</v>
      </c>
      <c r="D225" s="28">
        <f>IFERROR(VLOOKUP(A225,'BASE DATOS CONDUCTORES'!$Z$4:$AB$403,3,FALSE),"")</f>
        <v>249</v>
      </c>
      <c r="E225" s="34" t="str">
        <f>IF(ISNA(VLOOKUP(D225,SALDOS!C:D,2,FALSE)),"",VLOOKUP(D225,SALDOS!C:D,2,FALSE))</f>
        <v/>
      </c>
      <c r="F225" s="34">
        <f>IF($D225="","",(IF($C225="","",IF(ISNA(SUMIF('1'!$CA:$CA,$C225,'1'!$CB:$CB)),0,SUMIF('1'!$CA:$CA,$C225,'1'!$CB:$CB)))-IF($D225="","",IF(ISNA(SUMIF('1'!$B:$B,$D225,'1'!$L:$L)),0,SUMIF('1'!$B:$B,$D225,'1'!$L:$L)))))</f>
        <v>0</v>
      </c>
      <c r="G225" s="34">
        <f>IF($D225="","",(IF($C225="","",IF(ISNA(SUMIF('2'!$CA:$CA,$C225,'2'!$CB:$CB)),0,SUMIF('2'!$CA:$CA,$C225,'2'!$CB:$CB)))-IF($D225="","",IF(ISNA(SUMIF('2'!$B:$B,$D225,'2'!$L:$L)),0,SUMIF('2'!$B:$B,$D225,'2'!$L:$L)))))</f>
        <v>0</v>
      </c>
      <c r="H225" s="34">
        <f>IF($D225="","",(IF($C225="","",IF(ISNA(SUMIF('3'!$CA:$CA,$C225,'3'!$CB:$CB)),0,SUMIF('3'!$CA:$CA,$C225,'3'!$CB:$CB)))-IF($D225="","",IF(ISNA(SUMIF('3'!$B:$B,$D225,'3'!$L:$L)),0,SUMIF('3'!$B:$B,$D225,'3'!$L:$L)))))</f>
        <v>0</v>
      </c>
      <c r="I225" s="34">
        <f>IF($D225="","",(IF($C225="","",IF(ISNA(SUMIF('4'!$CA:$CA,$C225,'4'!$CB:$CB)),0,SUMIF('4'!$CA:$CA,$C225,'4'!$CB:$CB)))-IF($D225="","",IF(ISNA(SUMIF('4'!$B:$B,$D225,'4'!$L:$L)),0,SUMIF('4'!$B:$B,$D225,'4'!$L:$L)))))</f>
        <v>0</v>
      </c>
      <c r="J225" s="34">
        <f>IF($D225="","",(IF($C225="","",IF(ISNA(SUMIF('5'!$CA:$CA,$C225,'5'!$CB:$CB)),0,SUMIF('5'!$CA:$CA,$C225,'5'!$CB:$CB)))-IF($D225="","",IF(ISNA(SUMIF('5'!$B:$B,$D225,'5'!$L:$L)),0,SUMIF('5'!$B:$B,$D225,'5'!$L:$L)))))</f>
        <v>0</v>
      </c>
      <c r="K225" s="34">
        <f>IF($D225="","",(IF($C225="","",IF(ISNA(SUMIF('6'!$CA:$CA,$C225,'6'!$CB:$CB)),0,SUMIF('6'!$CA:$CA,$C225,'6'!$CB:$CB)))-IF($D225="","",IF(ISNA(SUMIF('6'!$B:$B,$D225,'6'!$L:$L)),0,SUMIF('6'!$B:$B,$D225,'6'!$L:$L)))))</f>
        <v>0</v>
      </c>
      <c r="L225" s="34">
        <f>IF($D225="","",(IF($C225="","",IF(ISNA(SUMIF('7'!$CA:$CA,$C225,'7'!$CB:$CB)),0,SUMIF('7'!$CA:$CA,$C225,'7'!$CB:$CB)))-IF($D225="","",IF(ISNA(SUMIF('7'!$B:$B,$D225,'7'!$L:$L)),0,SUMIF('7'!$B:$B,$D225,'7'!$L:$L)))))</f>
        <v>0</v>
      </c>
      <c r="M225" s="34">
        <f>IF($D225="","",(IF($C225="","",IF(ISNA(SUMIF('8'!$CA:$CA,$C225,'8'!$CB:$CB)),0,SUMIF('8'!$CA:$CA,$C225,'8'!$CB:$CB)))-IF($D225="","",IF(ISNA(SUMIF('8'!$B:$B,$D225,'8'!$L:$L)),0,SUMIF('8'!$B:$B,$D225,'8'!$L:$L)))))</f>
        <v>0</v>
      </c>
      <c r="N225" s="34">
        <f>IF($D225="","",(IF($C225="","",IF(ISNA(SUMIF('9'!$CA:$CA,$C225,'9'!$CB:$CB)),0,SUMIF('9'!$CA:$CA,$C225,'9'!$CB:$CB)))-IF($D225="","",IF(ISNA(SUMIF('9'!$B:$B,$D225,'9'!$L:$L)),0,SUMIF('9'!$B:$B,$D225,'9'!$L:$L)))))</f>
        <v>0</v>
      </c>
      <c r="O225" s="34">
        <f>IF($D225="","",(IF($C225="","",IF(ISNA(SUMIF('10'!$CA:$CA,$C225,'10'!$CB:$CB)),0,SUMIF('10'!$CA:$CA,$C225,'10'!$CB:$CB)))-IF($D225="","",IF(ISNA(SUMIF('10'!$B:$B,$D225,'10'!$L:$L)),0,SUMIF('10'!$B:$B,$D225,'10'!$L:$L)))))</f>
        <v>0</v>
      </c>
      <c r="P225" s="34">
        <f>IF($D225="","",(IF($C225="","",IF(ISNA(SUMIF('11'!$CA:$CA,$C225,'11'!$CB:$CB)),0,SUMIF('11'!$CA:$CA,$C225,'11'!$CB:$CB)))-IF($D225="","",IF(ISNA(SUMIF('11'!$B:$B,$D225,'11'!$L:$L)),0,SUMIF('11'!$B:$B,$D225,'11'!$L:$L)))))</f>
        <v>0</v>
      </c>
      <c r="Q225" s="34">
        <f>IF($D225="","",(IF($C225="","",IF(ISNA(SUMIF('12'!$CA:$CA,$C225,'12'!$CB:$CB)),0,SUMIF('12'!$CA:$CA,$C225,'12'!$CB:$CB)))-IF($D225="","",IF(ISNA(SUMIF('12'!$B:$B,$D225,'12'!$L:$L)),0,SUMIF('12'!$B:$B,$D225,'12'!$L:$L)))))</f>
        <v>0</v>
      </c>
      <c r="R225" s="34">
        <f>IF($D225="","",(IF($C225="","",IF(ISNA(SUMIF('13'!$CA:$CA,$C225,'13'!$CB:$CB)),0,SUMIF('13'!$CA:$CA,$C225,'13'!$CB:$CB)))-IF($D225="","",IF(ISNA(SUMIF('13'!$B:$B,$D225,'13'!$L:$L)),0,SUMIF('13'!$B:$B,$D225,'13'!$L:$L)))))</f>
        <v>0</v>
      </c>
      <c r="S225" s="34">
        <f>IF($D225="","",(IF($C225="","",IF(ISNA(SUMIF('14'!$CA:$CA,$C225,'14'!$CB:$CB)),0,SUMIF('14'!$CA:$CA,$C225,'14'!$CB:$CB)))-IF($D225="","",IF(ISNA(SUMIF('14'!$B:$B,$D225,'14'!$L:$L)),0,SUMIF('14'!$B:$B,$D225,'14'!$L:$L)))))</f>
        <v>0</v>
      </c>
      <c r="T225" s="34">
        <f>IF($D225="","",(IF($C225="","",IF(ISNA(SUMIF('15'!$CA:$CA,$C225,'15'!$CB:$CB)),0,SUMIF('15'!$CA:$CA,$C225,'15'!$CB:$CB)))-IF($D225="","",IF(ISNA(SUMIF('15'!$B:$B,$D225,'15'!$L:$L)),0,SUMIF('15'!$B:$B,$D225,'15'!$L:$L)))))</f>
        <v>0</v>
      </c>
      <c r="U225" s="34">
        <f>IF($D225="","",(IF($C225="","",IF(ISNA(SUMIF('16'!$CA:$CA,$C225,'16'!$CB:$CB)),0,SUMIF('16'!$CA:$CA,$C225,'16'!$CB:$CB)))-IF($D225="","",IF(ISNA(SUMIF('16'!$B:$B,$D225,'16'!$L:$L)),0,SUMIF('16'!$B:$B,$D225,'16'!$L:$L)))))</f>
        <v>0</v>
      </c>
      <c r="V225" s="34">
        <f>IF($D225="","",(IF($C225="","",IF(ISNA(SUMIF('17'!$CA:$CA,$C225,'17'!$CB:$CB)),0,SUMIF('17'!$CA:$CA,$C225,'17'!$CB:$CB)))-IF($D225="","",IF(ISNA(SUMIF('17'!$B:$B,$D225,'17'!$L:$L)),0,SUMIF('17'!$B:$B,$D225,'17'!$L:$L)))))</f>
        <v>0</v>
      </c>
      <c r="W225" s="34">
        <f>IF($D225="","",(IF($C225="","",IF(ISNA(SUMIF('18'!$CA:$CA,$C225,'18'!$CB:$CB)),0,SUMIF('18'!$CA:$CA,$C225,'18'!$CB:$CB)))-IF($D225="","",IF(ISNA(SUMIF('18'!$B:$B,$D225,'18'!$L:$L)),0,SUMIF('18'!$B:$B,$D225,'18'!$L:$L)))))</f>
        <v>0</v>
      </c>
      <c r="X225" s="34">
        <f>IF($D225="","",(IF($C225="","",IF(ISNA(SUMIF('19'!$CA:$CA,$C225,'19'!$CB:$CB)),0,SUMIF('19'!$CA:$CA,$C225,'19'!$CB:$CB)))-IF($D225="","",IF(ISNA(SUMIF('19'!$B:$B,$D225,'19'!$L:$L)),0,SUMIF('19'!$B:$B,$D225,'19'!$L:$L)))))</f>
        <v>0</v>
      </c>
      <c r="Y225" s="34">
        <f>IF($D225="","",(IF($C225="","",IF(ISNA(SUMIF('20'!$CA:$CA,$C225,'20'!$CB:$CB)),0,SUMIF('20'!$CA:$CA,$C225,'20'!$CB:$CB)))-IF($D225="","",IF(ISNA(SUMIF('20'!$B:$B,$D225,'20'!$L:$L)),0,SUMIF('20'!$B:$B,$D225,'20'!$L:$L)))))</f>
        <v>0</v>
      </c>
      <c r="Z225" s="34">
        <f>IF($D225="","",(IF($C225="","",IF(ISNA(SUMIF('21'!$CA:$CA,$C225,'21'!$CB:$CB)),0,SUMIF('21'!$CA:$CA,$C225,'21'!$CB:$CB)))-IF($D225="","",IF(ISNA(SUMIF('21'!$B:$B,$D225,'21'!$L:$L)),0,SUMIF('21'!$B:$B,$D225,'21'!$L:$L)))))</f>
        <v>0</v>
      </c>
      <c r="AA225" s="34">
        <f>IF($D225="","",(IF($C225="","",IF(ISNA(SUMIF('22'!$CA:$CA,$C225,'22'!$CB:$CB)),0,SUMIF('22'!$CA:$CA,$C225,'22'!$CB:$CB)))-IF($D225="","",IF(ISNA(SUMIF('22'!$B:$B,$D225,'22'!$L:$L)),0,SUMIF('22'!$B:$B,$D225,'22'!$L:$L)))))</f>
        <v>0</v>
      </c>
      <c r="AB225" s="34">
        <f>IF($D225="","",(IF($C225="","",IF(ISNA(SUMIF('23'!$CA:$CA,$C225,'23'!$CB:$CB)),0,SUMIF('23'!$CA:$CA,$C225,'23'!$CB:$CB)))-IF($D225="","",IF(ISNA(SUMIF('23'!$B:$B,$D225,'23'!$L:$L)),0,SUMIF('23'!$B:$B,$D225,'23'!$L:$L)))))</f>
        <v>0</v>
      </c>
      <c r="AC225" s="34">
        <f>IF($D225="","",(IF($C225="","",IF(ISNA(SUMIF('24'!$CA:$CA,$C225,'24'!$CB:$CB)),0,SUMIF('24'!$CA:$CA,$C225,'24'!$CB:$CB)))-IF($D225="","",IF(ISNA(SUMIF('24'!$B:$B,$D225,'24'!$L:$L)),0,SUMIF('24'!$B:$B,$D225,'24'!$L:$L)))))</f>
        <v>0</v>
      </c>
      <c r="AD225" s="34">
        <f>IF($D225="","",(IF($C225="","",IF(ISNA(SUMIF('25'!$CA:$CA,$C225,'25'!$CB:$CB)),0,SUMIF('25'!$CA:$CA,$C225,'25'!$CB:$CB)))-IF($D225="","",IF(ISNA(SUMIF('25'!$B:$B,$D225,'25'!$L:$L)),0,SUMIF('25'!$B:$B,$D225,'25'!$L:$L)))))</f>
        <v>0</v>
      </c>
      <c r="AE225" s="34">
        <f>IF($D225="","",(IF($C225="","",IF(ISNA(SUMIF('26'!$CA:$CA,$C225,'26'!$CB:$CB)),0,SUMIF('26'!$CA:$CA,$C225,'26'!$CB:$CB)))-IF($D225="","",IF(ISNA(SUMIF('26'!$B:$B,$D225,'26'!$L:$L)),0,SUMIF('26'!$B:$B,$D225,'26'!$L:$L)))))</f>
        <v>0</v>
      </c>
      <c r="AF225" s="34">
        <f>IF($D225="","",(IF($C225="","",IF(ISNA(SUMIF('27'!$CA:$CA,$C225,'27'!$CB:$CB)),0,SUMIF('27'!$CA:$CA,$C225,'27'!$CB:$CB)))-IF($D225="","",IF(ISNA(SUMIF('27'!$B:$B,$D225,'27'!$L:$L)),0,SUMIF('27'!$B:$B,$D225,'27'!$L:$L)))))</f>
        <v>0</v>
      </c>
      <c r="AG225" s="34">
        <f>IF($D225="","",(IF($C225="","",IF(ISNA(SUMIF('28'!$CA:$CA,$C225,'28'!$CB:$CB)),0,SUMIF('28'!$CA:$CA,$C225,'28'!$CB:$CB)))-IF($D225="","",IF(ISNA(SUMIF('28'!$B:$B,$D225,'28'!$L:$L)),0,SUMIF('28'!$B:$B,$D225,'28'!$L:$L)))))</f>
        <v>0</v>
      </c>
      <c r="AH225" s="34">
        <f>IF($D225="","",(IF($C225="","",IF(ISNA(SUMIF('29'!$CA:$CA,$C225,'29'!$CB:$CB)),0,SUMIF('29'!$CA:$CA,$C225,'29'!$CB:$CB)))-IF($D225="","",IF(ISNA(SUMIF('29'!$B:$B,$D225,'29'!$L:$L)),0,SUMIF('29'!$B:$B,$D225,'29'!$L:$L)))))</f>
        <v>0</v>
      </c>
      <c r="AI225" s="34">
        <f>IF($D225="","",(IF($C225="","",IF(ISNA(SUMIF('30'!$CA:$CA,$C225,'30'!$CB:$CB)),0,SUMIF('30'!$CA:$CA,$C225,'30'!$CB:$CB)))-IF($D225="","",IF(ISNA(SUMIF('30'!$B:$B,$D225,'30'!$L:$L)),0,SUMIF('30'!$B:$B,$D225,'30'!$L:$L)))))</f>
        <v>0</v>
      </c>
      <c r="AJ225" s="34">
        <f>IF($D225="","",(IF($C225="","",IF(ISNA(SUMIF('31'!$CA:$CA,$C225,'31'!$CB:$CB)),0,SUMIF('31'!$CA:$CA,$C225,'31'!$CB:$CB)))-IF($D225="","",IF(ISNA(SUMIF('31'!$B:$B,$D225,'31'!$L:$L)),0,SUMIF('31'!$B:$B,$D225,'31'!$L:$L)))))</f>
        <v>0</v>
      </c>
      <c r="AK225" s="35">
        <f t="shared" si="14"/>
        <v>0</v>
      </c>
      <c r="AL225" s="31">
        <f t="shared" si="15"/>
        <v>249</v>
      </c>
    </row>
    <row r="226" spans="1:38" ht="17.399999999999999">
      <c r="A226" s="19">
        <v>8</v>
      </c>
      <c r="C226" s="39">
        <f>IF(D226="","",VLOOKUP('CUADRO GENERADO'!D226,'BASE DATOS CONDUCTORES'!B:C,2,FALSE))</f>
        <v>1309</v>
      </c>
      <c r="D226" s="28">
        <f>IFERROR(VLOOKUP(A226,'BASE DATOS CONDUCTORES'!$Z$4:$AB$403,3,FALSE),"")</f>
        <v>258</v>
      </c>
      <c r="E226" s="34" t="str">
        <f>IF(ISNA(VLOOKUP(D226,SALDOS!C:D,2,FALSE)),"",VLOOKUP(D226,SALDOS!C:D,2,FALSE))</f>
        <v/>
      </c>
      <c r="F226" s="34">
        <f>IF($D226="","",(IF($C226="","",IF(ISNA(SUMIF('1'!$CA:$CA,$C226,'1'!$CB:$CB)),0,SUMIF('1'!$CA:$CA,$C226,'1'!$CB:$CB)))-IF($D226="","",IF(ISNA(SUMIF('1'!$B:$B,$D226,'1'!$L:$L)),0,SUMIF('1'!$B:$B,$D226,'1'!$L:$L)))))</f>
        <v>0</v>
      </c>
      <c r="G226" s="34">
        <f>IF($D226="","",(IF($C226="","",IF(ISNA(SUMIF('2'!$CA:$CA,$C226,'2'!$CB:$CB)),0,SUMIF('2'!$CA:$CA,$C226,'2'!$CB:$CB)))-IF($D226="","",IF(ISNA(SUMIF('2'!$B:$B,$D226,'2'!$L:$L)),0,SUMIF('2'!$B:$B,$D226,'2'!$L:$L)))))</f>
        <v>0</v>
      </c>
      <c r="H226" s="34">
        <f>IF($D226="","",(IF($C226="","",IF(ISNA(SUMIF('3'!$CA:$CA,$C226,'3'!$CB:$CB)),0,SUMIF('3'!$CA:$CA,$C226,'3'!$CB:$CB)))-IF($D226="","",IF(ISNA(SUMIF('3'!$B:$B,$D226,'3'!$L:$L)),0,SUMIF('3'!$B:$B,$D226,'3'!$L:$L)))))</f>
        <v>0</v>
      </c>
      <c r="I226" s="34">
        <f>IF($D226="","",(IF($C226="","",IF(ISNA(SUMIF('4'!$CA:$CA,$C226,'4'!$CB:$CB)),0,SUMIF('4'!$CA:$CA,$C226,'4'!$CB:$CB)))-IF($D226="","",IF(ISNA(SUMIF('4'!$B:$B,$D226,'4'!$L:$L)),0,SUMIF('4'!$B:$B,$D226,'4'!$L:$L)))))</f>
        <v>0</v>
      </c>
      <c r="J226" s="34">
        <f>IF($D226="","",(IF($C226="","",IF(ISNA(SUMIF('5'!$CA:$CA,$C226,'5'!$CB:$CB)),0,SUMIF('5'!$CA:$CA,$C226,'5'!$CB:$CB)))-IF($D226="","",IF(ISNA(SUMIF('5'!$B:$B,$D226,'5'!$L:$L)),0,SUMIF('5'!$B:$B,$D226,'5'!$L:$L)))))</f>
        <v>0</v>
      </c>
      <c r="K226" s="34">
        <f>IF($D226="","",(IF($C226="","",IF(ISNA(SUMIF('6'!$CA:$CA,$C226,'6'!$CB:$CB)),0,SUMIF('6'!$CA:$CA,$C226,'6'!$CB:$CB)))-IF($D226="","",IF(ISNA(SUMIF('6'!$B:$B,$D226,'6'!$L:$L)),0,SUMIF('6'!$B:$B,$D226,'6'!$L:$L)))))</f>
        <v>0</v>
      </c>
      <c r="L226" s="34">
        <f>IF($D226="","",(IF($C226="","",IF(ISNA(SUMIF('7'!$CA:$CA,$C226,'7'!$CB:$CB)),0,SUMIF('7'!$CA:$CA,$C226,'7'!$CB:$CB)))-IF($D226="","",IF(ISNA(SUMIF('7'!$B:$B,$D226,'7'!$L:$L)),0,SUMIF('7'!$B:$B,$D226,'7'!$L:$L)))))</f>
        <v>0</v>
      </c>
      <c r="M226" s="34">
        <f>IF($D226="","",(IF($C226="","",IF(ISNA(SUMIF('8'!$CA:$CA,$C226,'8'!$CB:$CB)),0,SUMIF('8'!$CA:$CA,$C226,'8'!$CB:$CB)))-IF($D226="","",IF(ISNA(SUMIF('8'!$B:$B,$D226,'8'!$L:$L)),0,SUMIF('8'!$B:$B,$D226,'8'!$L:$L)))))</f>
        <v>0</v>
      </c>
      <c r="N226" s="34">
        <f>IF($D226="","",(IF($C226="","",IF(ISNA(SUMIF('9'!$CA:$CA,$C226,'9'!$CB:$CB)),0,SUMIF('9'!$CA:$CA,$C226,'9'!$CB:$CB)))-IF($D226="","",IF(ISNA(SUMIF('9'!$B:$B,$D226,'9'!$L:$L)),0,SUMIF('9'!$B:$B,$D226,'9'!$L:$L)))))</f>
        <v>0</v>
      </c>
      <c r="O226" s="34">
        <f>IF($D226="","",(IF($C226="","",IF(ISNA(SUMIF('10'!$CA:$CA,$C226,'10'!$CB:$CB)),0,SUMIF('10'!$CA:$CA,$C226,'10'!$CB:$CB)))-IF($D226="","",IF(ISNA(SUMIF('10'!$B:$B,$D226,'10'!$L:$L)),0,SUMIF('10'!$B:$B,$D226,'10'!$L:$L)))))</f>
        <v>0</v>
      </c>
      <c r="P226" s="34">
        <f>IF($D226="","",(IF($C226="","",IF(ISNA(SUMIF('11'!$CA:$CA,$C226,'11'!$CB:$CB)),0,SUMIF('11'!$CA:$CA,$C226,'11'!$CB:$CB)))-IF($D226="","",IF(ISNA(SUMIF('11'!$B:$B,$D226,'11'!$L:$L)),0,SUMIF('11'!$B:$B,$D226,'11'!$L:$L)))))</f>
        <v>0</v>
      </c>
      <c r="Q226" s="34">
        <f>IF($D226="","",(IF($C226="","",IF(ISNA(SUMIF('12'!$CA:$CA,$C226,'12'!$CB:$CB)),0,SUMIF('12'!$CA:$CA,$C226,'12'!$CB:$CB)))-IF($D226="","",IF(ISNA(SUMIF('12'!$B:$B,$D226,'12'!$L:$L)),0,SUMIF('12'!$B:$B,$D226,'12'!$L:$L)))))</f>
        <v>0</v>
      </c>
      <c r="R226" s="34">
        <f>IF($D226="","",(IF($C226="","",IF(ISNA(SUMIF('13'!$CA:$CA,$C226,'13'!$CB:$CB)),0,SUMIF('13'!$CA:$CA,$C226,'13'!$CB:$CB)))-IF($D226="","",IF(ISNA(SUMIF('13'!$B:$B,$D226,'13'!$L:$L)),0,SUMIF('13'!$B:$B,$D226,'13'!$L:$L)))))</f>
        <v>0</v>
      </c>
      <c r="S226" s="34">
        <f>IF($D226="","",(IF($C226="","",IF(ISNA(SUMIF('14'!$CA:$CA,$C226,'14'!$CB:$CB)),0,SUMIF('14'!$CA:$CA,$C226,'14'!$CB:$CB)))-IF($D226="","",IF(ISNA(SUMIF('14'!$B:$B,$D226,'14'!$L:$L)),0,SUMIF('14'!$B:$B,$D226,'14'!$L:$L)))))</f>
        <v>0</v>
      </c>
      <c r="T226" s="34">
        <f>IF($D226="","",(IF($C226="","",IF(ISNA(SUMIF('15'!$CA:$CA,$C226,'15'!$CB:$CB)),0,SUMIF('15'!$CA:$CA,$C226,'15'!$CB:$CB)))-IF($D226="","",IF(ISNA(SUMIF('15'!$B:$B,$D226,'15'!$L:$L)),0,SUMIF('15'!$B:$B,$D226,'15'!$L:$L)))))</f>
        <v>0</v>
      </c>
      <c r="U226" s="34">
        <f>IF($D226="","",(IF($C226="","",IF(ISNA(SUMIF('16'!$CA:$CA,$C226,'16'!$CB:$CB)),0,SUMIF('16'!$CA:$CA,$C226,'16'!$CB:$CB)))-IF($D226="","",IF(ISNA(SUMIF('16'!$B:$B,$D226,'16'!$L:$L)),0,SUMIF('16'!$B:$B,$D226,'16'!$L:$L)))))</f>
        <v>0</v>
      </c>
      <c r="V226" s="34">
        <f>IF($D226="","",(IF($C226="","",IF(ISNA(SUMIF('17'!$CA:$CA,$C226,'17'!$CB:$CB)),0,SUMIF('17'!$CA:$CA,$C226,'17'!$CB:$CB)))-IF($D226="","",IF(ISNA(SUMIF('17'!$B:$B,$D226,'17'!$L:$L)),0,SUMIF('17'!$B:$B,$D226,'17'!$L:$L)))))</f>
        <v>0</v>
      </c>
      <c r="W226" s="34">
        <f>IF($D226="","",(IF($C226="","",IF(ISNA(SUMIF('18'!$CA:$CA,$C226,'18'!$CB:$CB)),0,SUMIF('18'!$CA:$CA,$C226,'18'!$CB:$CB)))-IF($D226="","",IF(ISNA(SUMIF('18'!$B:$B,$D226,'18'!$L:$L)),0,SUMIF('18'!$B:$B,$D226,'18'!$L:$L)))))</f>
        <v>0</v>
      </c>
      <c r="X226" s="34">
        <f>IF($D226="","",(IF($C226="","",IF(ISNA(SUMIF('19'!$CA:$CA,$C226,'19'!$CB:$CB)),0,SUMIF('19'!$CA:$CA,$C226,'19'!$CB:$CB)))-IF($D226="","",IF(ISNA(SUMIF('19'!$B:$B,$D226,'19'!$L:$L)),0,SUMIF('19'!$B:$B,$D226,'19'!$L:$L)))))</f>
        <v>0</v>
      </c>
      <c r="Y226" s="34">
        <f>IF($D226="","",(IF($C226="","",IF(ISNA(SUMIF('20'!$CA:$CA,$C226,'20'!$CB:$CB)),0,SUMIF('20'!$CA:$CA,$C226,'20'!$CB:$CB)))-IF($D226="","",IF(ISNA(SUMIF('20'!$B:$B,$D226,'20'!$L:$L)),0,SUMIF('20'!$B:$B,$D226,'20'!$L:$L)))))</f>
        <v>0</v>
      </c>
      <c r="Z226" s="34">
        <f>IF($D226="","",(IF($C226="","",IF(ISNA(SUMIF('21'!$CA:$CA,$C226,'21'!$CB:$CB)),0,SUMIF('21'!$CA:$CA,$C226,'21'!$CB:$CB)))-IF($D226="","",IF(ISNA(SUMIF('21'!$B:$B,$D226,'21'!$L:$L)),0,SUMIF('21'!$B:$B,$D226,'21'!$L:$L)))))</f>
        <v>0</v>
      </c>
      <c r="AA226" s="34">
        <f>IF($D226="","",(IF($C226="","",IF(ISNA(SUMIF('22'!$CA:$CA,$C226,'22'!$CB:$CB)),0,SUMIF('22'!$CA:$CA,$C226,'22'!$CB:$CB)))-IF($D226="","",IF(ISNA(SUMIF('22'!$B:$B,$D226,'22'!$L:$L)),0,SUMIF('22'!$B:$B,$D226,'22'!$L:$L)))))</f>
        <v>0</v>
      </c>
      <c r="AB226" s="34">
        <f>IF($D226="","",(IF($C226="","",IF(ISNA(SUMIF('23'!$CA:$CA,$C226,'23'!$CB:$CB)),0,SUMIF('23'!$CA:$CA,$C226,'23'!$CB:$CB)))-IF($D226="","",IF(ISNA(SUMIF('23'!$B:$B,$D226,'23'!$L:$L)),0,SUMIF('23'!$B:$B,$D226,'23'!$L:$L)))))</f>
        <v>0</v>
      </c>
      <c r="AC226" s="34">
        <f>IF($D226="","",(IF($C226="","",IF(ISNA(SUMIF('24'!$CA:$CA,$C226,'24'!$CB:$CB)),0,SUMIF('24'!$CA:$CA,$C226,'24'!$CB:$CB)))-IF($D226="","",IF(ISNA(SUMIF('24'!$B:$B,$D226,'24'!$L:$L)),0,SUMIF('24'!$B:$B,$D226,'24'!$L:$L)))))</f>
        <v>0</v>
      </c>
      <c r="AD226" s="34">
        <f>IF($D226="","",(IF($C226="","",IF(ISNA(SUMIF('25'!$CA:$CA,$C226,'25'!$CB:$CB)),0,SUMIF('25'!$CA:$CA,$C226,'25'!$CB:$CB)))-IF($D226="","",IF(ISNA(SUMIF('25'!$B:$B,$D226,'25'!$L:$L)),0,SUMIF('25'!$B:$B,$D226,'25'!$L:$L)))))</f>
        <v>0</v>
      </c>
      <c r="AE226" s="34">
        <f>IF($D226="","",(IF($C226="","",IF(ISNA(SUMIF('26'!$CA:$CA,$C226,'26'!$CB:$CB)),0,SUMIF('26'!$CA:$CA,$C226,'26'!$CB:$CB)))-IF($D226="","",IF(ISNA(SUMIF('26'!$B:$B,$D226,'26'!$L:$L)),0,SUMIF('26'!$B:$B,$D226,'26'!$L:$L)))))</f>
        <v>0</v>
      </c>
      <c r="AF226" s="34">
        <f>IF($D226="","",(IF($C226="","",IF(ISNA(SUMIF('27'!$CA:$CA,$C226,'27'!$CB:$CB)),0,SUMIF('27'!$CA:$CA,$C226,'27'!$CB:$CB)))-IF($D226="","",IF(ISNA(SUMIF('27'!$B:$B,$D226,'27'!$L:$L)),0,SUMIF('27'!$B:$B,$D226,'27'!$L:$L)))))</f>
        <v>0</v>
      </c>
      <c r="AG226" s="34">
        <f>IF($D226="","",(IF($C226="","",IF(ISNA(SUMIF('28'!$CA:$CA,$C226,'28'!$CB:$CB)),0,SUMIF('28'!$CA:$CA,$C226,'28'!$CB:$CB)))-IF($D226="","",IF(ISNA(SUMIF('28'!$B:$B,$D226,'28'!$L:$L)),0,SUMIF('28'!$B:$B,$D226,'28'!$L:$L)))))</f>
        <v>0</v>
      </c>
      <c r="AH226" s="34">
        <f>IF($D226="","",(IF($C226="","",IF(ISNA(SUMIF('29'!$CA:$CA,$C226,'29'!$CB:$CB)),0,SUMIF('29'!$CA:$CA,$C226,'29'!$CB:$CB)))-IF($D226="","",IF(ISNA(SUMIF('29'!$B:$B,$D226,'29'!$L:$L)),0,SUMIF('29'!$B:$B,$D226,'29'!$L:$L)))))</f>
        <v>0</v>
      </c>
      <c r="AI226" s="34">
        <f>IF($D226="","",(IF($C226="","",IF(ISNA(SUMIF('30'!$CA:$CA,$C226,'30'!$CB:$CB)),0,SUMIF('30'!$CA:$CA,$C226,'30'!$CB:$CB)))-IF($D226="","",IF(ISNA(SUMIF('30'!$B:$B,$D226,'30'!$L:$L)),0,SUMIF('30'!$B:$B,$D226,'30'!$L:$L)))))</f>
        <v>0</v>
      </c>
      <c r="AJ226" s="34">
        <f>IF($D226="","",(IF($C226="","",IF(ISNA(SUMIF('31'!$CA:$CA,$C226,'31'!$CB:$CB)),0,SUMIF('31'!$CA:$CA,$C226,'31'!$CB:$CB)))-IF($D226="","",IF(ISNA(SUMIF('31'!$B:$B,$D226,'31'!$L:$L)),0,SUMIF('31'!$B:$B,$D226,'31'!$L:$L)))))</f>
        <v>0</v>
      </c>
      <c r="AK226" s="35">
        <f t="shared" si="14"/>
        <v>0</v>
      </c>
      <c r="AL226" s="31">
        <f t="shared" si="15"/>
        <v>258</v>
      </c>
    </row>
    <row r="227" spans="1:38" ht="17.399999999999999">
      <c r="A227" s="19">
        <v>9</v>
      </c>
      <c r="C227" s="39">
        <f>IF(D227="","",VLOOKUP('CUADRO GENERADO'!D227,'BASE DATOS CONDUCTORES'!B:C,2,FALSE))</f>
        <v>3893</v>
      </c>
      <c r="D227" s="28">
        <f>IFERROR(VLOOKUP(A227,'BASE DATOS CONDUCTORES'!$Z$4:$AB$403,3,FALSE),"")</f>
        <v>259</v>
      </c>
      <c r="E227" s="34" t="str">
        <f>IF(ISNA(VLOOKUP(D227,SALDOS!C:D,2,FALSE)),"",VLOOKUP(D227,SALDOS!C:D,2,FALSE))</f>
        <v/>
      </c>
      <c r="F227" s="34">
        <f>IF($D227="","",(IF($C227="","",IF(ISNA(SUMIF('1'!$CA:$CA,$C227,'1'!$CB:$CB)),0,SUMIF('1'!$CA:$CA,$C227,'1'!$CB:$CB)))-IF($D227="","",IF(ISNA(SUMIF('1'!$B:$B,$D227,'1'!$L:$L)),0,SUMIF('1'!$B:$B,$D227,'1'!$L:$L)))))</f>
        <v>0</v>
      </c>
      <c r="G227" s="34">
        <f>IF($D227="","",(IF($C227="","",IF(ISNA(SUMIF('2'!$CA:$CA,$C227,'2'!$CB:$CB)),0,SUMIF('2'!$CA:$CA,$C227,'2'!$CB:$CB)))-IF($D227="","",IF(ISNA(SUMIF('2'!$B:$B,$D227,'2'!$L:$L)),0,SUMIF('2'!$B:$B,$D227,'2'!$L:$L)))))</f>
        <v>0</v>
      </c>
      <c r="H227" s="34">
        <f>IF($D227="","",(IF($C227="","",IF(ISNA(SUMIF('3'!$CA:$CA,$C227,'3'!$CB:$CB)),0,SUMIF('3'!$CA:$CA,$C227,'3'!$CB:$CB)))-IF($D227="","",IF(ISNA(SUMIF('3'!$B:$B,$D227,'3'!$L:$L)),0,SUMIF('3'!$B:$B,$D227,'3'!$L:$L)))))</f>
        <v>0</v>
      </c>
      <c r="I227" s="34">
        <f>IF($D227="","",(IF($C227="","",IF(ISNA(SUMIF('4'!$CA:$CA,$C227,'4'!$CB:$CB)),0,SUMIF('4'!$CA:$CA,$C227,'4'!$CB:$CB)))-IF($D227="","",IF(ISNA(SUMIF('4'!$B:$B,$D227,'4'!$L:$L)),0,SUMIF('4'!$B:$B,$D227,'4'!$L:$L)))))</f>
        <v>0</v>
      </c>
      <c r="J227" s="34">
        <f>IF($D227="","",(IF($C227="","",IF(ISNA(SUMIF('5'!$CA:$CA,$C227,'5'!$CB:$CB)),0,SUMIF('5'!$CA:$CA,$C227,'5'!$CB:$CB)))-IF($D227="","",IF(ISNA(SUMIF('5'!$B:$B,$D227,'5'!$L:$L)),0,SUMIF('5'!$B:$B,$D227,'5'!$L:$L)))))</f>
        <v>0</v>
      </c>
      <c r="K227" s="34">
        <f>IF($D227="","",(IF($C227="","",IF(ISNA(SUMIF('6'!$CA:$CA,$C227,'6'!$CB:$CB)),0,SUMIF('6'!$CA:$CA,$C227,'6'!$CB:$CB)))-IF($D227="","",IF(ISNA(SUMIF('6'!$B:$B,$D227,'6'!$L:$L)),0,SUMIF('6'!$B:$B,$D227,'6'!$L:$L)))))</f>
        <v>0</v>
      </c>
      <c r="L227" s="34">
        <f>IF($D227="","",(IF($C227="","",IF(ISNA(SUMIF('7'!$CA:$CA,$C227,'7'!$CB:$CB)),0,SUMIF('7'!$CA:$CA,$C227,'7'!$CB:$CB)))-IF($D227="","",IF(ISNA(SUMIF('7'!$B:$B,$D227,'7'!$L:$L)),0,SUMIF('7'!$B:$B,$D227,'7'!$L:$L)))))</f>
        <v>0</v>
      </c>
      <c r="M227" s="34">
        <f>IF($D227="","",(IF($C227="","",IF(ISNA(SUMIF('8'!$CA:$CA,$C227,'8'!$CB:$CB)),0,SUMIF('8'!$CA:$CA,$C227,'8'!$CB:$CB)))-IF($D227="","",IF(ISNA(SUMIF('8'!$B:$B,$D227,'8'!$L:$L)),0,SUMIF('8'!$B:$B,$D227,'8'!$L:$L)))))</f>
        <v>0</v>
      </c>
      <c r="N227" s="34">
        <f>IF($D227="","",(IF($C227="","",IF(ISNA(SUMIF('9'!$CA:$CA,$C227,'9'!$CB:$CB)),0,SUMIF('9'!$CA:$CA,$C227,'9'!$CB:$CB)))-IF($D227="","",IF(ISNA(SUMIF('9'!$B:$B,$D227,'9'!$L:$L)),0,SUMIF('9'!$B:$B,$D227,'9'!$L:$L)))))</f>
        <v>0</v>
      </c>
      <c r="O227" s="34">
        <f>IF($D227="","",(IF($C227="","",IF(ISNA(SUMIF('10'!$CA:$CA,$C227,'10'!$CB:$CB)),0,SUMIF('10'!$CA:$CA,$C227,'10'!$CB:$CB)))-IF($D227="","",IF(ISNA(SUMIF('10'!$B:$B,$D227,'10'!$L:$L)),0,SUMIF('10'!$B:$B,$D227,'10'!$L:$L)))))</f>
        <v>0</v>
      </c>
      <c r="P227" s="34">
        <f>IF($D227="","",(IF($C227="","",IF(ISNA(SUMIF('11'!$CA:$CA,$C227,'11'!$CB:$CB)),0,SUMIF('11'!$CA:$CA,$C227,'11'!$CB:$CB)))-IF($D227="","",IF(ISNA(SUMIF('11'!$B:$B,$D227,'11'!$L:$L)),0,SUMIF('11'!$B:$B,$D227,'11'!$L:$L)))))</f>
        <v>0</v>
      </c>
      <c r="Q227" s="34">
        <f>IF($D227="","",(IF($C227="","",IF(ISNA(SUMIF('12'!$CA:$CA,$C227,'12'!$CB:$CB)),0,SUMIF('12'!$CA:$CA,$C227,'12'!$CB:$CB)))-IF($D227="","",IF(ISNA(SUMIF('12'!$B:$B,$D227,'12'!$L:$L)),0,SUMIF('12'!$B:$B,$D227,'12'!$L:$L)))))</f>
        <v>0</v>
      </c>
      <c r="R227" s="34">
        <f>IF($D227="","",(IF($C227="","",IF(ISNA(SUMIF('13'!$CA:$CA,$C227,'13'!$CB:$CB)),0,SUMIF('13'!$CA:$CA,$C227,'13'!$CB:$CB)))-IF($D227="","",IF(ISNA(SUMIF('13'!$B:$B,$D227,'13'!$L:$L)),0,SUMIF('13'!$B:$B,$D227,'13'!$L:$L)))))</f>
        <v>0</v>
      </c>
      <c r="S227" s="34">
        <f>IF($D227="","",(IF($C227="","",IF(ISNA(SUMIF('14'!$CA:$CA,$C227,'14'!$CB:$CB)),0,SUMIF('14'!$CA:$CA,$C227,'14'!$CB:$CB)))-IF($D227="","",IF(ISNA(SUMIF('14'!$B:$B,$D227,'14'!$L:$L)),0,SUMIF('14'!$B:$B,$D227,'14'!$L:$L)))))</f>
        <v>0</v>
      </c>
      <c r="T227" s="34">
        <f>IF($D227="","",(IF($C227="","",IF(ISNA(SUMIF('15'!$CA:$CA,$C227,'15'!$CB:$CB)),0,SUMIF('15'!$CA:$CA,$C227,'15'!$CB:$CB)))-IF($D227="","",IF(ISNA(SUMIF('15'!$B:$B,$D227,'15'!$L:$L)),0,SUMIF('15'!$B:$B,$D227,'15'!$L:$L)))))</f>
        <v>0</v>
      </c>
      <c r="U227" s="34">
        <f>IF($D227="","",(IF($C227="","",IF(ISNA(SUMIF('16'!$CA:$CA,$C227,'16'!$CB:$CB)),0,SUMIF('16'!$CA:$CA,$C227,'16'!$CB:$CB)))-IF($D227="","",IF(ISNA(SUMIF('16'!$B:$B,$D227,'16'!$L:$L)),0,SUMIF('16'!$B:$B,$D227,'16'!$L:$L)))))</f>
        <v>0</v>
      </c>
      <c r="V227" s="34">
        <f>IF($D227="","",(IF($C227="","",IF(ISNA(SUMIF('17'!$CA:$CA,$C227,'17'!$CB:$CB)),0,SUMIF('17'!$CA:$CA,$C227,'17'!$CB:$CB)))-IF($D227="","",IF(ISNA(SUMIF('17'!$B:$B,$D227,'17'!$L:$L)),0,SUMIF('17'!$B:$B,$D227,'17'!$L:$L)))))</f>
        <v>0</v>
      </c>
      <c r="W227" s="34">
        <f>IF($D227="","",(IF($C227="","",IF(ISNA(SUMIF('18'!$CA:$CA,$C227,'18'!$CB:$CB)),0,SUMIF('18'!$CA:$CA,$C227,'18'!$CB:$CB)))-IF($D227="","",IF(ISNA(SUMIF('18'!$B:$B,$D227,'18'!$L:$L)),0,SUMIF('18'!$B:$B,$D227,'18'!$L:$L)))))</f>
        <v>0</v>
      </c>
      <c r="X227" s="34">
        <f>IF($D227="","",(IF($C227="","",IF(ISNA(SUMIF('19'!$CA:$CA,$C227,'19'!$CB:$CB)),0,SUMIF('19'!$CA:$CA,$C227,'19'!$CB:$CB)))-IF($D227="","",IF(ISNA(SUMIF('19'!$B:$B,$D227,'19'!$L:$L)),0,SUMIF('19'!$B:$B,$D227,'19'!$L:$L)))))</f>
        <v>0</v>
      </c>
      <c r="Y227" s="34">
        <f>IF($D227="","",(IF($C227="","",IF(ISNA(SUMIF('20'!$CA:$CA,$C227,'20'!$CB:$CB)),0,SUMIF('20'!$CA:$CA,$C227,'20'!$CB:$CB)))-IF($D227="","",IF(ISNA(SUMIF('20'!$B:$B,$D227,'20'!$L:$L)),0,SUMIF('20'!$B:$B,$D227,'20'!$L:$L)))))</f>
        <v>0</v>
      </c>
      <c r="Z227" s="34">
        <f>IF($D227="","",(IF($C227="","",IF(ISNA(SUMIF('21'!$CA:$CA,$C227,'21'!$CB:$CB)),0,SUMIF('21'!$CA:$CA,$C227,'21'!$CB:$CB)))-IF($D227="","",IF(ISNA(SUMIF('21'!$B:$B,$D227,'21'!$L:$L)),0,SUMIF('21'!$B:$B,$D227,'21'!$L:$L)))))</f>
        <v>0</v>
      </c>
      <c r="AA227" s="34">
        <f>IF($D227="","",(IF($C227="","",IF(ISNA(SUMIF('22'!$CA:$CA,$C227,'22'!$CB:$CB)),0,SUMIF('22'!$CA:$CA,$C227,'22'!$CB:$CB)))-IF($D227="","",IF(ISNA(SUMIF('22'!$B:$B,$D227,'22'!$L:$L)),0,SUMIF('22'!$B:$B,$D227,'22'!$L:$L)))))</f>
        <v>0</v>
      </c>
      <c r="AB227" s="34">
        <f>IF($D227="","",(IF($C227="","",IF(ISNA(SUMIF('23'!$CA:$CA,$C227,'23'!$CB:$CB)),0,SUMIF('23'!$CA:$CA,$C227,'23'!$CB:$CB)))-IF($D227="","",IF(ISNA(SUMIF('23'!$B:$B,$D227,'23'!$L:$L)),0,SUMIF('23'!$B:$B,$D227,'23'!$L:$L)))))</f>
        <v>0</v>
      </c>
      <c r="AC227" s="34">
        <f>IF($D227="","",(IF($C227="","",IF(ISNA(SUMIF('24'!$CA:$CA,$C227,'24'!$CB:$CB)),0,SUMIF('24'!$CA:$CA,$C227,'24'!$CB:$CB)))-IF($D227="","",IF(ISNA(SUMIF('24'!$B:$B,$D227,'24'!$L:$L)),0,SUMIF('24'!$B:$B,$D227,'24'!$L:$L)))))</f>
        <v>0</v>
      </c>
      <c r="AD227" s="34">
        <f>IF($D227="","",(IF($C227="","",IF(ISNA(SUMIF('25'!$CA:$CA,$C227,'25'!$CB:$CB)),0,SUMIF('25'!$CA:$CA,$C227,'25'!$CB:$CB)))-IF($D227="","",IF(ISNA(SUMIF('25'!$B:$B,$D227,'25'!$L:$L)),0,SUMIF('25'!$B:$B,$D227,'25'!$L:$L)))))</f>
        <v>0</v>
      </c>
      <c r="AE227" s="34">
        <f>IF($D227="","",(IF($C227="","",IF(ISNA(SUMIF('26'!$CA:$CA,$C227,'26'!$CB:$CB)),0,SUMIF('26'!$CA:$CA,$C227,'26'!$CB:$CB)))-IF($D227="","",IF(ISNA(SUMIF('26'!$B:$B,$D227,'26'!$L:$L)),0,SUMIF('26'!$B:$B,$D227,'26'!$L:$L)))))</f>
        <v>0</v>
      </c>
      <c r="AF227" s="34">
        <f>IF($D227="","",(IF($C227="","",IF(ISNA(SUMIF('27'!$CA:$CA,$C227,'27'!$CB:$CB)),0,SUMIF('27'!$CA:$CA,$C227,'27'!$CB:$CB)))-IF($D227="","",IF(ISNA(SUMIF('27'!$B:$B,$D227,'27'!$L:$L)),0,SUMIF('27'!$B:$B,$D227,'27'!$L:$L)))))</f>
        <v>0</v>
      </c>
      <c r="AG227" s="34">
        <f>IF($D227="","",(IF($C227="","",IF(ISNA(SUMIF('28'!$CA:$CA,$C227,'28'!$CB:$CB)),0,SUMIF('28'!$CA:$CA,$C227,'28'!$CB:$CB)))-IF($D227="","",IF(ISNA(SUMIF('28'!$B:$B,$D227,'28'!$L:$L)),0,SUMIF('28'!$B:$B,$D227,'28'!$L:$L)))))</f>
        <v>0</v>
      </c>
      <c r="AH227" s="34">
        <f>IF($D227="","",(IF($C227="","",IF(ISNA(SUMIF('29'!$CA:$CA,$C227,'29'!$CB:$CB)),0,SUMIF('29'!$CA:$CA,$C227,'29'!$CB:$CB)))-IF($D227="","",IF(ISNA(SUMIF('29'!$B:$B,$D227,'29'!$L:$L)),0,SUMIF('29'!$B:$B,$D227,'29'!$L:$L)))))</f>
        <v>0</v>
      </c>
      <c r="AI227" s="34">
        <f>IF($D227="","",(IF($C227="","",IF(ISNA(SUMIF('30'!$CA:$CA,$C227,'30'!$CB:$CB)),0,SUMIF('30'!$CA:$CA,$C227,'30'!$CB:$CB)))-IF($D227="","",IF(ISNA(SUMIF('30'!$B:$B,$D227,'30'!$L:$L)),0,SUMIF('30'!$B:$B,$D227,'30'!$L:$L)))))</f>
        <v>0</v>
      </c>
      <c r="AJ227" s="34">
        <f>IF($D227="","",(IF($C227="","",IF(ISNA(SUMIF('31'!$CA:$CA,$C227,'31'!$CB:$CB)),0,SUMIF('31'!$CA:$CA,$C227,'31'!$CB:$CB)))-IF($D227="","",IF(ISNA(SUMIF('31'!$B:$B,$D227,'31'!$L:$L)),0,SUMIF('31'!$B:$B,$D227,'31'!$L:$L)))))</f>
        <v>0</v>
      </c>
      <c r="AK227" s="35">
        <f t="shared" si="14"/>
        <v>0</v>
      </c>
      <c r="AL227" s="31">
        <f t="shared" si="15"/>
        <v>259</v>
      </c>
    </row>
    <row r="228" spans="1:38" ht="17.399999999999999">
      <c r="A228" s="19">
        <v>10</v>
      </c>
      <c r="C228" s="39">
        <f>IF(D228="","",VLOOKUP('CUADRO GENERADO'!D228,'BASE DATOS CONDUCTORES'!B:C,2,FALSE))</f>
        <v>6547</v>
      </c>
      <c r="D228" s="28">
        <f>IFERROR(VLOOKUP(A228,'BASE DATOS CONDUCTORES'!$Z$4:$AB$403,3,FALSE),"")</f>
        <v>265</v>
      </c>
      <c r="E228" s="34" t="str">
        <f>IF(ISNA(VLOOKUP(D228,SALDOS!C:D,2,FALSE)),"",VLOOKUP(D228,SALDOS!C:D,2,FALSE))</f>
        <v/>
      </c>
      <c r="F228" s="34">
        <f>IF($D228="","",(IF($C228="","",IF(ISNA(SUMIF('1'!$CA:$CA,$C228,'1'!$CB:$CB)),0,SUMIF('1'!$CA:$CA,$C228,'1'!$CB:$CB)))-IF($D228="","",IF(ISNA(SUMIF('1'!$B:$B,$D228,'1'!$L:$L)),0,SUMIF('1'!$B:$B,$D228,'1'!$L:$L)))))</f>
        <v>0</v>
      </c>
      <c r="G228" s="34">
        <f>IF($D228="","",(IF($C228="","",IF(ISNA(SUMIF('2'!$CA:$CA,$C228,'2'!$CB:$CB)),0,SUMIF('2'!$CA:$CA,$C228,'2'!$CB:$CB)))-IF($D228="","",IF(ISNA(SUMIF('2'!$B:$B,$D228,'2'!$L:$L)),0,SUMIF('2'!$B:$B,$D228,'2'!$L:$L)))))</f>
        <v>0</v>
      </c>
      <c r="H228" s="34">
        <f>IF($D228="","",(IF($C228="","",IF(ISNA(SUMIF('3'!$CA:$CA,$C228,'3'!$CB:$CB)),0,SUMIF('3'!$CA:$CA,$C228,'3'!$CB:$CB)))-IF($D228="","",IF(ISNA(SUMIF('3'!$B:$B,$D228,'3'!$L:$L)),0,SUMIF('3'!$B:$B,$D228,'3'!$L:$L)))))</f>
        <v>0</v>
      </c>
      <c r="I228" s="34">
        <f>IF($D228="","",(IF($C228="","",IF(ISNA(SUMIF('4'!$CA:$CA,$C228,'4'!$CB:$CB)),0,SUMIF('4'!$CA:$CA,$C228,'4'!$CB:$CB)))-IF($D228="","",IF(ISNA(SUMIF('4'!$B:$B,$D228,'4'!$L:$L)),0,SUMIF('4'!$B:$B,$D228,'4'!$L:$L)))))</f>
        <v>0</v>
      </c>
      <c r="J228" s="34">
        <f>IF($D228="","",(IF($C228="","",IF(ISNA(SUMIF('5'!$CA:$CA,$C228,'5'!$CB:$CB)),0,SUMIF('5'!$CA:$CA,$C228,'5'!$CB:$CB)))-IF($D228="","",IF(ISNA(SUMIF('5'!$B:$B,$D228,'5'!$L:$L)),0,SUMIF('5'!$B:$B,$D228,'5'!$L:$L)))))</f>
        <v>0</v>
      </c>
      <c r="K228" s="34">
        <f>IF($D228="","",(IF($C228="","",IF(ISNA(SUMIF('6'!$CA:$CA,$C228,'6'!$CB:$CB)),0,SUMIF('6'!$CA:$CA,$C228,'6'!$CB:$CB)))-IF($D228="","",IF(ISNA(SUMIF('6'!$B:$B,$D228,'6'!$L:$L)),0,SUMIF('6'!$B:$B,$D228,'6'!$L:$L)))))</f>
        <v>0</v>
      </c>
      <c r="L228" s="34">
        <f>IF($D228="","",(IF($C228="","",IF(ISNA(SUMIF('7'!$CA:$CA,$C228,'7'!$CB:$CB)),0,SUMIF('7'!$CA:$CA,$C228,'7'!$CB:$CB)))-IF($D228="","",IF(ISNA(SUMIF('7'!$B:$B,$D228,'7'!$L:$L)),0,SUMIF('7'!$B:$B,$D228,'7'!$L:$L)))))</f>
        <v>0</v>
      </c>
      <c r="M228" s="34">
        <f>IF($D228="","",(IF($C228="","",IF(ISNA(SUMIF('8'!$CA:$CA,$C228,'8'!$CB:$CB)),0,SUMIF('8'!$CA:$CA,$C228,'8'!$CB:$CB)))-IF($D228="","",IF(ISNA(SUMIF('8'!$B:$B,$D228,'8'!$L:$L)),0,SUMIF('8'!$B:$B,$D228,'8'!$L:$L)))))</f>
        <v>0</v>
      </c>
      <c r="N228" s="34">
        <f>IF($D228="","",(IF($C228="","",IF(ISNA(SUMIF('9'!$CA:$CA,$C228,'9'!$CB:$CB)),0,SUMIF('9'!$CA:$CA,$C228,'9'!$CB:$CB)))-IF($D228="","",IF(ISNA(SUMIF('9'!$B:$B,$D228,'9'!$L:$L)),0,SUMIF('9'!$B:$B,$D228,'9'!$L:$L)))))</f>
        <v>0</v>
      </c>
      <c r="O228" s="34">
        <f>IF($D228="","",(IF($C228="","",IF(ISNA(SUMIF('10'!$CA:$CA,$C228,'10'!$CB:$CB)),0,SUMIF('10'!$CA:$CA,$C228,'10'!$CB:$CB)))-IF($D228="","",IF(ISNA(SUMIF('10'!$B:$B,$D228,'10'!$L:$L)),0,SUMIF('10'!$B:$B,$D228,'10'!$L:$L)))))</f>
        <v>0</v>
      </c>
      <c r="P228" s="34">
        <f>IF($D228="","",(IF($C228="","",IF(ISNA(SUMIF('11'!$CA:$CA,$C228,'11'!$CB:$CB)),0,SUMIF('11'!$CA:$CA,$C228,'11'!$CB:$CB)))-IF($D228="","",IF(ISNA(SUMIF('11'!$B:$B,$D228,'11'!$L:$L)),0,SUMIF('11'!$B:$B,$D228,'11'!$L:$L)))))</f>
        <v>0</v>
      </c>
      <c r="Q228" s="34">
        <f>IF($D228="","",(IF($C228="","",IF(ISNA(SUMIF('12'!$CA:$CA,$C228,'12'!$CB:$CB)),0,SUMIF('12'!$CA:$CA,$C228,'12'!$CB:$CB)))-IF($D228="","",IF(ISNA(SUMIF('12'!$B:$B,$D228,'12'!$L:$L)),0,SUMIF('12'!$B:$B,$D228,'12'!$L:$L)))))</f>
        <v>0</v>
      </c>
      <c r="R228" s="34">
        <f>IF($D228="","",(IF($C228="","",IF(ISNA(SUMIF('13'!$CA:$CA,$C228,'13'!$CB:$CB)),0,SUMIF('13'!$CA:$CA,$C228,'13'!$CB:$CB)))-IF($D228="","",IF(ISNA(SUMIF('13'!$B:$B,$D228,'13'!$L:$L)),0,SUMIF('13'!$B:$B,$D228,'13'!$L:$L)))))</f>
        <v>0</v>
      </c>
      <c r="S228" s="34">
        <f>IF($D228="","",(IF($C228="","",IF(ISNA(SUMIF('14'!$CA:$CA,$C228,'14'!$CB:$CB)),0,SUMIF('14'!$CA:$CA,$C228,'14'!$CB:$CB)))-IF($D228="","",IF(ISNA(SUMIF('14'!$B:$B,$D228,'14'!$L:$L)),0,SUMIF('14'!$B:$B,$D228,'14'!$L:$L)))))</f>
        <v>0</v>
      </c>
      <c r="T228" s="34">
        <f>IF($D228="","",(IF($C228="","",IF(ISNA(SUMIF('15'!$CA:$CA,$C228,'15'!$CB:$CB)),0,SUMIF('15'!$CA:$CA,$C228,'15'!$CB:$CB)))-IF($D228="","",IF(ISNA(SUMIF('15'!$B:$B,$D228,'15'!$L:$L)),0,SUMIF('15'!$B:$B,$D228,'15'!$L:$L)))))</f>
        <v>0</v>
      </c>
      <c r="U228" s="34">
        <f>IF($D228="","",(IF($C228="","",IF(ISNA(SUMIF('16'!$CA:$CA,$C228,'16'!$CB:$CB)),0,SUMIF('16'!$CA:$CA,$C228,'16'!$CB:$CB)))-IF($D228="","",IF(ISNA(SUMIF('16'!$B:$B,$D228,'16'!$L:$L)),0,SUMIF('16'!$B:$B,$D228,'16'!$L:$L)))))</f>
        <v>0</v>
      </c>
      <c r="V228" s="34">
        <f>IF($D228="","",(IF($C228="","",IF(ISNA(SUMIF('17'!$CA:$CA,$C228,'17'!$CB:$CB)),0,SUMIF('17'!$CA:$CA,$C228,'17'!$CB:$CB)))-IF($D228="","",IF(ISNA(SUMIF('17'!$B:$B,$D228,'17'!$L:$L)),0,SUMIF('17'!$B:$B,$D228,'17'!$L:$L)))))</f>
        <v>0</v>
      </c>
      <c r="W228" s="34">
        <f>IF($D228="","",(IF($C228="","",IF(ISNA(SUMIF('18'!$CA:$CA,$C228,'18'!$CB:$CB)),0,SUMIF('18'!$CA:$CA,$C228,'18'!$CB:$CB)))-IF($D228="","",IF(ISNA(SUMIF('18'!$B:$B,$D228,'18'!$L:$L)),0,SUMIF('18'!$B:$B,$D228,'18'!$L:$L)))))</f>
        <v>0</v>
      </c>
      <c r="X228" s="34">
        <f>IF($D228="","",(IF($C228="","",IF(ISNA(SUMIF('19'!$CA:$CA,$C228,'19'!$CB:$CB)),0,SUMIF('19'!$CA:$CA,$C228,'19'!$CB:$CB)))-IF($D228="","",IF(ISNA(SUMIF('19'!$B:$B,$D228,'19'!$L:$L)),0,SUMIF('19'!$B:$B,$D228,'19'!$L:$L)))))</f>
        <v>0</v>
      </c>
      <c r="Y228" s="34">
        <f>IF($D228="","",(IF($C228="","",IF(ISNA(SUMIF('20'!$CA:$CA,$C228,'20'!$CB:$CB)),0,SUMIF('20'!$CA:$CA,$C228,'20'!$CB:$CB)))-IF($D228="","",IF(ISNA(SUMIF('20'!$B:$B,$D228,'20'!$L:$L)),0,SUMIF('20'!$B:$B,$D228,'20'!$L:$L)))))</f>
        <v>0</v>
      </c>
      <c r="Z228" s="34">
        <f>IF($D228="","",(IF($C228="","",IF(ISNA(SUMIF('21'!$CA:$CA,$C228,'21'!$CB:$CB)),0,SUMIF('21'!$CA:$CA,$C228,'21'!$CB:$CB)))-IF($D228="","",IF(ISNA(SUMIF('21'!$B:$B,$D228,'21'!$L:$L)),0,SUMIF('21'!$B:$B,$D228,'21'!$L:$L)))))</f>
        <v>0</v>
      </c>
      <c r="AA228" s="34">
        <f>IF($D228="","",(IF($C228="","",IF(ISNA(SUMIF('22'!$CA:$CA,$C228,'22'!$CB:$CB)),0,SUMIF('22'!$CA:$CA,$C228,'22'!$CB:$CB)))-IF($D228="","",IF(ISNA(SUMIF('22'!$B:$B,$D228,'22'!$L:$L)),0,SUMIF('22'!$B:$B,$D228,'22'!$L:$L)))))</f>
        <v>0</v>
      </c>
      <c r="AB228" s="34">
        <f>IF($D228="","",(IF($C228="","",IF(ISNA(SUMIF('23'!$CA:$CA,$C228,'23'!$CB:$CB)),0,SUMIF('23'!$CA:$CA,$C228,'23'!$CB:$CB)))-IF($D228="","",IF(ISNA(SUMIF('23'!$B:$B,$D228,'23'!$L:$L)),0,SUMIF('23'!$B:$B,$D228,'23'!$L:$L)))))</f>
        <v>0</v>
      </c>
      <c r="AC228" s="34">
        <f>IF($D228="","",(IF($C228="","",IF(ISNA(SUMIF('24'!$CA:$CA,$C228,'24'!$CB:$CB)),0,SUMIF('24'!$CA:$CA,$C228,'24'!$CB:$CB)))-IF($D228="","",IF(ISNA(SUMIF('24'!$B:$B,$D228,'24'!$L:$L)),0,SUMIF('24'!$B:$B,$D228,'24'!$L:$L)))))</f>
        <v>0</v>
      </c>
      <c r="AD228" s="34">
        <f>IF($D228="","",(IF($C228="","",IF(ISNA(SUMIF('25'!$CA:$CA,$C228,'25'!$CB:$CB)),0,SUMIF('25'!$CA:$CA,$C228,'25'!$CB:$CB)))-IF($D228="","",IF(ISNA(SUMIF('25'!$B:$B,$D228,'25'!$L:$L)),0,SUMIF('25'!$B:$B,$D228,'25'!$L:$L)))))</f>
        <v>0</v>
      </c>
      <c r="AE228" s="34">
        <f>IF($D228="","",(IF($C228="","",IF(ISNA(SUMIF('26'!$CA:$CA,$C228,'26'!$CB:$CB)),0,SUMIF('26'!$CA:$CA,$C228,'26'!$CB:$CB)))-IF($D228="","",IF(ISNA(SUMIF('26'!$B:$B,$D228,'26'!$L:$L)),0,SUMIF('26'!$B:$B,$D228,'26'!$L:$L)))))</f>
        <v>0</v>
      </c>
      <c r="AF228" s="34">
        <f>IF($D228="","",(IF($C228="","",IF(ISNA(SUMIF('27'!$CA:$CA,$C228,'27'!$CB:$CB)),0,SUMIF('27'!$CA:$CA,$C228,'27'!$CB:$CB)))-IF($D228="","",IF(ISNA(SUMIF('27'!$B:$B,$D228,'27'!$L:$L)),0,SUMIF('27'!$B:$B,$D228,'27'!$L:$L)))))</f>
        <v>0</v>
      </c>
      <c r="AG228" s="34">
        <f>IF($D228="","",(IF($C228="","",IF(ISNA(SUMIF('28'!$CA:$CA,$C228,'28'!$CB:$CB)),0,SUMIF('28'!$CA:$CA,$C228,'28'!$CB:$CB)))-IF($D228="","",IF(ISNA(SUMIF('28'!$B:$B,$D228,'28'!$L:$L)),0,SUMIF('28'!$B:$B,$D228,'28'!$L:$L)))))</f>
        <v>0</v>
      </c>
      <c r="AH228" s="34">
        <f>IF($D228="","",(IF($C228="","",IF(ISNA(SUMIF('29'!$CA:$CA,$C228,'29'!$CB:$CB)),0,SUMIF('29'!$CA:$CA,$C228,'29'!$CB:$CB)))-IF($D228="","",IF(ISNA(SUMIF('29'!$B:$B,$D228,'29'!$L:$L)),0,SUMIF('29'!$B:$B,$D228,'29'!$L:$L)))))</f>
        <v>0</v>
      </c>
      <c r="AI228" s="34">
        <f>IF($D228="","",(IF($C228="","",IF(ISNA(SUMIF('30'!$CA:$CA,$C228,'30'!$CB:$CB)),0,SUMIF('30'!$CA:$CA,$C228,'30'!$CB:$CB)))-IF($D228="","",IF(ISNA(SUMIF('30'!$B:$B,$D228,'30'!$L:$L)),0,SUMIF('30'!$B:$B,$D228,'30'!$L:$L)))))</f>
        <v>0</v>
      </c>
      <c r="AJ228" s="34">
        <f>IF($D228="","",(IF($C228="","",IF(ISNA(SUMIF('31'!$CA:$CA,$C228,'31'!$CB:$CB)),0,SUMIF('31'!$CA:$CA,$C228,'31'!$CB:$CB)))-IF($D228="","",IF(ISNA(SUMIF('31'!$B:$B,$D228,'31'!$L:$L)),0,SUMIF('31'!$B:$B,$D228,'31'!$L:$L)))))</f>
        <v>0</v>
      </c>
      <c r="AK228" s="35">
        <f t="shared" si="14"/>
        <v>0</v>
      </c>
      <c r="AL228" s="31">
        <f t="shared" si="15"/>
        <v>265</v>
      </c>
    </row>
    <row r="229" spans="1:38" ht="17.399999999999999">
      <c r="A229" s="19">
        <v>11</v>
      </c>
      <c r="C229" s="39">
        <f>IF(D229="","",VLOOKUP('CUADRO GENERADO'!D229,'BASE DATOS CONDUCTORES'!B:C,2,FALSE))</f>
        <v>6546</v>
      </c>
      <c r="D229" s="28">
        <f>IFERROR(VLOOKUP(A229,'BASE DATOS CONDUCTORES'!$Z$4:$AB$403,3,FALSE),"")</f>
        <v>294</v>
      </c>
      <c r="E229" s="34" t="str">
        <f>IF(ISNA(VLOOKUP(D229,SALDOS!C:D,2,FALSE)),"",VLOOKUP(D229,SALDOS!C:D,2,FALSE))</f>
        <v/>
      </c>
      <c r="F229" s="34">
        <f>IF($D229="","",(IF($C229="","",IF(ISNA(SUMIF('1'!$CA:$CA,$C229,'1'!$CB:$CB)),0,SUMIF('1'!$CA:$CA,$C229,'1'!$CB:$CB)))-IF($D229="","",IF(ISNA(SUMIF('1'!$B:$B,$D229,'1'!$L:$L)),0,SUMIF('1'!$B:$B,$D229,'1'!$L:$L)))))</f>
        <v>0</v>
      </c>
      <c r="G229" s="34">
        <f>IF($D229="","",(IF($C229="","",IF(ISNA(SUMIF('2'!$CA:$CA,$C229,'2'!$CB:$CB)),0,SUMIF('2'!$CA:$CA,$C229,'2'!$CB:$CB)))-IF($D229="","",IF(ISNA(SUMIF('2'!$B:$B,$D229,'2'!$L:$L)),0,SUMIF('2'!$B:$B,$D229,'2'!$L:$L)))))</f>
        <v>0</v>
      </c>
      <c r="H229" s="34">
        <f>IF($D229="","",(IF($C229="","",IF(ISNA(SUMIF('3'!$CA:$CA,$C229,'3'!$CB:$CB)),0,SUMIF('3'!$CA:$CA,$C229,'3'!$CB:$CB)))-IF($D229="","",IF(ISNA(SUMIF('3'!$B:$B,$D229,'3'!$L:$L)),0,SUMIF('3'!$B:$B,$D229,'3'!$L:$L)))))</f>
        <v>0</v>
      </c>
      <c r="I229" s="34">
        <f>IF($D229="","",(IF($C229="","",IF(ISNA(SUMIF('4'!$CA:$CA,$C229,'4'!$CB:$CB)),0,SUMIF('4'!$CA:$CA,$C229,'4'!$CB:$CB)))-IF($D229="","",IF(ISNA(SUMIF('4'!$B:$B,$D229,'4'!$L:$L)),0,SUMIF('4'!$B:$B,$D229,'4'!$L:$L)))))</f>
        <v>0</v>
      </c>
      <c r="J229" s="34">
        <f>IF($D229="","",(IF($C229="","",IF(ISNA(SUMIF('5'!$CA:$CA,$C229,'5'!$CB:$CB)),0,SUMIF('5'!$CA:$CA,$C229,'5'!$CB:$CB)))-IF($D229="","",IF(ISNA(SUMIF('5'!$B:$B,$D229,'5'!$L:$L)),0,SUMIF('5'!$B:$B,$D229,'5'!$L:$L)))))</f>
        <v>0</v>
      </c>
      <c r="K229" s="34">
        <f>IF($D229="","",(IF($C229="","",IF(ISNA(SUMIF('6'!$CA:$CA,$C229,'6'!$CB:$CB)),0,SUMIF('6'!$CA:$CA,$C229,'6'!$CB:$CB)))-IF($D229="","",IF(ISNA(SUMIF('6'!$B:$B,$D229,'6'!$L:$L)),0,SUMIF('6'!$B:$B,$D229,'6'!$L:$L)))))</f>
        <v>0</v>
      </c>
      <c r="L229" s="34">
        <f>IF($D229="","",(IF($C229="","",IF(ISNA(SUMIF('7'!$CA:$CA,$C229,'7'!$CB:$CB)),0,SUMIF('7'!$CA:$CA,$C229,'7'!$CB:$CB)))-IF($D229="","",IF(ISNA(SUMIF('7'!$B:$B,$D229,'7'!$L:$L)),0,SUMIF('7'!$B:$B,$D229,'7'!$L:$L)))))</f>
        <v>0</v>
      </c>
      <c r="M229" s="34">
        <f>IF($D229="","",(IF($C229="","",IF(ISNA(SUMIF('8'!$CA:$CA,$C229,'8'!$CB:$CB)),0,SUMIF('8'!$CA:$CA,$C229,'8'!$CB:$CB)))-IF($D229="","",IF(ISNA(SUMIF('8'!$B:$B,$D229,'8'!$L:$L)),0,SUMIF('8'!$B:$B,$D229,'8'!$L:$L)))))</f>
        <v>0</v>
      </c>
      <c r="N229" s="34">
        <f>IF($D229="","",(IF($C229="","",IF(ISNA(SUMIF('9'!$CA:$CA,$C229,'9'!$CB:$CB)),0,SUMIF('9'!$CA:$CA,$C229,'9'!$CB:$CB)))-IF($D229="","",IF(ISNA(SUMIF('9'!$B:$B,$D229,'9'!$L:$L)),0,SUMIF('9'!$B:$B,$D229,'9'!$L:$L)))))</f>
        <v>0</v>
      </c>
      <c r="O229" s="34">
        <f>IF($D229="","",(IF($C229="","",IF(ISNA(SUMIF('10'!$CA:$CA,$C229,'10'!$CB:$CB)),0,SUMIF('10'!$CA:$CA,$C229,'10'!$CB:$CB)))-IF($D229="","",IF(ISNA(SUMIF('10'!$B:$B,$D229,'10'!$L:$L)),0,SUMIF('10'!$B:$B,$D229,'10'!$L:$L)))))</f>
        <v>0</v>
      </c>
      <c r="P229" s="34">
        <f>IF($D229="","",(IF($C229="","",IF(ISNA(SUMIF('11'!$CA:$CA,$C229,'11'!$CB:$CB)),0,SUMIF('11'!$CA:$CA,$C229,'11'!$CB:$CB)))-IF($D229="","",IF(ISNA(SUMIF('11'!$B:$B,$D229,'11'!$L:$L)),0,SUMIF('11'!$B:$B,$D229,'11'!$L:$L)))))</f>
        <v>0</v>
      </c>
      <c r="Q229" s="34">
        <f>IF($D229="","",(IF($C229="","",IF(ISNA(SUMIF('12'!$CA:$CA,$C229,'12'!$CB:$CB)),0,SUMIF('12'!$CA:$CA,$C229,'12'!$CB:$CB)))-IF($D229="","",IF(ISNA(SUMIF('12'!$B:$B,$D229,'12'!$L:$L)),0,SUMIF('12'!$B:$B,$D229,'12'!$L:$L)))))</f>
        <v>0</v>
      </c>
      <c r="R229" s="34">
        <f>IF($D229="","",(IF($C229="","",IF(ISNA(SUMIF('13'!$CA:$CA,$C229,'13'!$CB:$CB)),0,SUMIF('13'!$CA:$CA,$C229,'13'!$CB:$CB)))-IF($D229="","",IF(ISNA(SUMIF('13'!$B:$B,$D229,'13'!$L:$L)),0,SUMIF('13'!$B:$B,$D229,'13'!$L:$L)))))</f>
        <v>0</v>
      </c>
      <c r="S229" s="34">
        <f>IF($D229="","",(IF($C229="","",IF(ISNA(SUMIF('14'!$CA:$CA,$C229,'14'!$CB:$CB)),0,SUMIF('14'!$CA:$CA,$C229,'14'!$CB:$CB)))-IF($D229="","",IF(ISNA(SUMIF('14'!$B:$B,$D229,'14'!$L:$L)),0,SUMIF('14'!$B:$B,$D229,'14'!$L:$L)))))</f>
        <v>0</v>
      </c>
      <c r="T229" s="34">
        <f>IF($D229="","",(IF($C229="","",IF(ISNA(SUMIF('15'!$CA:$CA,$C229,'15'!$CB:$CB)),0,SUMIF('15'!$CA:$CA,$C229,'15'!$CB:$CB)))-IF($D229="","",IF(ISNA(SUMIF('15'!$B:$B,$D229,'15'!$L:$L)),0,SUMIF('15'!$B:$B,$D229,'15'!$L:$L)))))</f>
        <v>0</v>
      </c>
      <c r="U229" s="34">
        <f>IF($D229="","",(IF($C229="","",IF(ISNA(SUMIF('16'!$CA:$CA,$C229,'16'!$CB:$CB)),0,SUMIF('16'!$CA:$CA,$C229,'16'!$CB:$CB)))-IF($D229="","",IF(ISNA(SUMIF('16'!$B:$B,$D229,'16'!$L:$L)),0,SUMIF('16'!$B:$B,$D229,'16'!$L:$L)))))</f>
        <v>0</v>
      </c>
      <c r="V229" s="34">
        <f>IF($D229="","",(IF($C229="","",IF(ISNA(SUMIF('17'!$CA:$CA,$C229,'17'!$CB:$CB)),0,SUMIF('17'!$CA:$CA,$C229,'17'!$CB:$CB)))-IF($D229="","",IF(ISNA(SUMIF('17'!$B:$B,$D229,'17'!$L:$L)),0,SUMIF('17'!$B:$B,$D229,'17'!$L:$L)))))</f>
        <v>0</v>
      </c>
      <c r="W229" s="34">
        <f>IF($D229="","",(IF($C229="","",IF(ISNA(SUMIF('18'!$CA:$CA,$C229,'18'!$CB:$CB)),0,SUMIF('18'!$CA:$CA,$C229,'18'!$CB:$CB)))-IF($D229="","",IF(ISNA(SUMIF('18'!$B:$B,$D229,'18'!$L:$L)),0,SUMIF('18'!$B:$B,$D229,'18'!$L:$L)))))</f>
        <v>0</v>
      </c>
      <c r="X229" s="34">
        <f>IF($D229="","",(IF($C229="","",IF(ISNA(SUMIF('19'!$CA:$CA,$C229,'19'!$CB:$CB)),0,SUMIF('19'!$CA:$CA,$C229,'19'!$CB:$CB)))-IF($D229="","",IF(ISNA(SUMIF('19'!$B:$B,$D229,'19'!$L:$L)),0,SUMIF('19'!$B:$B,$D229,'19'!$L:$L)))))</f>
        <v>0</v>
      </c>
      <c r="Y229" s="34">
        <f>IF($D229="","",(IF($C229="","",IF(ISNA(SUMIF('20'!$CA:$CA,$C229,'20'!$CB:$CB)),0,SUMIF('20'!$CA:$CA,$C229,'20'!$CB:$CB)))-IF($D229="","",IF(ISNA(SUMIF('20'!$B:$B,$D229,'20'!$L:$L)),0,SUMIF('20'!$B:$B,$D229,'20'!$L:$L)))))</f>
        <v>0</v>
      </c>
      <c r="Z229" s="34">
        <f>IF($D229="","",(IF($C229="","",IF(ISNA(SUMIF('21'!$CA:$CA,$C229,'21'!$CB:$CB)),0,SUMIF('21'!$CA:$CA,$C229,'21'!$CB:$CB)))-IF($D229="","",IF(ISNA(SUMIF('21'!$B:$B,$D229,'21'!$L:$L)),0,SUMIF('21'!$B:$B,$D229,'21'!$L:$L)))))</f>
        <v>0</v>
      </c>
      <c r="AA229" s="34">
        <f>IF($D229="","",(IF($C229="","",IF(ISNA(SUMIF('22'!$CA:$CA,$C229,'22'!$CB:$CB)),0,SUMIF('22'!$CA:$CA,$C229,'22'!$CB:$CB)))-IF($D229="","",IF(ISNA(SUMIF('22'!$B:$B,$D229,'22'!$L:$L)),0,SUMIF('22'!$B:$B,$D229,'22'!$L:$L)))))</f>
        <v>0</v>
      </c>
      <c r="AB229" s="34">
        <f>IF($D229="","",(IF($C229="","",IF(ISNA(SUMIF('23'!$CA:$CA,$C229,'23'!$CB:$CB)),0,SUMIF('23'!$CA:$CA,$C229,'23'!$CB:$CB)))-IF($D229="","",IF(ISNA(SUMIF('23'!$B:$B,$D229,'23'!$L:$L)),0,SUMIF('23'!$B:$B,$D229,'23'!$L:$L)))))</f>
        <v>0</v>
      </c>
      <c r="AC229" s="34">
        <f>IF($D229="","",(IF($C229="","",IF(ISNA(SUMIF('24'!$CA:$CA,$C229,'24'!$CB:$CB)),0,SUMIF('24'!$CA:$CA,$C229,'24'!$CB:$CB)))-IF($D229="","",IF(ISNA(SUMIF('24'!$B:$B,$D229,'24'!$L:$L)),0,SUMIF('24'!$B:$B,$D229,'24'!$L:$L)))))</f>
        <v>0</v>
      </c>
      <c r="AD229" s="34">
        <f>IF($D229="","",(IF($C229="","",IF(ISNA(SUMIF('25'!$CA:$CA,$C229,'25'!$CB:$CB)),0,SUMIF('25'!$CA:$CA,$C229,'25'!$CB:$CB)))-IF($D229="","",IF(ISNA(SUMIF('25'!$B:$B,$D229,'25'!$L:$L)),0,SUMIF('25'!$B:$B,$D229,'25'!$L:$L)))))</f>
        <v>0</v>
      </c>
      <c r="AE229" s="34">
        <f>IF($D229="","",(IF($C229="","",IF(ISNA(SUMIF('26'!$CA:$CA,$C229,'26'!$CB:$CB)),0,SUMIF('26'!$CA:$CA,$C229,'26'!$CB:$CB)))-IF($D229="","",IF(ISNA(SUMIF('26'!$B:$B,$D229,'26'!$L:$L)),0,SUMIF('26'!$B:$B,$D229,'26'!$L:$L)))))</f>
        <v>0</v>
      </c>
      <c r="AF229" s="34">
        <f>IF($D229="","",(IF($C229="","",IF(ISNA(SUMIF('27'!$CA:$CA,$C229,'27'!$CB:$CB)),0,SUMIF('27'!$CA:$CA,$C229,'27'!$CB:$CB)))-IF($D229="","",IF(ISNA(SUMIF('27'!$B:$B,$D229,'27'!$L:$L)),0,SUMIF('27'!$B:$B,$D229,'27'!$L:$L)))))</f>
        <v>0</v>
      </c>
      <c r="AG229" s="34">
        <f>IF($D229="","",(IF($C229="","",IF(ISNA(SUMIF('28'!$CA:$CA,$C229,'28'!$CB:$CB)),0,SUMIF('28'!$CA:$CA,$C229,'28'!$CB:$CB)))-IF($D229="","",IF(ISNA(SUMIF('28'!$B:$B,$D229,'28'!$L:$L)),0,SUMIF('28'!$B:$B,$D229,'28'!$L:$L)))))</f>
        <v>0</v>
      </c>
      <c r="AH229" s="34">
        <f>IF($D229="","",(IF($C229="","",IF(ISNA(SUMIF('29'!$CA:$CA,$C229,'29'!$CB:$CB)),0,SUMIF('29'!$CA:$CA,$C229,'29'!$CB:$CB)))-IF($D229="","",IF(ISNA(SUMIF('29'!$B:$B,$D229,'29'!$L:$L)),0,SUMIF('29'!$B:$B,$D229,'29'!$L:$L)))))</f>
        <v>0</v>
      </c>
      <c r="AI229" s="34">
        <f>IF($D229="","",(IF($C229="","",IF(ISNA(SUMIF('30'!$CA:$CA,$C229,'30'!$CB:$CB)),0,SUMIF('30'!$CA:$CA,$C229,'30'!$CB:$CB)))-IF($D229="","",IF(ISNA(SUMIF('30'!$B:$B,$D229,'30'!$L:$L)),0,SUMIF('30'!$B:$B,$D229,'30'!$L:$L)))))</f>
        <v>0</v>
      </c>
      <c r="AJ229" s="34">
        <f>IF($D229="","",(IF($C229="","",IF(ISNA(SUMIF('31'!$CA:$CA,$C229,'31'!$CB:$CB)),0,SUMIF('31'!$CA:$CA,$C229,'31'!$CB:$CB)))-IF($D229="","",IF(ISNA(SUMIF('31'!$B:$B,$D229,'31'!$L:$L)),0,SUMIF('31'!$B:$B,$D229,'31'!$L:$L)))))</f>
        <v>0</v>
      </c>
      <c r="AK229" s="35">
        <f t="shared" si="14"/>
        <v>0</v>
      </c>
      <c r="AL229" s="31">
        <f t="shared" si="15"/>
        <v>294</v>
      </c>
    </row>
    <row r="230" spans="1:38" ht="17.399999999999999" hidden="1">
      <c r="A230" s="19">
        <v>12</v>
      </c>
      <c r="C230" s="39" t="str">
        <f>IF(D230="","",VLOOKUP('CUADRO GENERADO'!D230,'BASE DATOS CONDUCTORES'!B:C,2,FALSE))</f>
        <v/>
      </c>
      <c r="D230" s="28" t="str">
        <f>IFERROR(VLOOKUP(A230,'BASE DATOS CONDUCTORES'!$Z$4:$AB$403,3,FALSE),"")</f>
        <v/>
      </c>
      <c r="E230" s="34" t="str">
        <f>IF(ISNA(VLOOKUP(D230,SALDOS!C:D,2,FALSE)),"",VLOOKUP(D230,SALDOS!C:D,2,FALSE))</f>
        <v/>
      </c>
      <c r="F230" s="34" t="str">
        <f>IF($D230="","",(IF($C230="","",IF(ISNA(SUMIF('1'!$CA:$CA,$C230,'1'!$CB:$CB)),0,SUMIF('1'!$CA:$CA,$C230,'1'!$CB:$CB)))-IF($D230="","",IF(ISNA(SUMIF('1'!$B:$B,$D230,'1'!$L:$L)),0,SUMIF('1'!$B:$B,$D230,'1'!$L:$L)))))</f>
        <v/>
      </c>
      <c r="G230" s="34" t="str">
        <f>IF($D230="","",(IF($C230="","",IF(ISNA(SUMIF('2'!$CA:$CA,$C230,'2'!$CB:$CB)),0,SUMIF('2'!$CA:$CA,$C230,'2'!$CB:$CB)))-IF($D230="","",IF(ISNA(SUMIF('2'!$B:$B,$D230,'2'!$L:$L)),0,SUMIF('2'!$B:$B,$D230,'2'!$L:$L)))))</f>
        <v/>
      </c>
      <c r="H230" s="34" t="str">
        <f>IF($D230="","",(IF($C230="","",IF(ISNA(SUMIF('3'!$CA:$CA,$C230,'3'!$CB:$CB)),0,SUMIF('3'!$CA:$CA,$C230,'3'!$CB:$CB)))-IF($D230="","",IF(ISNA(SUMIF('3'!$B:$B,$D230,'3'!$L:$L)),0,SUMIF('3'!$B:$B,$D230,'3'!$L:$L)))))</f>
        <v/>
      </c>
      <c r="I230" s="34" t="str">
        <f>IF($D230="","",(IF($C230="","",IF(ISNA(SUMIF('4'!$CA:$CA,$C230,'4'!$CB:$CB)),0,SUMIF('4'!$CA:$CA,$C230,'4'!$CB:$CB)))-IF($D230="","",IF(ISNA(SUMIF('4'!$B:$B,$D230,'4'!$L:$L)),0,SUMIF('4'!$B:$B,$D230,'4'!$L:$L)))))</f>
        <v/>
      </c>
      <c r="J230" s="34" t="str">
        <f>IF($D230="","",(IF($C230="","",IF(ISNA(SUMIF('5'!$CA:$CA,$C230,'5'!$CB:$CB)),0,SUMIF('5'!$CA:$CA,$C230,'5'!$CB:$CB)))-IF($D230="","",IF(ISNA(SUMIF('5'!$B:$B,$D230,'5'!$L:$L)),0,SUMIF('5'!$B:$B,$D230,'5'!$L:$L)))))</f>
        <v/>
      </c>
      <c r="K230" s="34" t="str">
        <f>IF($D230="","",(IF($C230="","",IF(ISNA(SUMIF('6'!$CA:$CA,$C230,'6'!$CB:$CB)),0,SUMIF('6'!$CA:$CA,$C230,'6'!$CB:$CB)))-IF($D230="","",IF(ISNA(SUMIF('6'!$B:$B,$D230,'6'!$L:$L)),0,SUMIF('6'!$B:$B,$D230,'6'!$L:$L)))))</f>
        <v/>
      </c>
      <c r="L230" s="34" t="str">
        <f>IF($D230="","",(IF($C230="","",IF(ISNA(SUMIF('7'!$CA:$CA,$C230,'7'!$CB:$CB)),0,SUMIF('7'!$CA:$CA,$C230,'7'!$CB:$CB)))-IF($D230="","",IF(ISNA(SUMIF('7'!$B:$B,$D230,'7'!$L:$L)),0,SUMIF('7'!$B:$B,$D230,'7'!$L:$L)))))</f>
        <v/>
      </c>
      <c r="M230" s="34" t="str">
        <f>IF($D230="","",(IF($C230="","",IF(ISNA(SUMIF('8'!$CA:$CA,$C230,'8'!$CB:$CB)),0,SUMIF('8'!$CA:$CA,$C230,'8'!$CB:$CB)))-IF($D230="","",IF(ISNA(SUMIF('8'!$B:$B,$D230,'8'!$L:$L)),0,SUMIF('8'!$B:$B,$D230,'8'!$L:$L)))))</f>
        <v/>
      </c>
      <c r="N230" s="34" t="str">
        <f>IF($D230="","",(IF($C230="","",IF(ISNA(SUMIF('9'!$CA:$CA,$C230,'9'!$CB:$CB)),0,SUMIF('9'!$CA:$CA,$C230,'9'!$CB:$CB)))-IF($D230="","",IF(ISNA(SUMIF('9'!$B:$B,$D230,'9'!$L:$L)),0,SUMIF('9'!$B:$B,$D230,'9'!$L:$L)))))</f>
        <v/>
      </c>
      <c r="O230" s="34" t="str">
        <f>IF($D230="","",(IF($C230="","",IF(ISNA(SUMIF('10'!$CA:$CA,$C230,'10'!$CB:$CB)),0,SUMIF('10'!$CA:$CA,$C230,'10'!$CB:$CB)))-IF($D230="","",IF(ISNA(SUMIF('10'!$B:$B,$D230,'10'!$L:$L)),0,SUMIF('10'!$B:$B,$D230,'10'!$L:$L)))))</f>
        <v/>
      </c>
      <c r="P230" s="34" t="str">
        <f>IF($D230="","",(IF($C230="","",IF(ISNA(SUMIF('11'!$CA:$CA,$C230,'11'!$CB:$CB)),0,SUMIF('11'!$CA:$CA,$C230,'11'!$CB:$CB)))-IF($D230="","",IF(ISNA(SUMIF('11'!$B:$B,$D230,'11'!$L:$L)),0,SUMIF('11'!$B:$B,$D230,'11'!$L:$L)))))</f>
        <v/>
      </c>
      <c r="Q230" s="34" t="str">
        <f>IF($D230="","",(IF($C230="","",IF(ISNA(SUMIF('12'!$CA:$CA,$C230,'12'!$CB:$CB)),0,SUMIF('12'!$CA:$CA,$C230,'12'!$CB:$CB)))-IF($D230="","",IF(ISNA(SUMIF('12'!$B:$B,$D230,'12'!$L:$L)),0,SUMIF('12'!$B:$B,$D230,'12'!$L:$L)))))</f>
        <v/>
      </c>
      <c r="R230" s="34" t="str">
        <f>IF($D230="","",(IF($C230="","",IF(ISNA(SUMIF('13'!$CA:$CA,$C230,'13'!$CB:$CB)),0,SUMIF('13'!$CA:$CA,$C230,'13'!$CB:$CB)))-IF($D230="","",IF(ISNA(SUMIF('13'!$B:$B,$D230,'13'!$L:$L)),0,SUMIF('13'!$B:$B,$D230,'13'!$L:$L)))))</f>
        <v/>
      </c>
      <c r="S230" s="34" t="str">
        <f>IF($D230="","",(IF($C230="","",IF(ISNA(SUMIF('14'!$CA:$CA,$C230,'14'!$CB:$CB)),0,SUMIF('14'!$CA:$CA,$C230,'14'!$CB:$CB)))-IF($D230="","",IF(ISNA(SUMIF('14'!$B:$B,$D230,'14'!$L:$L)),0,SUMIF('14'!$B:$B,$D230,'14'!$L:$L)))))</f>
        <v/>
      </c>
      <c r="T230" s="34" t="str">
        <f>IF($D230="","",(IF($C230="","",IF(ISNA(SUMIF('15'!$CA:$CA,$C230,'15'!$CB:$CB)),0,SUMIF('15'!$CA:$CA,$C230,'15'!$CB:$CB)))-IF($D230="","",IF(ISNA(SUMIF('15'!$B:$B,$D230,'15'!$L:$L)),0,SUMIF('15'!$B:$B,$D230,'15'!$L:$L)))))</f>
        <v/>
      </c>
      <c r="U230" s="34" t="str">
        <f>IF($D230="","",(IF($C230="","",IF(ISNA(SUMIF('16'!$CA:$CA,$C230,'16'!$CB:$CB)),0,SUMIF('16'!$CA:$CA,$C230,'16'!$CB:$CB)))-IF($D230="","",IF(ISNA(SUMIF('16'!$B:$B,$D230,'16'!$L:$L)),0,SUMIF('16'!$B:$B,$D230,'16'!$L:$L)))))</f>
        <v/>
      </c>
      <c r="V230" s="34" t="str">
        <f>IF($D230="","",(IF($C230="","",IF(ISNA(SUMIF('17'!$CA:$CA,$C230,'17'!$CB:$CB)),0,SUMIF('17'!$CA:$CA,$C230,'17'!$CB:$CB)))-IF($D230="","",IF(ISNA(SUMIF('17'!$B:$B,$D230,'17'!$L:$L)),0,SUMIF('17'!$B:$B,$D230,'17'!$L:$L)))))</f>
        <v/>
      </c>
      <c r="W230" s="34" t="str">
        <f>IF($D230="","",(IF($C230="","",IF(ISNA(SUMIF('18'!$CA:$CA,$C230,'18'!$CB:$CB)),0,SUMIF('18'!$CA:$CA,$C230,'18'!$CB:$CB)))-IF($D230="","",IF(ISNA(SUMIF('18'!$B:$B,$D230,'18'!$L:$L)),0,SUMIF('18'!$B:$B,$D230,'18'!$L:$L)))))</f>
        <v/>
      </c>
      <c r="X230" s="34" t="str">
        <f>IF($D230="","",(IF($C230="","",IF(ISNA(SUMIF('19'!$CA:$CA,$C230,'19'!$CB:$CB)),0,SUMIF('19'!$CA:$CA,$C230,'19'!$CB:$CB)))-IF($D230="","",IF(ISNA(SUMIF('19'!$B:$B,$D230,'19'!$L:$L)),0,SUMIF('19'!$B:$B,$D230,'19'!$L:$L)))))</f>
        <v/>
      </c>
      <c r="Y230" s="34" t="str">
        <f>IF($D230="","",(IF($C230="","",IF(ISNA(SUMIF('20'!$CA:$CA,$C230,'20'!$CB:$CB)),0,SUMIF('20'!$CA:$CA,$C230,'20'!$CB:$CB)))-IF($D230="","",IF(ISNA(SUMIF('20'!$B:$B,$D230,'20'!$L:$L)),0,SUMIF('20'!$B:$B,$D230,'20'!$L:$L)))))</f>
        <v/>
      </c>
      <c r="Z230" s="34" t="str">
        <f>IF($D230="","",(IF($C230="","",IF(ISNA(SUMIF('21'!$CA:$CA,$C230,'21'!$CB:$CB)),0,SUMIF('21'!$CA:$CA,$C230,'21'!$CB:$CB)))-IF($D230="","",IF(ISNA(SUMIF('21'!$B:$B,$D230,'21'!$L:$L)),0,SUMIF('21'!$B:$B,$D230,'21'!$L:$L)))))</f>
        <v/>
      </c>
      <c r="AA230" s="34" t="str">
        <f>IF($D230="","",(IF($C230="","",IF(ISNA(SUMIF('22'!$CA:$CA,$C230,'22'!$CB:$CB)),0,SUMIF('22'!$CA:$CA,$C230,'22'!$CB:$CB)))-IF($D230="","",IF(ISNA(SUMIF('22'!$B:$B,$D230,'22'!$L:$L)),0,SUMIF('22'!$B:$B,$D230,'22'!$L:$L)))))</f>
        <v/>
      </c>
      <c r="AB230" s="34" t="str">
        <f>IF($D230="","",(IF($C230="","",IF(ISNA(SUMIF('23'!$CA:$CA,$C230,'23'!$CB:$CB)),0,SUMIF('23'!$CA:$CA,$C230,'23'!$CB:$CB)))-IF($D230="","",IF(ISNA(SUMIF('23'!$B:$B,$D230,'23'!$L:$L)),0,SUMIF('23'!$B:$B,$D230,'23'!$L:$L)))))</f>
        <v/>
      </c>
      <c r="AC230" s="34" t="str">
        <f>IF($D230="","",(IF($C230="","",IF(ISNA(SUMIF('24'!$CA:$CA,$C230,'24'!$CB:$CB)),0,SUMIF('24'!$CA:$CA,$C230,'24'!$CB:$CB)))-IF($D230="","",IF(ISNA(SUMIF('24'!$B:$B,$D230,'24'!$L:$L)),0,SUMIF('24'!$B:$B,$D230,'24'!$L:$L)))))</f>
        <v/>
      </c>
      <c r="AD230" s="34" t="str">
        <f>IF($D230="","",(IF($C230="","",IF(ISNA(SUMIF('25'!$CA:$CA,$C230,'25'!$CB:$CB)),0,SUMIF('25'!$CA:$CA,$C230,'25'!$CB:$CB)))-IF($D230="","",IF(ISNA(SUMIF('25'!$B:$B,$D230,'25'!$L:$L)),0,SUMIF('25'!$B:$B,$D230,'25'!$L:$L)))))</f>
        <v/>
      </c>
      <c r="AE230" s="34" t="str">
        <f>IF($D230="","",(IF($C230="","",IF(ISNA(SUMIF('26'!$CA:$CA,$C230,'26'!$CB:$CB)),0,SUMIF('26'!$CA:$CA,$C230,'26'!$CB:$CB)))-IF($D230="","",IF(ISNA(SUMIF('26'!$B:$B,$D230,'26'!$L:$L)),0,SUMIF('26'!$B:$B,$D230,'26'!$L:$L)))))</f>
        <v/>
      </c>
      <c r="AF230" s="34" t="str">
        <f>IF($D230="","",(IF($C230="","",IF(ISNA(SUMIF('27'!$CA:$CA,$C230,'27'!$CB:$CB)),0,SUMIF('27'!$CA:$CA,$C230,'27'!$CB:$CB)))-IF($D230="","",IF(ISNA(SUMIF('27'!$B:$B,$D230,'27'!$L:$L)),0,SUMIF('27'!$B:$B,$D230,'27'!$L:$L)))))</f>
        <v/>
      </c>
      <c r="AG230" s="34" t="str">
        <f>IF($D230="","",(IF($C230="","",IF(ISNA(SUMIF('28'!$CA:$CA,$C230,'28'!$CB:$CB)),0,SUMIF('28'!$CA:$CA,$C230,'28'!$CB:$CB)))-IF($D230="","",IF(ISNA(SUMIF('28'!$B:$B,$D230,'28'!$L:$L)),0,SUMIF('28'!$B:$B,$D230,'28'!$L:$L)))))</f>
        <v/>
      </c>
      <c r="AH230" s="34" t="str">
        <f>IF($D230="","",(IF($C230="","",IF(ISNA(SUMIF('29'!$CA:$CA,$C230,'29'!$CB:$CB)),0,SUMIF('29'!$CA:$CA,$C230,'29'!$CB:$CB)))-IF($D230="","",IF(ISNA(SUMIF('29'!$B:$B,$D230,'29'!$L:$L)),0,SUMIF('29'!$B:$B,$D230,'29'!$L:$L)))))</f>
        <v/>
      </c>
      <c r="AI230" s="34" t="str">
        <f>IF($D230="","",(IF($C230="","",IF(ISNA(SUMIF('30'!$CA:$CA,$C230,'30'!$CB:$CB)),0,SUMIF('30'!$CA:$CA,$C230,'30'!$CB:$CB)))-IF($D230="","",IF(ISNA(SUMIF('30'!$B:$B,$D230,'30'!$L:$L)),0,SUMIF('30'!$B:$B,$D230,'30'!$L:$L)))))</f>
        <v/>
      </c>
      <c r="AJ230" s="34" t="str">
        <f>IF($D230="","",(IF($C230="","",IF(ISNA(SUMIF('31'!$CA:$CA,$C230,'31'!$CB:$CB)),0,SUMIF('31'!$CA:$CA,$C230,'31'!$CB:$CB)))-IF($D230="","",IF(ISNA(SUMIF('31'!$B:$B,$D230,'31'!$L:$L)),0,SUMIF('31'!$B:$B,$D230,'31'!$L:$L)))))</f>
        <v/>
      </c>
      <c r="AK230" s="35" t="str">
        <f t="shared" si="14"/>
        <v/>
      </c>
      <c r="AL230" s="31" t="str">
        <f t="shared" si="15"/>
        <v/>
      </c>
    </row>
    <row r="231" spans="1:38" ht="17.399999999999999" hidden="1">
      <c r="A231" s="19">
        <v>13</v>
      </c>
      <c r="C231" s="39" t="str">
        <f>IF(D231="","",VLOOKUP('CUADRO GENERADO'!D231,'BASE DATOS CONDUCTORES'!B:C,2,FALSE))</f>
        <v/>
      </c>
      <c r="D231" s="28" t="str">
        <f>IFERROR(VLOOKUP(A231,'BASE DATOS CONDUCTORES'!$Z$4:$AB$403,3,FALSE),"")</f>
        <v/>
      </c>
      <c r="E231" s="34" t="str">
        <f>IF(ISNA(VLOOKUP(D231,SALDOS!C:D,2,FALSE)),"",VLOOKUP(D231,SALDOS!C:D,2,FALSE))</f>
        <v/>
      </c>
      <c r="F231" s="34" t="str">
        <f>IF($D231="","",(IF($C231="","",IF(ISNA(SUMIF('1'!$CA:$CA,$C231,'1'!$CB:$CB)),0,SUMIF('1'!$CA:$CA,$C231,'1'!$CB:$CB)))-IF($D231="","",IF(ISNA(SUMIF('1'!$B:$B,$D231,'1'!$L:$L)),0,SUMIF('1'!$B:$B,$D231,'1'!$L:$L)))))</f>
        <v/>
      </c>
      <c r="G231" s="34" t="str">
        <f>IF($D231="","",(IF($C231="","",IF(ISNA(SUMIF('2'!$CA:$CA,$C231,'2'!$CB:$CB)),0,SUMIF('2'!$CA:$CA,$C231,'2'!$CB:$CB)))-IF($D231="","",IF(ISNA(SUMIF('2'!$B:$B,$D231,'2'!$L:$L)),0,SUMIF('2'!$B:$B,$D231,'2'!$L:$L)))))</f>
        <v/>
      </c>
      <c r="H231" s="34" t="str">
        <f>IF($D231="","",(IF($C231="","",IF(ISNA(SUMIF('3'!$CA:$CA,$C231,'3'!$CB:$CB)),0,SUMIF('3'!$CA:$CA,$C231,'3'!$CB:$CB)))-IF($D231="","",IF(ISNA(SUMIF('3'!$B:$B,$D231,'3'!$L:$L)),0,SUMIF('3'!$B:$B,$D231,'3'!$L:$L)))))</f>
        <v/>
      </c>
      <c r="I231" s="34" t="str">
        <f>IF($D231="","",(IF($C231="","",IF(ISNA(SUMIF('4'!$CA:$CA,$C231,'4'!$CB:$CB)),0,SUMIF('4'!$CA:$CA,$C231,'4'!$CB:$CB)))-IF($D231="","",IF(ISNA(SUMIF('4'!$B:$B,$D231,'4'!$L:$L)),0,SUMIF('4'!$B:$B,$D231,'4'!$L:$L)))))</f>
        <v/>
      </c>
      <c r="J231" s="34" t="str">
        <f>IF($D231="","",(IF($C231="","",IF(ISNA(SUMIF('5'!$CA:$CA,$C231,'5'!$CB:$CB)),0,SUMIF('5'!$CA:$CA,$C231,'5'!$CB:$CB)))-IF($D231="","",IF(ISNA(SUMIF('5'!$B:$B,$D231,'5'!$L:$L)),0,SUMIF('5'!$B:$B,$D231,'5'!$L:$L)))))</f>
        <v/>
      </c>
      <c r="K231" s="34" t="str">
        <f>IF($D231="","",(IF($C231="","",IF(ISNA(SUMIF('6'!$CA:$CA,$C231,'6'!$CB:$CB)),0,SUMIF('6'!$CA:$CA,$C231,'6'!$CB:$CB)))-IF($D231="","",IF(ISNA(SUMIF('6'!$B:$B,$D231,'6'!$L:$L)),0,SUMIF('6'!$B:$B,$D231,'6'!$L:$L)))))</f>
        <v/>
      </c>
      <c r="L231" s="34" t="str">
        <f>IF($D231="","",(IF($C231="","",IF(ISNA(SUMIF('7'!$CA:$CA,$C231,'7'!$CB:$CB)),0,SUMIF('7'!$CA:$CA,$C231,'7'!$CB:$CB)))-IF($D231="","",IF(ISNA(SUMIF('7'!$B:$B,$D231,'7'!$L:$L)),0,SUMIF('7'!$B:$B,$D231,'7'!$L:$L)))))</f>
        <v/>
      </c>
      <c r="M231" s="34" t="str">
        <f>IF($D231="","",(IF($C231="","",IF(ISNA(SUMIF('8'!$CA:$CA,$C231,'8'!$CB:$CB)),0,SUMIF('8'!$CA:$CA,$C231,'8'!$CB:$CB)))-IF($D231="","",IF(ISNA(SUMIF('8'!$B:$B,$D231,'8'!$L:$L)),0,SUMIF('8'!$B:$B,$D231,'8'!$L:$L)))))</f>
        <v/>
      </c>
      <c r="N231" s="34" t="str">
        <f>IF($D231="","",(IF($C231="","",IF(ISNA(SUMIF('9'!$CA:$CA,$C231,'9'!$CB:$CB)),0,SUMIF('9'!$CA:$CA,$C231,'9'!$CB:$CB)))-IF($D231="","",IF(ISNA(SUMIF('9'!$B:$B,$D231,'9'!$L:$L)),0,SUMIF('9'!$B:$B,$D231,'9'!$L:$L)))))</f>
        <v/>
      </c>
      <c r="O231" s="34" t="str">
        <f>IF($D231="","",(IF($C231="","",IF(ISNA(SUMIF('10'!$CA:$CA,$C231,'10'!$CB:$CB)),0,SUMIF('10'!$CA:$CA,$C231,'10'!$CB:$CB)))-IF($D231="","",IF(ISNA(SUMIF('10'!$B:$B,$D231,'10'!$L:$L)),0,SUMIF('10'!$B:$B,$D231,'10'!$L:$L)))))</f>
        <v/>
      </c>
      <c r="P231" s="34" t="str">
        <f>IF($D231="","",(IF($C231="","",IF(ISNA(SUMIF('11'!$CA:$CA,$C231,'11'!$CB:$CB)),0,SUMIF('11'!$CA:$CA,$C231,'11'!$CB:$CB)))-IF($D231="","",IF(ISNA(SUMIF('11'!$B:$B,$D231,'11'!$L:$L)),0,SUMIF('11'!$B:$B,$D231,'11'!$L:$L)))))</f>
        <v/>
      </c>
      <c r="Q231" s="34" t="str">
        <f>IF($D231="","",(IF($C231="","",IF(ISNA(SUMIF('12'!$CA:$CA,$C231,'12'!$CB:$CB)),0,SUMIF('12'!$CA:$CA,$C231,'12'!$CB:$CB)))-IF($D231="","",IF(ISNA(SUMIF('12'!$B:$B,$D231,'12'!$L:$L)),0,SUMIF('12'!$B:$B,$D231,'12'!$L:$L)))))</f>
        <v/>
      </c>
      <c r="R231" s="34" t="str">
        <f>IF($D231="","",(IF($C231="","",IF(ISNA(SUMIF('13'!$CA:$CA,$C231,'13'!$CB:$CB)),0,SUMIF('13'!$CA:$CA,$C231,'13'!$CB:$CB)))-IF($D231="","",IF(ISNA(SUMIF('13'!$B:$B,$D231,'13'!$L:$L)),0,SUMIF('13'!$B:$B,$D231,'13'!$L:$L)))))</f>
        <v/>
      </c>
      <c r="S231" s="34" t="str">
        <f>IF($D231="","",(IF($C231="","",IF(ISNA(SUMIF('14'!$CA:$CA,$C231,'14'!$CB:$CB)),0,SUMIF('14'!$CA:$CA,$C231,'14'!$CB:$CB)))-IF($D231="","",IF(ISNA(SUMIF('14'!$B:$B,$D231,'14'!$L:$L)),0,SUMIF('14'!$B:$B,$D231,'14'!$L:$L)))))</f>
        <v/>
      </c>
      <c r="T231" s="34" t="str">
        <f>IF($D231="","",(IF($C231="","",IF(ISNA(SUMIF('15'!$CA:$CA,$C231,'15'!$CB:$CB)),0,SUMIF('15'!$CA:$CA,$C231,'15'!$CB:$CB)))-IF($D231="","",IF(ISNA(SUMIF('15'!$B:$B,$D231,'15'!$L:$L)),0,SUMIF('15'!$B:$B,$D231,'15'!$L:$L)))))</f>
        <v/>
      </c>
      <c r="U231" s="34" t="str">
        <f>IF($D231="","",(IF($C231="","",IF(ISNA(SUMIF('16'!$CA:$CA,$C231,'16'!$CB:$CB)),0,SUMIF('16'!$CA:$CA,$C231,'16'!$CB:$CB)))-IF($D231="","",IF(ISNA(SUMIF('16'!$B:$B,$D231,'16'!$L:$L)),0,SUMIF('16'!$B:$B,$D231,'16'!$L:$L)))))</f>
        <v/>
      </c>
      <c r="V231" s="34" t="str">
        <f>IF($D231="","",(IF($C231="","",IF(ISNA(SUMIF('17'!$CA:$CA,$C231,'17'!$CB:$CB)),0,SUMIF('17'!$CA:$CA,$C231,'17'!$CB:$CB)))-IF($D231="","",IF(ISNA(SUMIF('17'!$B:$B,$D231,'17'!$L:$L)),0,SUMIF('17'!$B:$B,$D231,'17'!$L:$L)))))</f>
        <v/>
      </c>
      <c r="W231" s="34" t="str">
        <f>IF($D231="","",(IF($C231="","",IF(ISNA(SUMIF('18'!$CA:$CA,$C231,'18'!$CB:$CB)),0,SUMIF('18'!$CA:$CA,$C231,'18'!$CB:$CB)))-IF($D231="","",IF(ISNA(SUMIF('18'!$B:$B,$D231,'18'!$L:$L)),0,SUMIF('18'!$B:$B,$D231,'18'!$L:$L)))))</f>
        <v/>
      </c>
      <c r="X231" s="34" t="str">
        <f>IF($D231="","",(IF($C231="","",IF(ISNA(SUMIF('19'!$CA:$CA,$C231,'19'!$CB:$CB)),0,SUMIF('19'!$CA:$CA,$C231,'19'!$CB:$CB)))-IF($D231="","",IF(ISNA(SUMIF('19'!$B:$B,$D231,'19'!$L:$L)),0,SUMIF('19'!$B:$B,$D231,'19'!$L:$L)))))</f>
        <v/>
      </c>
      <c r="Y231" s="34" t="str">
        <f>IF($D231="","",(IF($C231="","",IF(ISNA(SUMIF('20'!$CA:$CA,$C231,'20'!$CB:$CB)),0,SUMIF('20'!$CA:$CA,$C231,'20'!$CB:$CB)))-IF($D231="","",IF(ISNA(SUMIF('20'!$B:$B,$D231,'20'!$L:$L)),0,SUMIF('20'!$B:$B,$D231,'20'!$L:$L)))))</f>
        <v/>
      </c>
      <c r="Z231" s="34" t="str">
        <f>IF($D231="","",(IF($C231="","",IF(ISNA(SUMIF('21'!$CA:$CA,$C231,'21'!$CB:$CB)),0,SUMIF('21'!$CA:$CA,$C231,'21'!$CB:$CB)))-IF($D231="","",IF(ISNA(SUMIF('21'!$B:$B,$D231,'21'!$L:$L)),0,SUMIF('21'!$B:$B,$D231,'21'!$L:$L)))))</f>
        <v/>
      </c>
      <c r="AA231" s="34" t="str">
        <f>IF($D231="","",(IF($C231="","",IF(ISNA(SUMIF('22'!$CA:$CA,$C231,'22'!$CB:$CB)),0,SUMIF('22'!$CA:$CA,$C231,'22'!$CB:$CB)))-IF($D231="","",IF(ISNA(SUMIF('22'!$B:$B,$D231,'22'!$L:$L)),0,SUMIF('22'!$B:$B,$D231,'22'!$L:$L)))))</f>
        <v/>
      </c>
      <c r="AB231" s="34" t="str">
        <f>IF($D231="","",(IF($C231="","",IF(ISNA(SUMIF('23'!$CA:$CA,$C231,'23'!$CB:$CB)),0,SUMIF('23'!$CA:$CA,$C231,'23'!$CB:$CB)))-IF($D231="","",IF(ISNA(SUMIF('23'!$B:$B,$D231,'23'!$L:$L)),0,SUMIF('23'!$B:$B,$D231,'23'!$L:$L)))))</f>
        <v/>
      </c>
      <c r="AC231" s="34" t="str">
        <f>IF($D231="","",(IF($C231="","",IF(ISNA(SUMIF('24'!$CA:$CA,$C231,'24'!$CB:$CB)),0,SUMIF('24'!$CA:$CA,$C231,'24'!$CB:$CB)))-IF($D231="","",IF(ISNA(SUMIF('24'!$B:$B,$D231,'24'!$L:$L)),0,SUMIF('24'!$B:$B,$D231,'24'!$L:$L)))))</f>
        <v/>
      </c>
      <c r="AD231" s="34" t="str">
        <f>IF($D231="","",(IF($C231="","",IF(ISNA(SUMIF('25'!$CA:$CA,$C231,'25'!$CB:$CB)),0,SUMIF('25'!$CA:$CA,$C231,'25'!$CB:$CB)))-IF($D231="","",IF(ISNA(SUMIF('25'!$B:$B,$D231,'25'!$L:$L)),0,SUMIF('25'!$B:$B,$D231,'25'!$L:$L)))))</f>
        <v/>
      </c>
      <c r="AE231" s="34" t="str">
        <f>IF($D231="","",(IF($C231="","",IF(ISNA(SUMIF('26'!$CA:$CA,$C231,'26'!$CB:$CB)),0,SUMIF('26'!$CA:$CA,$C231,'26'!$CB:$CB)))-IF($D231="","",IF(ISNA(SUMIF('26'!$B:$B,$D231,'26'!$L:$L)),0,SUMIF('26'!$B:$B,$D231,'26'!$L:$L)))))</f>
        <v/>
      </c>
      <c r="AF231" s="34" t="str">
        <f>IF($D231="","",(IF($C231="","",IF(ISNA(SUMIF('27'!$CA:$CA,$C231,'27'!$CB:$CB)),0,SUMIF('27'!$CA:$CA,$C231,'27'!$CB:$CB)))-IF($D231="","",IF(ISNA(SUMIF('27'!$B:$B,$D231,'27'!$L:$L)),0,SUMIF('27'!$B:$B,$D231,'27'!$L:$L)))))</f>
        <v/>
      </c>
      <c r="AG231" s="34" t="str">
        <f>IF($D231="","",(IF($C231="","",IF(ISNA(SUMIF('28'!$CA:$CA,$C231,'28'!$CB:$CB)),0,SUMIF('28'!$CA:$CA,$C231,'28'!$CB:$CB)))-IF($D231="","",IF(ISNA(SUMIF('28'!$B:$B,$D231,'28'!$L:$L)),0,SUMIF('28'!$B:$B,$D231,'28'!$L:$L)))))</f>
        <v/>
      </c>
      <c r="AH231" s="34" t="str">
        <f>IF($D231="","",(IF($C231="","",IF(ISNA(SUMIF('29'!$CA:$CA,$C231,'29'!$CB:$CB)),0,SUMIF('29'!$CA:$CA,$C231,'29'!$CB:$CB)))-IF($D231="","",IF(ISNA(SUMIF('29'!$B:$B,$D231,'29'!$L:$L)),0,SUMIF('29'!$B:$B,$D231,'29'!$L:$L)))))</f>
        <v/>
      </c>
      <c r="AI231" s="34" t="str">
        <f>IF($D231="","",(IF($C231="","",IF(ISNA(SUMIF('30'!$CA:$CA,$C231,'30'!$CB:$CB)),0,SUMIF('30'!$CA:$CA,$C231,'30'!$CB:$CB)))-IF($D231="","",IF(ISNA(SUMIF('30'!$B:$B,$D231,'30'!$L:$L)),0,SUMIF('30'!$B:$B,$D231,'30'!$L:$L)))))</f>
        <v/>
      </c>
      <c r="AJ231" s="34" t="str">
        <f>IF($D231="","",(IF($C231="","",IF(ISNA(SUMIF('31'!$CA:$CA,$C231,'31'!$CB:$CB)),0,SUMIF('31'!$CA:$CA,$C231,'31'!$CB:$CB)))-IF($D231="","",IF(ISNA(SUMIF('31'!$B:$B,$D231,'31'!$L:$L)),0,SUMIF('31'!$B:$B,$D231,'31'!$L:$L)))))</f>
        <v/>
      </c>
      <c r="AK231" s="35" t="str">
        <f t="shared" si="14"/>
        <v/>
      </c>
      <c r="AL231" s="31" t="str">
        <f t="shared" si="15"/>
        <v/>
      </c>
    </row>
    <row r="232" spans="1:38" ht="17.399999999999999" hidden="1">
      <c r="A232" s="19">
        <v>14</v>
      </c>
      <c r="C232" s="39" t="str">
        <f>IF(D232="","",VLOOKUP('CUADRO GENERADO'!D232,'BASE DATOS CONDUCTORES'!B:C,2,FALSE))</f>
        <v/>
      </c>
      <c r="D232" s="28" t="str">
        <f>IFERROR(VLOOKUP(A232,'BASE DATOS CONDUCTORES'!$Z$4:$AB$403,3,FALSE),"")</f>
        <v/>
      </c>
      <c r="E232" s="34" t="str">
        <f>IF(ISNA(VLOOKUP(D232,SALDOS!C:D,2,FALSE)),"",VLOOKUP(D232,SALDOS!C:D,2,FALSE))</f>
        <v/>
      </c>
      <c r="F232" s="34" t="str">
        <f>IF($D232="","",(IF($C232="","",IF(ISNA(SUMIF('1'!$CA:$CA,$C232,'1'!$CB:$CB)),0,SUMIF('1'!$CA:$CA,$C232,'1'!$CB:$CB)))-IF($D232="","",IF(ISNA(SUMIF('1'!$B:$B,$D232,'1'!$L:$L)),0,SUMIF('1'!$B:$B,$D232,'1'!$L:$L)))))</f>
        <v/>
      </c>
      <c r="G232" s="34" t="str">
        <f>IF($D232="","",(IF($C232="","",IF(ISNA(SUMIF('2'!$CA:$CA,$C232,'2'!$CB:$CB)),0,SUMIF('2'!$CA:$CA,$C232,'2'!$CB:$CB)))-IF($D232="","",IF(ISNA(SUMIF('2'!$B:$B,$D232,'2'!$L:$L)),0,SUMIF('2'!$B:$B,$D232,'2'!$L:$L)))))</f>
        <v/>
      </c>
      <c r="H232" s="34" t="str">
        <f>IF($D232="","",(IF($C232="","",IF(ISNA(SUMIF('3'!$CA:$CA,$C232,'3'!$CB:$CB)),0,SUMIF('3'!$CA:$CA,$C232,'3'!$CB:$CB)))-IF($D232="","",IF(ISNA(SUMIF('3'!$B:$B,$D232,'3'!$L:$L)),0,SUMIF('3'!$B:$B,$D232,'3'!$L:$L)))))</f>
        <v/>
      </c>
      <c r="I232" s="34" t="str">
        <f>IF($D232="","",(IF($C232="","",IF(ISNA(SUMIF('4'!$CA:$CA,$C232,'4'!$CB:$CB)),0,SUMIF('4'!$CA:$CA,$C232,'4'!$CB:$CB)))-IF($D232="","",IF(ISNA(SUMIF('4'!$B:$B,$D232,'4'!$L:$L)),0,SUMIF('4'!$B:$B,$D232,'4'!$L:$L)))))</f>
        <v/>
      </c>
      <c r="J232" s="34" t="str">
        <f>IF($D232="","",(IF($C232="","",IF(ISNA(SUMIF('5'!$CA:$CA,$C232,'5'!$CB:$CB)),0,SUMIF('5'!$CA:$CA,$C232,'5'!$CB:$CB)))-IF($D232="","",IF(ISNA(SUMIF('5'!$B:$B,$D232,'5'!$L:$L)),0,SUMIF('5'!$B:$B,$D232,'5'!$L:$L)))))</f>
        <v/>
      </c>
      <c r="K232" s="34" t="str">
        <f>IF($D232="","",(IF($C232="","",IF(ISNA(SUMIF('6'!$CA:$CA,$C232,'6'!$CB:$CB)),0,SUMIF('6'!$CA:$CA,$C232,'6'!$CB:$CB)))-IF($D232="","",IF(ISNA(SUMIF('6'!$B:$B,$D232,'6'!$L:$L)),0,SUMIF('6'!$B:$B,$D232,'6'!$L:$L)))))</f>
        <v/>
      </c>
      <c r="L232" s="34" t="str">
        <f>IF($D232="","",(IF($C232="","",IF(ISNA(SUMIF('7'!$CA:$CA,$C232,'7'!$CB:$CB)),0,SUMIF('7'!$CA:$CA,$C232,'7'!$CB:$CB)))-IF($D232="","",IF(ISNA(SUMIF('7'!$B:$B,$D232,'7'!$L:$L)),0,SUMIF('7'!$B:$B,$D232,'7'!$L:$L)))))</f>
        <v/>
      </c>
      <c r="M232" s="34" t="str">
        <f>IF($D232="","",(IF($C232="","",IF(ISNA(SUMIF('8'!$CA:$CA,$C232,'8'!$CB:$CB)),0,SUMIF('8'!$CA:$CA,$C232,'8'!$CB:$CB)))-IF($D232="","",IF(ISNA(SUMIF('8'!$B:$B,$D232,'8'!$L:$L)),0,SUMIF('8'!$B:$B,$D232,'8'!$L:$L)))))</f>
        <v/>
      </c>
      <c r="N232" s="34" t="str">
        <f>IF($D232="","",(IF($C232="","",IF(ISNA(SUMIF('9'!$CA:$CA,$C232,'9'!$CB:$CB)),0,SUMIF('9'!$CA:$CA,$C232,'9'!$CB:$CB)))-IF($D232="","",IF(ISNA(SUMIF('9'!$B:$B,$D232,'9'!$L:$L)),0,SUMIF('9'!$B:$B,$D232,'9'!$L:$L)))))</f>
        <v/>
      </c>
      <c r="O232" s="34" t="str">
        <f>IF($D232="","",(IF($C232="","",IF(ISNA(SUMIF('10'!$CA:$CA,$C232,'10'!$CB:$CB)),0,SUMIF('10'!$CA:$CA,$C232,'10'!$CB:$CB)))-IF($D232="","",IF(ISNA(SUMIF('10'!$B:$B,$D232,'10'!$L:$L)),0,SUMIF('10'!$B:$B,$D232,'10'!$L:$L)))))</f>
        <v/>
      </c>
      <c r="P232" s="34" t="str">
        <f>IF($D232="","",(IF($C232="","",IF(ISNA(SUMIF('11'!$CA:$CA,$C232,'11'!$CB:$CB)),0,SUMIF('11'!$CA:$CA,$C232,'11'!$CB:$CB)))-IF($D232="","",IF(ISNA(SUMIF('11'!$B:$B,$D232,'11'!$L:$L)),0,SUMIF('11'!$B:$B,$D232,'11'!$L:$L)))))</f>
        <v/>
      </c>
      <c r="Q232" s="34" t="str">
        <f>IF($D232="","",(IF($C232="","",IF(ISNA(SUMIF('12'!$CA:$CA,$C232,'12'!$CB:$CB)),0,SUMIF('12'!$CA:$CA,$C232,'12'!$CB:$CB)))-IF($D232="","",IF(ISNA(SUMIF('12'!$B:$B,$D232,'12'!$L:$L)),0,SUMIF('12'!$B:$B,$D232,'12'!$L:$L)))))</f>
        <v/>
      </c>
      <c r="R232" s="34" t="str">
        <f>IF($D232="","",(IF($C232="","",IF(ISNA(SUMIF('13'!$CA:$CA,$C232,'13'!$CB:$CB)),0,SUMIF('13'!$CA:$CA,$C232,'13'!$CB:$CB)))-IF($D232="","",IF(ISNA(SUMIF('13'!$B:$B,$D232,'13'!$L:$L)),0,SUMIF('13'!$B:$B,$D232,'13'!$L:$L)))))</f>
        <v/>
      </c>
      <c r="S232" s="34" t="str">
        <f>IF($D232="","",(IF($C232="","",IF(ISNA(SUMIF('14'!$CA:$CA,$C232,'14'!$CB:$CB)),0,SUMIF('14'!$CA:$CA,$C232,'14'!$CB:$CB)))-IF($D232="","",IF(ISNA(SUMIF('14'!$B:$B,$D232,'14'!$L:$L)),0,SUMIF('14'!$B:$B,$D232,'14'!$L:$L)))))</f>
        <v/>
      </c>
      <c r="T232" s="34" t="str">
        <f>IF($D232="","",(IF($C232="","",IF(ISNA(SUMIF('15'!$CA:$CA,$C232,'15'!$CB:$CB)),0,SUMIF('15'!$CA:$CA,$C232,'15'!$CB:$CB)))-IF($D232="","",IF(ISNA(SUMIF('15'!$B:$B,$D232,'15'!$L:$L)),0,SUMIF('15'!$B:$B,$D232,'15'!$L:$L)))))</f>
        <v/>
      </c>
      <c r="U232" s="34" t="str">
        <f>IF($D232="","",(IF($C232="","",IF(ISNA(SUMIF('16'!$CA:$CA,$C232,'16'!$CB:$CB)),0,SUMIF('16'!$CA:$CA,$C232,'16'!$CB:$CB)))-IF($D232="","",IF(ISNA(SUMIF('16'!$B:$B,$D232,'16'!$L:$L)),0,SUMIF('16'!$B:$B,$D232,'16'!$L:$L)))))</f>
        <v/>
      </c>
      <c r="V232" s="34" t="str">
        <f>IF($D232="","",(IF($C232="","",IF(ISNA(SUMIF('17'!$CA:$CA,$C232,'17'!$CB:$CB)),0,SUMIF('17'!$CA:$CA,$C232,'17'!$CB:$CB)))-IF($D232="","",IF(ISNA(SUMIF('17'!$B:$B,$D232,'17'!$L:$L)),0,SUMIF('17'!$B:$B,$D232,'17'!$L:$L)))))</f>
        <v/>
      </c>
      <c r="W232" s="34" t="str">
        <f>IF($D232="","",(IF($C232="","",IF(ISNA(SUMIF('18'!$CA:$CA,$C232,'18'!$CB:$CB)),0,SUMIF('18'!$CA:$CA,$C232,'18'!$CB:$CB)))-IF($D232="","",IF(ISNA(SUMIF('18'!$B:$B,$D232,'18'!$L:$L)),0,SUMIF('18'!$B:$B,$D232,'18'!$L:$L)))))</f>
        <v/>
      </c>
      <c r="X232" s="34" t="str">
        <f>IF($D232="","",(IF($C232="","",IF(ISNA(SUMIF('19'!$CA:$CA,$C232,'19'!$CB:$CB)),0,SUMIF('19'!$CA:$CA,$C232,'19'!$CB:$CB)))-IF($D232="","",IF(ISNA(SUMIF('19'!$B:$B,$D232,'19'!$L:$L)),0,SUMIF('19'!$B:$B,$D232,'19'!$L:$L)))))</f>
        <v/>
      </c>
      <c r="Y232" s="34" t="str">
        <f>IF($D232="","",(IF($C232="","",IF(ISNA(SUMIF('20'!$CA:$CA,$C232,'20'!$CB:$CB)),0,SUMIF('20'!$CA:$CA,$C232,'20'!$CB:$CB)))-IF($D232="","",IF(ISNA(SUMIF('20'!$B:$B,$D232,'20'!$L:$L)),0,SUMIF('20'!$B:$B,$D232,'20'!$L:$L)))))</f>
        <v/>
      </c>
      <c r="Z232" s="34" t="str">
        <f>IF($D232="","",(IF($C232="","",IF(ISNA(SUMIF('21'!$CA:$CA,$C232,'21'!$CB:$CB)),0,SUMIF('21'!$CA:$CA,$C232,'21'!$CB:$CB)))-IF($D232="","",IF(ISNA(SUMIF('21'!$B:$B,$D232,'21'!$L:$L)),0,SUMIF('21'!$B:$B,$D232,'21'!$L:$L)))))</f>
        <v/>
      </c>
      <c r="AA232" s="34" t="str">
        <f>IF($D232="","",(IF($C232="","",IF(ISNA(SUMIF('22'!$CA:$CA,$C232,'22'!$CB:$CB)),0,SUMIF('22'!$CA:$CA,$C232,'22'!$CB:$CB)))-IF($D232="","",IF(ISNA(SUMIF('22'!$B:$B,$D232,'22'!$L:$L)),0,SUMIF('22'!$B:$B,$D232,'22'!$L:$L)))))</f>
        <v/>
      </c>
      <c r="AB232" s="34" t="str">
        <f>IF($D232="","",(IF($C232="","",IF(ISNA(SUMIF('23'!$CA:$CA,$C232,'23'!$CB:$CB)),0,SUMIF('23'!$CA:$CA,$C232,'23'!$CB:$CB)))-IF($D232="","",IF(ISNA(SUMIF('23'!$B:$B,$D232,'23'!$L:$L)),0,SUMIF('23'!$B:$B,$D232,'23'!$L:$L)))))</f>
        <v/>
      </c>
      <c r="AC232" s="34" t="str">
        <f>IF($D232="","",(IF($C232="","",IF(ISNA(SUMIF('24'!$CA:$CA,$C232,'24'!$CB:$CB)),0,SUMIF('24'!$CA:$CA,$C232,'24'!$CB:$CB)))-IF($D232="","",IF(ISNA(SUMIF('24'!$B:$B,$D232,'24'!$L:$L)),0,SUMIF('24'!$B:$B,$D232,'24'!$L:$L)))))</f>
        <v/>
      </c>
      <c r="AD232" s="34" t="str">
        <f>IF($D232="","",(IF($C232="","",IF(ISNA(SUMIF('25'!$CA:$CA,$C232,'25'!$CB:$CB)),0,SUMIF('25'!$CA:$CA,$C232,'25'!$CB:$CB)))-IF($D232="","",IF(ISNA(SUMIF('25'!$B:$B,$D232,'25'!$L:$L)),0,SUMIF('25'!$B:$B,$D232,'25'!$L:$L)))))</f>
        <v/>
      </c>
      <c r="AE232" s="34" t="str">
        <f>IF($D232="","",(IF($C232="","",IF(ISNA(SUMIF('26'!$CA:$CA,$C232,'26'!$CB:$CB)),0,SUMIF('26'!$CA:$CA,$C232,'26'!$CB:$CB)))-IF($D232="","",IF(ISNA(SUMIF('26'!$B:$B,$D232,'26'!$L:$L)),0,SUMIF('26'!$B:$B,$D232,'26'!$L:$L)))))</f>
        <v/>
      </c>
      <c r="AF232" s="34" t="str">
        <f>IF($D232="","",(IF($C232="","",IF(ISNA(SUMIF('27'!$CA:$CA,$C232,'27'!$CB:$CB)),0,SUMIF('27'!$CA:$CA,$C232,'27'!$CB:$CB)))-IF($D232="","",IF(ISNA(SUMIF('27'!$B:$B,$D232,'27'!$L:$L)),0,SUMIF('27'!$B:$B,$D232,'27'!$L:$L)))))</f>
        <v/>
      </c>
      <c r="AG232" s="34" t="str">
        <f>IF($D232="","",(IF($C232="","",IF(ISNA(SUMIF('28'!$CA:$CA,$C232,'28'!$CB:$CB)),0,SUMIF('28'!$CA:$CA,$C232,'28'!$CB:$CB)))-IF($D232="","",IF(ISNA(SUMIF('28'!$B:$B,$D232,'28'!$L:$L)),0,SUMIF('28'!$B:$B,$D232,'28'!$L:$L)))))</f>
        <v/>
      </c>
      <c r="AH232" s="34" t="str">
        <f>IF($D232="","",(IF($C232="","",IF(ISNA(SUMIF('29'!$CA:$CA,$C232,'29'!$CB:$CB)),0,SUMIF('29'!$CA:$CA,$C232,'29'!$CB:$CB)))-IF($D232="","",IF(ISNA(SUMIF('29'!$B:$B,$D232,'29'!$L:$L)),0,SUMIF('29'!$B:$B,$D232,'29'!$L:$L)))))</f>
        <v/>
      </c>
      <c r="AI232" s="34" t="str">
        <f>IF($D232="","",(IF($C232="","",IF(ISNA(SUMIF('30'!$CA:$CA,$C232,'30'!$CB:$CB)),0,SUMIF('30'!$CA:$CA,$C232,'30'!$CB:$CB)))-IF($D232="","",IF(ISNA(SUMIF('30'!$B:$B,$D232,'30'!$L:$L)),0,SUMIF('30'!$B:$B,$D232,'30'!$L:$L)))))</f>
        <v/>
      </c>
      <c r="AJ232" s="34" t="str">
        <f>IF($D232="","",(IF($C232="","",IF(ISNA(SUMIF('31'!$CA:$CA,$C232,'31'!$CB:$CB)),0,SUMIF('31'!$CA:$CA,$C232,'31'!$CB:$CB)))-IF($D232="","",IF(ISNA(SUMIF('31'!$B:$B,$D232,'31'!$L:$L)),0,SUMIF('31'!$B:$B,$D232,'31'!$L:$L)))))</f>
        <v/>
      </c>
      <c r="AK232" s="35" t="str">
        <f t="shared" si="14"/>
        <v/>
      </c>
      <c r="AL232" s="31" t="str">
        <f t="shared" si="15"/>
        <v/>
      </c>
    </row>
    <row r="233" spans="1:38" ht="17.399999999999999" hidden="1">
      <c r="A233" s="19">
        <v>15</v>
      </c>
      <c r="C233" s="39" t="str">
        <f>IF(D233="","",VLOOKUP('CUADRO GENERADO'!D233,'BASE DATOS CONDUCTORES'!B:C,2,FALSE))</f>
        <v/>
      </c>
      <c r="D233" s="28" t="str">
        <f>IFERROR(VLOOKUP(A233,'BASE DATOS CONDUCTORES'!$Z$4:$AB$403,3,FALSE),"")</f>
        <v/>
      </c>
      <c r="E233" s="34" t="str">
        <f>IF(ISNA(VLOOKUP(D233,SALDOS!C:D,2,FALSE)),"",VLOOKUP(D233,SALDOS!C:D,2,FALSE))</f>
        <v/>
      </c>
      <c r="F233" s="34" t="str">
        <f>IF($D233="","",(IF($C233="","",IF(ISNA(SUMIF('1'!$CA:$CA,$C233,'1'!$CB:$CB)),0,SUMIF('1'!$CA:$CA,$C233,'1'!$CB:$CB)))-IF($D233="","",IF(ISNA(SUMIF('1'!$B:$B,$D233,'1'!$L:$L)),0,SUMIF('1'!$B:$B,$D233,'1'!$L:$L)))))</f>
        <v/>
      </c>
      <c r="G233" s="34" t="str">
        <f>IF($D233="","",(IF($C233="","",IF(ISNA(SUMIF('2'!$CA:$CA,$C233,'2'!$CB:$CB)),0,SUMIF('2'!$CA:$CA,$C233,'2'!$CB:$CB)))-IF($D233="","",IF(ISNA(SUMIF('2'!$B:$B,$D233,'2'!$L:$L)),0,SUMIF('2'!$B:$B,$D233,'2'!$L:$L)))))</f>
        <v/>
      </c>
      <c r="H233" s="34" t="str">
        <f>IF($D233="","",(IF($C233="","",IF(ISNA(SUMIF('3'!$CA:$CA,$C233,'3'!$CB:$CB)),0,SUMIF('3'!$CA:$CA,$C233,'3'!$CB:$CB)))-IF($D233="","",IF(ISNA(SUMIF('3'!$B:$B,$D233,'3'!$L:$L)),0,SUMIF('3'!$B:$B,$D233,'3'!$L:$L)))))</f>
        <v/>
      </c>
      <c r="I233" s="34" t="str">
        <f>IF($D233="","",(IF($C233="","",IF(ISNA(SUMIF('4'!$CA:$CA,$C233,'4'!$CB:$CB)),0,SUMIF('4'!$CA:$CA,$C233,'4'!$CB:$CB)))-IF($D233="","",IF(ISNA(SUMIF('4'!$B:$B,$D233,'4'!$L:$L)),0,SUMIF('4'!$B:$B,$D233,'4'!$L:$L)))))</f>
        <v/>
      </c>
      <c r="J233" s="34" t="str">
        <f>IF($D233="","",(IF($C233="","",IF(ISNA(SUMIF('5'!$CA:$CA,$C233,'5'!$CB:$CB)),0,SUMIF('5'!$CA:$CA,$C233,'5'!$CB:$CB)))-IF($D233="","",IF(ISNA(SUMIF('5'!$B:$B,$D233,'5'!$L:$L)),0,SUMIF('5'!$B:$B,$D233,'5'!$L:$L)))))</f>
        <v/>
      </c>
      <c r="K233" s="34" t="str">
        <f>IF($D233="","",(IF($C233="","",IF(ISNA(SUMIF('6'!$CA:$CA,$C233,'6'!$CB:$CB)),0,SUMIF('6'!$CA:$CA,$C233,'6'!$CB:$CB)))-IF($D233="","",IF(ISNA(SUMIF('6'!$B:$B,$D233,'6'!$L:$L)),0,SUMIF('6'!$B:$B,$D233,'6'!$L:$L)))))</f>
        <v/>
      </c>
      <c r="L233" s="34" t="str">
        <f>IF($D233="","",(IF($C233="","",IF(ISNA(SUMIF('7'!$CA:$CA,$C233,'7'!$CB:$CB)),0,SUMIF('7'!$CA:$CA,$C233,'7'!$CB:$CB)))-IF($D233="","",IF(ISNA(SUMIF('7'!$B:$B,$D233,'7'!$L:$L)),0,SUMIF('7'!$B:$B,$D233,'7'!$L:$L)))))</f>
        <v/>
      </c>
      <c r="M233" s="34" t="str">
        <f>IF($D233="","",(IF($C233="","",IF(ISNA(SUMIF('8'!$CA:$CA,$C233,'8'!$CB:$CB)),0,SUMIF('8'!$CA:$CA,$C233,'8'!$CB:$CB)))-IF($D233="","",IF(ISNA(SUMIF('8'!$B:$B,$D233,'8'!$L:$L)),0,SUMIF('8'!$B:$B,$D233,'8'!$L:$L)))))</f>
        <v/>
      </c>
      <c r="N233" s="34" t="str">
        <f>IF($D233="","",(IF($C233="","",IF(ISNA(SUMIF('9'!$CA:$CA,$C233,'9'!$CB:$CB)),0,SUMIF('9'!$CA:$CA,$C233,'9'!$CB:$CB)))-IF($D233="","",IF(ISNA(SUMIF('9'!$B:$B,$D233,'9'!$L:$L)),0,SUMIF('9'!$B:$B,$D233,'9'!$L:$L)))))</f>
        <v/>
      </c>
      <c r="O233" s="34" t="str">
        <f>IF($D233="","",(IF($C233="","",IF(ISNA(SUMIF('10'!$CA:$CA,$C233,'10'!$CB:$CB)),0,SUMIF('10'!$CA:$CA,$C233,'10'!$CB:$CB)))-IF($D233="","",IF(ISNA(SUMIF('10'!$B:$B,$D233,'10'!$L:$L)),0,SUMIF('10'!$B:$B,$D233,'10'!$L:$L)))))</f>
        <v/>
      </c>
      <c r="P233" s="34" t="str">
        <f>IF($D233="","",(IF($C233="","",IF(ISNA(SUMIF('11'!$CA:$CA,$C233,'11'!$CB:$CB)),0,SUMIF('11'!$CA:$CA,$C233,'11'!$CB:$CB)))-IF($D233="","",IF(ISNA(SUMIF('11'!$B:$B,$D233,'11'!$L:$L)),0,SUMIF('11'!$B:$B,$D233,'11'!$L:$L)))))</f>
        <v/>
      </c>
      <c r="Q233" s="34" t="str">
        <f>IF($D233="","",(IF($C233="","",IF(ISNA(SUMIF('12'!$CA:$CA,$C233,'12'!$CB:$CB)),0,SUMIF('12'!$CA:$CA,$C233,'12'!$CB:$CB)))-IF($D233="","",IF(ISNA(SUMIF('12'!$B:$B,$D233,'12'!$L:$L)),0,SUMIF('12'!$B:$B,$D233,'12'!$L:$L)))))</f>
        <v/>
      </c>
      <c r="R233" s="34" t="str">
        <f>IF($D233="","",(IF($C233="","",IF(ISNA(SUMIF('13'!$CA:$CA,$C233,'13'!$CB:$CB)),0,SUMIF('13'!$CA:$CA,$C233,'13'!$CB:$CB)))-IF($D233="","",IF(ISNA(SUMIF('13'!$B:$B,$D233,'13'!$L:$L)),0,SUMIF('13'!$B:$B,$D233,'13'!$L:$L)))))</f>
        <v/>
      </c>
      <c r="S233" s="34" t="str">
        <f>IF($D233="","",(IF($C233="","",IF(ISNA(SUMIF('14'!$CA:$CA,$C233,'14'!$CB:$CB)),0,SUMIF('14'!$CA:$CA,$C233,'14'!$CB:$CB)))-IF($D233="","",IF(ISNA(SUMIF('14'!$B:$B,$D233,'14'!$L:$L)),0,SUMIF('14'!$B:$B,$D233,'14'!$L:$L)))))</f>
        <v/>
      </c>
      <c r="T233" s="34" t="str">
        <f>IF($D233="","",(IF($C233="","",IF(ISNA(SUMIF('15'!$CA:$CA,$C233,'15'!$CB:$CB)),0,SUMIF('15'!$CA:$CA,$C233,'15'!$CB:$CB)))-IF($D233="","",IF(ISNA(SUMIF('15'!$B:$B,$D233,'15'!$L:$L)),0,SUMIF('15'!$B:$B,$D233,'15'!$L:$L)))))</f>
        <v/>
      </c>
      <c r="U233" s="34" t="str">
        <f>IF($D233="","",(IF($C233="","",IF(ISNA(SUMIF('16'!$CA:$CA,$C233,'16'!$CB:$CB)),0,SUMIF('16'!$CA:$CA,$C233,'16'!$CB:$CB)))-IF($D233="","",IF(ISNA(SUMIF('16'!$B:$B,$D233,'16'!$L:$L)),0,SUMIF('16'!$B:$B,$D233,'16'!$L:$L)))))</f>
        <v/>
      </c>
      <c r="V233" s="34" t="str">
        <f>IF($D233="","",(IF($C233="","",IF(ISNA(SUMIF('17'!$CA:$CA,$C233,'17'!$CB:$CB)),0,SUMIF('17'!$CA:$CA,$C233,'17'!$CB:$CB)))-IF($D233="","",IF(ISNA(SUMIF('17'!$B:$B,$D233,'17'!$L:$L)),0,SUMIF('17'!$B:$B,$D233,'17'!$L:$L)))))</f>
        <v/>
      </c>
      <c r="W233" s="34" t="str">
        <f>IF($D233="","",(IF($C233="","",IF(ISNA(SUMIF('18'!$CA:$CA,$C233,'18'!$CB:$CB)),0,SUMIF('18'!$CA:$CA,$C233,'18'!$CB:$CB)))-IF($D233="","",IF(ISNA(SUMIF('18'!$B:$B,$D233,'18'!$L:$L)),0,SUMIF('18'!$B:$B,$D233,'18'!$L:$L)))))</f>
        <v/>
      </c>
      <c r="X233" s="34" t="str">
        <f>IF($D233="","",(IF($C233="","",IF(ISNA(SUMIF('19'!$CA:$CA,$C233,'19'!$CB:$CB)),0,SUMIF('19'!$CA:$CA,$C233,'19'!$CB:$CB)))-IF($D233="","",IF(ISNA(SUMIF('19'!$B:$B,$D233,'19'!$L:$L)),0,SUMIF('19'!$B:$B,$D233,'19'!$L:$L)))))</f>
        <v/>
      </c>
      <c r="Y233" s="34" t="str">
        <f>IF($D233="","",(IF($C233="","",IF(ISNA(SUMIF('20'!$CA:$CA,$C233,'20'!$CB:$CB)),0,SUMIF('20'!$CA:$CA,$C233,'20'!$CB:$CB)))-IF($D233="","",IF(ISNA(SUMIF('20'!$B:$B,$D233,'20'!$L:$L)),0,SUMIF('20'!$B:$B,$D233,'20'!$L:$L)))))</f>
        <v/>
      </c>
      <c r="Z233" s="34" t="str">
        <f>IF($D233="","",(IF($C233="","",IF(ISNA(SUMIF('21'!$CA:$CA,$C233,'21'!$CB:$CB)),0,SUMIF('21'!$CA:$CA,$C233,'21'!$CB:$CB)))-IF($D233="","",IF(ISNA(SUMIF('21'!$B:$B,$D233,'21'!$L:$L)),0,SUMIF('21'!$B:$B,$D233,'21'!$L:$L)))))</f>
        <v/>
      </c>
      <c r="AA233" s="34" t="str">
        <f>IF($D233="","",(IF($C233="","",IF(ISNA(SUMIF('22'!$CA:$CA,$C233,'22'!$CB:$CB)),0,SUMIF('22'!$CA:$CA,$C233,'22'!$CB:$CB)))-IF($D233="","",IF(ISNA(SUMIF('22'!$B:$B,$D233,'22'!$L:$L)),0,SUMIF('22'!$B:$B,$D233,'22'!$L:$L)))))</f>
        <v/>
      </c>
      <c r="AB233" s="34" t="str">
        <f>IF($D233="","",(IF($C233="","",IF(ISNA(SUMIF('23'!$CA:$CA,$C233,'23'!$CB:$CB)),0,SUMIF('23'!$CA:$CA,$C233,'23'!$CB:$CB)))-IF($D233="","",IF(ISNA(SUMIF('23'!$B:$B,$D233,'23'!$L:$L)),0,SUMIF('23'!$B:$B,$D233,'23'!$L:$L)))))</f>
        <v/>
      </c>
      <c r="AC233" s="34" t="str">
        <f>IF($D233="","",(IF($C233="","",IF(ISNA(SUMIF('24'!$CA:$CA,$C233,'24'!$CB:$CB)),0,SUMIF('24'!$CA:$CA,$C233,'24'!$CB:$CB)))-IF($D233="","",IF(ISNA(SUMIF('24'!$B:$B,$D233,'24'!$L:$L)),0,SUMIF('24'!$B:$B,$D233,'24'!$L:$L)))))</f>
        <v/>
      </c>
      <c r="AD233" s="34" t="str">
        <f>IF($D233="","",(IF($C233="","",IF(ISNA(SUMIF('25'!$CA:$CA,$C233,'25'!$CB:$CB)),0,SUMIF('25'!$CA:$CA,$C233,'25'!$CB:$CB)))-IF($D233="","",IF(ISNA(SUMIF('25'!$B:$B,$D233,'25'!$L:$L)),0,SUMIF('25'!$B:$B,$D233,'25'!$L:$L)))))</f>
        <v/>
      </c>
      <c r="AE233" s="34" t="str">
        <f>IF($D233="","",(IF($C233="","",IF(ISNA(SUMIF('26'!$CA:$CA,$C233,'26'!$CB:$CB)),0,SUMIF('26'!$CA:$CA,$C233,'26'!$CB:$CB)))-IF($D233="","",IF(ISNA(SUMIF('26'!$B:$B,$D233,'26'!$L:$L)),0,SUMIF('26'!$B:$B,$D233,'26'!$L:$L)))))</f>
        <v/>
      </c>
      <c r="AF233" s="34" t="str">
        <f>IF($D233="","",(IF($C233="","",IF(ISNA(SUMIF('27'!$CA:$CA,$C233,'27'!$CB:$CB)),0,SUMIF('27'!$CA:$CA,$C233,'27'!$CB:$CB)))-IF($D233="","",IF(ISNA(SUMIF('27'!$B:$B,$D233,'27'!$L:$L)),0,SUMIF('27'!$B:$B,$D233,'27'!$L:$L)))))</f>
        <v/>
      </c>
      <c r="AG233" s="34" t="str">
        <f>IF($D233="","",(IF($C233="","",IF(ISNA(SUMIF('28'!$CA:$CA,$C233,'28'!$CB:$CB)),0,SUMIF('28'!$CA:$CA,$C233,'28'!$CB:$CB)))-IF($D233="","",IF(ISNA(SUMIF('28'!$B:$B,$D233,'28'!$L:$L)),0,SUMIF('28'!$B:$B,$D233,'28'!$L:$L)))))</f>
        <v/>
      </c>
      <c r="AH233" s="34" t="str">
        <f>IF($D233="","",(IF($C233="","",IF(ISNA(SUMIF('29'!$CA:$CA,$C233,'29'!$CB:$CB)),0,SUMIF('29'!$CA:$CA,$C233,'29'!$CB:$CB)))-IF($D233="","",IF(ISNA(SUMIF('29'!$B:$B,$D233,'29'!$L:$L)),0,SUMIF('29'!$B:$B,$D233,'29'!$L:$L)))))</f>
        <v/>
      </c>
      <c r="AI233" s="34" t="str">
        <f>IF($D233="","",(IF($C233="","",IF(ISNA(SUMIF('30'!$CA:$CA,$C233,'30'!$CB:$CB)),0,SUMIF('30'!$CA:$CA,$C233,'30'!$CB:$CB)))-IF($D233="","",IF(ISNA(SUMIF('30'!$B:$B,$D233,'30'!$L:$L)),0,SUMIF('30'!$B:$B,$D233,'30'!$L:$L)))))</f>
        <v/>
      </c>
      <c r="AJ233" s="34" t="str">
        <f>IF($D233="","",(IF($C233="","",IF(ISNA(SUMIF('31'!$CA:$CA,$C233,'31'!$CB:$CB)),0,SUMIF('31'!$CA:$CA,$C233,'31'!$CB:$CB)))-IF($D233="","",IF(ISNA(SUMIF('31'!$B:$B,$D233,'31'!$L:$L)),0,SUMIF('31'!$B:$B,$D233,'31'!$L:$L)))))</f>
        <v/>
      </c>
      <c r="AK233" s="35" t="str">
        <f t="shared" si="14"/>
        <v/>
      </c>
      <c r="AL233" s="31" t="str">
        <f t="shared" si="15"/>
        <v/>
      </c>
    </row>
    <row r="234" spans="1:38" ht="17.399999999999999" hidden="1">
      <c r="A234" s="19">
        <v>16</v>
      </c>
      <c r="C234" s="39" t="str">
        <f>IF(D234="","",VLOOKUP('CUADRO GENERADO'!D234,'BASE DATOS CONDUCTORES'!B:C,2,FALSE))</f>
        <v/>
      </c>
      <c r="D234" s="28" t="str">
        <f>IFERROR(VLOOKUP(A234,'BASE DATOS CONDUCTORES'!$Z$4:$AB$403,3,FALSE),"")</f>
        <v/>
      </c>
      <c r="E234" s="34" t="str">
        <f>IF(ISNA(VLOOKUP(D234,SALDOS!C:D,2,FALSE)),"",VLOOKUP(D234,SALDOS!C:D,2,FALSE))</f>
        <v/>
      </c>
      <c r="F234" s="34" t="str">
        <f>IF($D234="","",(IF($C234="","",IF(ISNA(SUMIF('1'!$CA:$CA,$C234,'1'!$CB:$CB)),0,SUMIF('1'!$CA:$CA,$C234,'1'!$CB:$CB)))-IF($D234="","",IF(ISNA(SUMIF('1'!$B:$B,$D234,'1'!$L:$L)),0,SUMIF('1'!$B:$B,$D234,'1'!$L:$L)))))</f>
        <v/>
      </c>
      <c r="G234" s="34" t="str">
        <f>IF($D234="","",(IF($C234="","",IF(ISNA(SUMIF('2'!$CA:$CA,$C234,'2'!$CB:$CB)),0,SUMIF('2'!$CA:$CA,$C234,'2'!$CB:$CB)))-IF($D234="","",IF(ISNA(SUMIF('2'!$B:$B,$D234,'2'!$L:$L)),0,SUMIF('2'!$B:$B,$D234,'2'!$L:$L)))))</f>
        <v/>
      </c>
      <c r="H234" s="34" t="str">
        <f>IF($D234="","",(IF($C234="","",IF(ISNA(SUMIF('3'!$CA:$CA,$C234,'3'!$CB:$CB)),0,SUMIF('3'!$CA:$CA,$C234,'3'!$CB:$CB)))-IF($D234="","",IF(ISNA(SUMIF('3'!$B:$B,$D234,'3'!$L:$L)),0,SUMIF('3'!$B:$B,$D234,'3'!$L:$L)))))</f>
        <v/>
      </c>
      <c r="I234" s="34" t="str">
        <f>IF($D234="","",(IF($C234="","",IF(ISNA(SUMIF('4'!$CA:$CA,$C234,'4'!$CB:$CB)),0,SUMIF('4'!$CA:$CA,$C234,'4'!$CB:$CB)))-IF($D234="","",IF(ISNA(SUMIF('4'!$B:$B,$D234,'4'!$L:$L)),0,SUMIF('4'!$B:$B,$D234,'4'!$L:$L)))))</f>
        <v/>
      </c>
      <c r="J234" s="34" t="str">
        <f>IF($D234="","",(IF($C234="","",IF(ISNA(SUMIF('5'!$CA:$CA,$C234,'5'!$CB:$CB)),0,SUMIF('5'!$CA:$CA,$C234,'5'!$CB:$CB)))-IF($D234="","",IF(ISNA(SUMIF('5'!$B:$B,$D234,'5'!$L:$L)),0,SUMIF('5'!$B:$B,$D234,'5'!$L:$L)))))</f>
        <v/>
      </c>
      <c r="K234" s="34" t="str">
        <f>IF($D234="","",(IF($C234="","",IF(ISNA(SUMIF('6'!$CA:$CA,$C234,'6'!$CB:$CB)),0,SUMIF('6'!$CA:$CA,$C234,'6'!$CB:$CB)))-IF($D234="","",IF(ISNA(SUMIF('6'!$B:$B,$D234,'6'!$L:$L)),0,SUMIF('6'!$B:$B,$D234,'6'!$L:$L)))))</f>
        <v/>
      </c>
      <c r="L234" s="34" t="str">
        <f>IF($D234="","",(IF($C234="","",IF(ISNA(SUMIF('7'!$CA:$CA,$C234,'7'!$CB:$CB)),0,SUMIF('7'!$CA:$CA,$C234,'7'!$CB:$CB)))-IF($D234="","",IF(ISNA(SUMIF('7'!$B:$B,$D234,'7'!$L:$L)),0,SUMIF('7'!$B:$B,$D234,'7'!$L:$L)))))</f>
        <v/>
      </c>
      <c r="M234" s="34" t="str">
        <f>IF($D234="","",(IF($C234="","",IF(ISNA(SUMIF('8'!$CA:$CA,$C234,'8'!$CB:$CB)),0,SUMIF('8'!$CA:$CA,$C234,'8'!$CB:$CB)))-IF($D234="","",IF(ISNA(SUMIF('8'!$B:$B,$D234,'8'!$L:$L)),0,SUMIF('8'!$B:$B,$D234,'8'!$L:$L)))))</f>
        <v/>
      </c>
      <c r="N234" s="34" t="str">
        <f>IF($D234="","",(IF($C234="","",IF(ISNA(SUMIF('9'!$CA:$CA,$C234,'9'!$CB:$CB)),0,SUMIF('9'!$CA:$CA,$C234,'9'!$CB:$CB)))-IF($D234="","",IF(ISNA(SUMIF('9'!$B:$B,$D234,'9'!$L:$L)),0,SUMIF('9'!$B:$B,$D234,'9'!$L:$L)))))</f>
        <v/>
      </c>
      <c r="O234" s="34" t="str">
        <f>IF($D234="","",(IF($C234="","",IF(ISNA(SUMIF('10'!$CA:$CA,$C234,'10'!$CB:$CB)),0,SUMIF('10'!$CA:$CA,$C234,'10'!$CB:$CB)))-IF($D234="","",IF(ISNA(SUMIF('10'!$B:$B,$D234,'10'!$L:$L)),0,SUMIF('10'!$B:$B,$D234,'10'!$L:$L)))))</f>
        <v/>
      </c>
      <c r="P234" s="34" t="str">
        <f>IF($D234="","",(IF($C234="","",IF(ISNA(SUMIF('11'!$CA:$CA,$C234,'11'!$CB:$CB)),0,SUMIF('11'!$CA:$CA,$C234,'11'!$CB:$CB)))-IF($D234="","",IF(ISNA(SUMIF('11'!$B:$B,$D234,'11'!$L:$L)),0,SUMIF('11'!$B:$B,$D234,'11'!$L:$L)))))</f>
        <v/>
      </c>
      <c r="Q234" s="34" t="str">
        <f>IF($D234="","",(IF($C234="","",IF(ISNA(SUMIF('12'!$CA:$CA,$C234,'12'!$CB:$CB)),0,SUMIF('12'!$CA:$CA,$C234,'12'!$CB:$CB)))-IF($D234="","",IF(ISNA(SUMIF('12'!$B:$B,$D234,'12'!$L:$L)),0,SUMIF('12'!$B:$B,$D234,'12'!$L:$L)))))</f>
        <v/>
      </c>
      <c r="R234" s="34" t="str">
        <f>IF($D234="","",(IF($C234="","",IF(ISNA(SUMIF('13'!$CA:$CA,$C234,'13'!$CB:$CB)),0,SUMIF('13'!$CA:$CA,$C234,'13'!$CB:$CB)))-IF($D234="","",IF(ISNA(SUMIF('13'!$B:$B,$D234,'13'!$L:$L)),0,SUMIF('13'!$B:$B,$D234,'13'!$L:$L)))))</f>
        <v/>
      </c>
      <c r="S234" s="34" t="str">
        <f>IF($D234="","",(IF($C234="","",IF(ISNA(SUMIF('14'!$CA:$CA,$C234,'14'!$CB:$CB)),0,SUMIF('14'!$CA:$CA,$C234,'14'!$CB:$CB)))-IF($D234="","",IF(ISNA(SUMIF('14'!$B:$B,$D234,'14'!$L:$L)),0,SUMIF('14'!$B:$B,$D234,'14'!$L:$L)))))</f>
        <v/>
      </c>
      <c r="T234" s="34" t="str">
        <f>IF($D234="","",(IF($C234="","",IF(ISNA(SUMIF('15'!$CA:$CA,$C234,'15'!$CB:$CB)),0,SUMIF('15'!$CA:$CA,$C234,'15'!$CB:$CB)))-IF($D234="","",IF(ISNA(SUMIF('15'!$B:$B,$D234,'15'!$L:$L)),0,SUMIF('15'!$B:$B,$D234,'15'!$L:$L)))))</f>
        <v/>
      </c>
      <c r="U234" s="34" t="str">
        <f>IF($D234="","",(IF($C234="","",IF(ISNA(SUMIF('16'!$CA:$CA,$C234,'16'!$CB:$CB)),0,SUMIF('16'!$CA:$CA,$C234,'16'!$CB:$CB)))-IF($D234="","",IF(ISNA(SUMIF('16'!$B:$B,$D234,'16'!$L:$L)),0,SUMIF('16'!$B:$B,$D234,'16'!$L:$L)))))</f>
        <v/>
      </c>
      <c r="V234" s="34" t="str">
        <f>IF($D234="","",(IF($C234="","",IF(ISNA(SUMIF('17'!$CA:$CA,$C234,'17'!$CB:$CB)),0,SUMIF('17'!$CA:$CA,$C234,'17'!$CB:$CB)))-IF($D234="","",IF(ISNA(SUMIF('17'!$B:$B,$D234,'17'!$L:$L)),0,SUMIF('17'!$B:$B,$D234,'17'!$L:$L)))))</f>
        <v/>
      </c>
      <c r="W234" s="34" t="str">
        <f>IF($D234="","",(IF($C234="","",IF(ISNA(SUMIF('18'!$CA:$CA,$C234,'18'!$CB:$CB)),0,SUMIF('18'!$CA:$CA,$C234,'18'!$CB:$CB)))-IF($D234="","",IF(ISNA(SUMIF('18'!$B:$B,$D234,'18'!$L:$L)),0,SUMIF('18'!$B:$B,$D234,'18'!$L:$L)))))</f>
        <v/>
      </c>
      <c r="X234" s="34" t="str">
        <f>IF($D234="","",(IF($C234="","",IF(ISNA(SUMIF('19'!$CA:$CA,$C234,'19'!$CB:$CB)),0,SUMIF('19'!$CA:$CA,$C234,'19'!$CB:$CB)))-IF($D234="","",IF(ISNA(SUMIF('19'!$B:$B,$D234,'19'!$L:$L)),0,SUMIF('19'!$B:$B,$D234,'19'!$L:$L)))))</f>
        <v/>
      </c>
      <c r="Y234" s="34" t="str">
        <f>IF($D234="","",(IF($C234="","",IF(ISNA(SUMIF('20'!$CA:$CA,$C234,'20'!$CB:$CB)),0,SUMIF('20'!$CA:$CA,$C234,'20'!$CB:$CB)))-IF($D234="","",IF(ISNA(SUMIF('20'!$B:$B,$D234,'20'!$L:$L)),0,SUMIF('20'!$B:$B,$D234,'20'!$L:$L)))))</f>
        <v/>
      </c>
      <c r="Z234" s="34" t="str">
        <f>IF($D234="","",(IF($C234="","",IF(ISNA(SUMIF('21'!$CA:$CA,$C234,'21'!$CB:$CB)),0,SUMIF('21'!$CA:$CA,$C234,'21'!$CB:$CB)))-IF($D234="","",IF(ISNA(SUMIF('21'!$B:$B,$D234,'21'!$L:$L)),0,SUMIF('21'!$B:$B,$D234,'21'!$L:$L)))))</f>
        <v/>
      </c>
      <c r="AA234" s="34" t="str">
        <f>IF($D234="","",(IF($C234="","",IF(ISNA(SUMIF('22'!$CA:$CA,$C234,'22'!$CB:$CB)),0,SUMIF('22'!$CA:$CA,$C234,'22'!$CB:$CB)))-IF($D234="","",IF(ISNA(SUMIF('22'!$B:$B,$D234,'22'!$L:$L)),0,SUMIF('22'!$B:$B,$D234,'22'!$L:$L)))))</f>
        <v/>
      </c>
      <c r="AB234" s="34" t="str">
        <f>IF($D234="","",(IF($C234="","",IF(ISNA(SUMIF('23'!$CA:$CA,$C234,'23'!$CB:$CB)),0,SUMIF('23'!$CA:$CA,$C234,'23'!$CB:$CB)))-IF($D234="","",IF(ISNA(SUMIF('23'!$B:$B,$D234,'23'!$L:$L)),0,SUMIF('23'!$B:$B,$D234,'23'!$L:$L)))))</f>
        <v/>
      </c>
      <c r="AC234" s="34" t="str">
        <f>IF($D234="","",(IF($C234="","",IF(ISNA(SUMIF('24'!$CA:$CA,$C234,'24'!$CB:$CB)),0,SUMIF('24'!$CA:$CA,$C234,'24'!$CB:$CB)))-IF($D234="","",IF(ISNA(SUMIF('24'!$B:$B,$D234,'24'!$L:$L)),0,SUMIF('24'!$B:$B,$D234,'24'!$L:$L)))))</f>
        <v/>
      </c>
      <c r="AD234" s="34" t="str">
        <f>IF($D234="","",(IF($C234="","",IF(ISNA(SUMIF('25'!$CA:$CA,$C234,'25'!$CB:$CB)),0,SUMIF('25'!$CA:$CA,$C234,'25'!$CB:$CB)))-IF($D234="","",IF(ISNA(SUMIF('25'!$B:$B,$D234,'25'!$L:$L)),0,SUMIF('25'!$B:$B,$D234,'25'!$L:$L)))))</f>
        <v/>
      </c>
      <c r="AE234" s="34" t="str">
        <f>IF($D234="","",(IF($C234="","",IF(ISNA(SUMIF('26'!$CA:$CA,$C234,'26'!$CB:$CB)),0,SUMIF('26'!$CA:$CA,$C234,'26'!$CB:$CB)))-IF($D234="","",IF(ISNA(SUMIF('26'!$B:$B,$D234,'26'!$L:$L)),0,SUMIF('26'!$B:$B,$D234,'26'!$L:$L)))))</f>
        <v/>
      </c>
      <c r="AF234" s="34" t="str">
        <f>IF($D234="","",(IF($C234="","",IF(ISNA(SUMIF('27'!$CA:$CA,$C234,'27'!$CB:$CB)),0,SUMIF('27'!$CA:$CA,$C234,'27'!$CB:$CB)))-IF($D234="","",IF(ISNA(SUMIF('27'!$B:$B,$D234,'27'!$L:$L)),0,SUMIF('27'!$B:$B,$D234,'27'!$L:$L)))))</f>
        <v/>
      </c>
      <c r="AG234" s="34" t="str">
        <f>IF($D234="","",(IF($C234="","",IF(ISNA(SUMIF('28'!$CA:$CA,$C234,'28'!$CB:$CB)),0,SUMIF('28'!$CA:$CA,$C234,'28'!$CB:$CB)))-IF($D234="","",IF(ISNA(SUMIF('28'!$B:$B,$D234,'28'!$L:$L)),0,SUMIF('28'!$B:$B,$D234,'28'!$L:$L)))))</f>
        <v/>
      </c>
      <c r="AH234" s="34" t="str">
        <f>IF($D234="","",(IF($C234="","",IF(ISNA(SUMIF('29'!$CA:$CA,$C234,'29'!$CB:$CB)),0,SUMIF('29'!$CA:$CA,$C234,'29'!$CB:$CB)))-IF($D234="","",IF(ISNA(SUMIF('29'!$B:$B,$D234,'29'!$L:$L)),0,SUMIF('29'!$B:$B,$D234,'29'!$L:$L)))))</f>
        <v/>
      </c>
      <c r="AI234" s="34" t="str">
        <f>IF($D234="","",(IF($C234="","",IF(ISNA(SUMIF('30'!$CA:$CA,$C234,'30'!$CB:$CB)),0,SUMIF('30'!$CA:$CA,$C234,'30'!$CB:$CB)))-IF($D234="","",IF(ISNA(SUMIF('30'!$B:$B,$D234,'30'!$L:$L)),0,SUMIF('30'!$B:$B,$D234,'30'!$L:$L)))))</f>
        <v/>
      </c>
      <c r="AJ234" s="34" t="str">
        <f>IF($D234="","",(IF($C234="","",IF(ISNA(SUMIF('31'!$CA:$CA,$C234,'31'!$CB:$CB)),0,SUMIF('31'!$CA:$CA,$C234,'31'!$CB:$CB)))-IF($D234="","",IF(ISNA(SUMIF('31'!$B:$B,$D234,'31'!$L:$L)),0,SUMIF('31'!$B:$B,$D234,'31'!$L:$L)))))</f>
        <v/>
      </c>
      <c r="AK234" s="35" t="str">
        <f t="shared" si="14"/>
        <v/>
      </c>
      <c r="AL234" s="31" t="str">
        <f t="shared" si="15"/>
        <v/>
      </c>
    </row>
    <row r="235" spans="1:38" ht="17.399999999999999" hidden="1">
      <c r="A235" s="19">
        <v>17</v>
      </c>
      <c r="C235" s="39" t="str">
        <f>IF(D235="","",VLOOKUP('CUADRO GENERADO'!D235,'BASE DATOS CONDUCTORES'!B:C,2,FALSE))</f>
        <v/>
      </c>
      <c r="D235" s="28" t="str">
        <f>IFERROR(VLOOKUP(A235,'BASE DATOS CONDUCTORES'!$Z$4:$AB$403,3,FALSE),"")</f>
        <v/>
      </c>
      <c r="E235" s="34" t="str">
        <f>IF(ISNA(VLOOKUP(D235,SALDOS!C:D,2,FALSE)),"",VLOOKUP(D235,SALDOS!C:D,2,FALSE))</f>
        <v/>
      </c>
      <c r="F235" s="34" t="str">
        <f>IF($D235="","",(IF($C235="","",IF(ISNA(SUMIF('1'!$CA:$CA,$C235,'1'!$CB:$CB)),0,SUMIF('1'!$CA:$CA,$C235,'1'!$CB:$CB)))-IF($D235="","",IF(ISNA(SUMIF('1'!$B:$B,$D235,'1'!$L:$L)),0,SUMIF('1'!$B:$B,$D235,'1'!$L:$L)))))</f>
        <v/>
      </c>
      <c r="G235" s="34" t="str">
        <f>IF($D235="","",(IF($C235="","",IF(ISNA(SUMIF('2'!$CA:$CA,$C235,'2'!$CB:$CB)),0,SUMIF('2'!$CA:$CA,$C235,'2'!$CB:$CB)))-IF($D235="","",IF(ISNA(SUMIF('2'!$B:$B,$D235,'2'!$L:$L)),0,SUMIF('2'!$B:$B,$D235,'2'!$L:$L)))))</f>
        <v/>
      </c>
      <c r="H235" s="34" t="str">
        <f>IF($D235="","",(IF($C235="","",IF(ISNA(SUMIF('3'!$CA:$CA,$C235,'3'!$CB:$CB)),0,SUMIF('3'!$CA:$CA,$C235,'3'!$CB:$CB)))-IF($D235="","",IF(ISNA(SUMIF('3'!$B:$B,$D235,'3'!$L:$L)),0,SUMIF('3'!$B:$B,$D235,'3'!$L:$L)))))</f>
        <v/>
      </c>
      <c r="I235" s="34" t="str">
        <f>IF($D235="","",(IF($C235="","",IF(ISNA(SUMIF('4'!$CA:$CA,$C235,'4'!$CB:$CB)),0,SUMIF('4'!$CA:$CA,$C235,'4'!$CB:$CB)))-IF($D235="","",IF(ISNA(SUMIF('4'!$B:$B,$D235,'4'!$L:$L)),0,SUMIF('4'!$B:$B,$D235,'4'!$L:$L)))))</f>
        <v/>
      </c>
      <c r="J235" s="34" t="str">
        <f>IF($D235="","",(IF($C235="","",IF(ISNA(SUMIF('5'!$CA:$CA,$C235,'5'!$CB:$CB)),0,SUMIF('5'!$CA:$CA,$C235,'5'!$CB:$CB)))-IF($D235="","",IF(ISNA(SUMIF('5'!$B:$B,$D235,'5'!$L:$L)),0,SUMIF('5'!$B:$B,$D235,'5'!$L:$L)))))</f>
        <v/>
      </c>
      <c r="K235" s="34" t="str">
        <f>IF($D235="","",(IF($C235="","",IF(ISNA(SUMIF('6'!$CA:$CA,$C235,'6'!$CB:$CB)),0,SUMIF('6'!$CA:$CA,$C235,'6'!$CB:$CB)))-IF($D235="","",IF(ISNA(SUMIF('6'!$B:$B,$D235,'6'!$L:$L)),0,SUMIF('6'!$B:$B,$D235,'6'!$L:$L)))))</f>
        <v/>
      </c>
      <c r="L235" s="34" t="str">
        <f>IF($D235="","",(IF($C235="","",IF(ISNA(SUMIF('7'!$CA:$CA,$C235,'7'!$CB:$CB)),0,SUMIF('7'!$CA:$CA,$C235,'7'!$CB:$CB)))-IF($D235="","",IF(ISNA(SUMIF('7'!$B:$B,$D235,'7'!$L:$L)),0,SUMIF('7'!$B:$B,$D235,'7'!$L:$L)))))</f>
        <v/>
      </c>
      <c r="M235" s="34" t="str">
        <f>IF($D235="","",(IF($C235="","",IF(ISNA(SUMIF('8'!$CA:$CA,$C235,'8'!$CB:$CB)),0,SUMIF('8'!$CA:$CA,$C235,'8'!$CB:$CB)))-IF($D235="","",IF(ISNA(SUMIF('8'!$B:$B,$D235,'8'!$L:$L)),0,SUMIF('8'!$B:$B,$D235,'8'!$L:$L)))))</f>
        <v/>
      </c>
      <c r="N235" s="34" t="str">
        <f>IF($D235="","",(IF($C235="","",IF(ISNA(SUMIF('9'!$CA:$CA,$C235,'9'!$CB:$CB)),0,SUMIF('9'!$CA:$CA,$C235,'9'!$CB:$CB)))-IF($D235="","",IF(ISNA(SUMIF('9'!$B:$B,$D235,'9'!$L:$L)),0,SUMIF('9'!$B:$B,$D235,'9'!$L:$L)))))</f>
        <v/>
      </c>
      <c r="O235" s="34" t="str">
        <f>IF($D235="","",(IF($C235="","",IF(ISNA(SUMIF('10'!$CA:$CA,$C235,'10'!$CB:$CB)),0,SUMIF('10'!$CA:$CA,$C235,'10'!$CB:$CB)))-IF($D235="","",IF(ISNA(SUMIF('10'!$B:$B,$D235,'10'!$L:$L)),0,SUMIF('10'!$B:$B,$D235,'10'!$L:$L)))))</f>
        <v/>
      </c>
      <c r="P235" s="34" t="str">
        <f>IF($D235="","",(IF($C235="","",IF(ISNA(SUMIF('11'!$CA:$CA,$C235,'11'!$CB:$CB)),0,SUMIF('11'!$CA:$CA,$C235,'11'!$CB:$CB)))-IF($D235="","",IF(ISNA(SUMIF('11'!$B:$B,$D235,'11'!$L:$L)),0,SUMIF('11'!$B:$B,$D235,'11'!$L:$L)))))</f>
        <v/>
      </c>
      <c r="Q235" s="34" t="str">
        <f>IF($D235="","",(IF($C235="","",IF(ISNA(SUMIF('12'!$CA:$CA,$C235,'12'!$CB:$CB)),0,SUMIF('12'!$CA:$CA,$C235,'12'!$CB:$CB)))-IF($D235="","",IF(ISNA(SUMIF('12'!$B:$B,$D235,'12'!$L:$L)),0,SUMIF('12'!$B:$B,$D235,'12'!$L:$L)))))</f>
        <v/>
      </c>
      <c r="R235" s="34" t="str">
        <f>IF($D235="","",(IF($C235="","",IF(ISNA(SUMIF('13'!$CA:$CA,$C235,'13'!$CB:$CB)),0,SUMIF('13'!$CA:$CA,$C235,'13'!$CB:$CB)))-IF($D235="","",IF(ISNA(SUMIF('13'!$B:$B,$D235,'13'!$L:$L)),0,SUMIF('13'!$B:$B,$D235,'13'!$L:$L)))))</f>
        <v/>
      </c>
      <c r="S235" s="34" t="str">
        <f>IF($D235="","",(IF($C235="","",IF(ISNA(SUMIF('14'!$CA:$CA,$C235,'14'!$CB:$CB)),0,SUMIF('14'!$CA:$CA,$C235,'14'!$CB:$CB)))-IF($D235="","",IF(ISNA(SUMIF('14'!$B:$B,$D235,'14'!$L:$L)),0,SUMIF('14'!$B:$B,$D235,'14'!$L:$L)))))</f>
        <v/>
      </c>
      <c r="T235" s="34" t="str">
        <f>IF($D235="","",(IF($C235="","",IF(ISNA(SUMIF('15'!$CA:$CA,$C235,'15'!$CB:$CB)),0,SUMIF('15'!$CA:$CA,$C235,'15'!$CB:$CB)))-IF($D235="","",IF(ISNA(SUMIF('15'!$B:$B,$D235,'15'!$L:$L)),0,SUMIF('15'!$B:$B,$D235,'15'!$L:$L)))))</f>
        <v/>
      </c>
      <c r="U235" s="34" t="str">
        <f>IF($D235="","",(IF($C235="","",IF(ISNA(SUMIF('16'!$CA:$CA,$C235,'16'!$CB:$CB)),0,SUMIF('16'!$CA:$CA,$C235,'16'!$CB:$CB)))-IF($D235="","",IF(ISNA(SUMIF('16'!$B:$B,$D235,'16'!$L:$L)),0,SUMIF('16'!$B:$B,$D235,'16'!$L:$L)))))</f>
        <v/>
      </c>
      <c r="V235" s="34" t="str">
        <f>IF($D235="","",(IF($C235="","",IF(ISNA(SUMIF('17'!$CA:$CA,$C235,'17'!$CB:$CB)),0,SUMIF('17'!$CA:$CA,$C235,'17'!$CB:$CB)))-IF($D235="","",IF(ISNA(SUMIF('17'!$B:$B,$D235,'17'!$L:$L)),0,SUMIF('17'!$B:$B,$D235,'17'!$L:$L)))))</f>
        <v/>
      </c>
      <c r="W235" s="34" t="str">
        <f>IF($D235="","",(IF($C235="","",IF(ISNA(SUMIF('18'!$CA:$CA,$C235,'18'!$CB:$CB)),0,SUMIF('18'!$CA:$CA,$C235,'18'!$CB:$CB)))-IF($D235="","",IF(ISNA(SUMIF('18'!$B:$B,$D235,'18'!$L:$L)),0,SUMIF('18'!$B:$B,$D235,'18'!$L:$L)))))</f>
        <v/>
      </c>
      <c r="X235" s="34" t="str">
        <f>IF($D235="","",(IF($C235="","",IF(ISNA(SUMIF('19'!$CA:$CA,$C235,'19'!$CB:$CB)),0,SUMIF('19'!$CA:$CA,$C235,'19'!$CB:$CB)))-IF($D235="","",IF(ISNA(SUMIF('19'!$B:$B,$D235,'19'!$L:$L)),0,SUMIF('19'!$B:$B,$D235,'19'!$L:$L)))))</f>
        <v/>
      </c>
      <c r="Y235" s="34" t="str">
        <f>IF($D235="","",(IF($C235="","",IF(ISNA(SUMIF('20'!$CA:$CA,$C235,'20'!$CB:$CB)),0,SUMIF('20'!$CA:$CA,$C235,'20'!$CB:$CB)))-IF($D235="","",IF(ISNA(SUMIF('20'!$B:$B,$D235,'20'!$L:$L)),0,SUMIF('20'!$B:$B,$D235,'20'!$L:$L)))))</f>
        <v/>
      </c>
      <c r="Z235" s="34" t="str">
        <f>IF($D235="","",(IF($C235="","",IF(ISNA(SUMIF('21'!$CA:$CA,$C235,'21'!$CB:$CB)),0,SUMIF('21'!$CA:$CA,$C235,'21'!$CB:$CB)))-IF($D235="","",IF(ISNA(SUMIF('21'!$B:$B,$D235,'21'!$L:$L)),0,SUMIF('21'!$B:$B,$D235,'21'!$L:$L)))))</f>
        <v/>
      </c>
      <c r="AA235" s="34" t="str">
        <f>IF($D235="","",(IF($C235="","",IF(ISNA(SUMIF('22'!$CA:$CA,$C235,'22'!$CB:$CB)),0,SUMIF('22'!$CA:$CA,$C235,'22'!$CB:$CB)))-IF($D235="","",IF(ISNA(SUMIF('22'!$B:$B,$D235,'22'!$L:$L)),0,SUMIF('22'!$B:$B,$D235,'22'!$L:$L)))))</f>
        <v/>
      </c>
      <c r="AB235" s="34" t="str">
        <f>IF($D235="","",(IF($C235="","",IF(ISNA(SUMIF('23'!$CA:$CA,$C235,'23'!$CB:$CB)),0,SUMIF('23'!$CA:$CA,$C235,'23'!$CB:$CB)))-IF($D235="","",IF(ISNA(SUMIF('23'!$B:$B,$D235,'23'!$L:$L)),0,SUMIF('23'!$B:$B,$D235,'23'!$L:$L)))))</f>
        <v/>
      </c>
      <c r="AC235" s="34" t="str">
        <f>IF($D235="","",(IF($C235="","",IF(ISNA(SUMIF('24'!$CA:$CA,$C235,'24'!$CB:$CB)),0,SUMIF('24'!$CA:$CA,$C235,'24'!$CB:$CB)))-IF($D235="","",IF(ISNA(SUMIF('24'!$B:$B,$D235,'24'!$L:$L)),0,SUMIF('24'!$B:$B,$D235,'24'!$L:$L)))))</f>
        <v/>
      </c>
      <c r="AD235" s="34" t="str">
        <f>IF($D235="","",(IF($C235="","",IF(ISNA(SUMIF('25'!$CA:$CA,$C235,'25'!$CB:$CB)),0,SUMIF('25'!$CA:$CA,$C235,'25'!$CB:$CB)))-IF($D235="","",IF(ISNA(SUMIF('25'!$B:$B,$D235,'25'!$L:$L)),0,SUMIF('25'!$B:$B,$D235,'25'!$L:$L)))))</f>
        <v/>
      </c>
      <c r="AE235" s="34" t="str">
        <f>IF($D235="","",(IF($C235="","",IF(ISNA(SUMIF('26'!$CA:$CA,$C235,'26'!$CB:$CB)),0,SUMIF('26'!$CA:$CA,$C235,'26'!$CB:$CB)))-IF($D235="","",IF(ISNA(SUMIF('26'!$B:$B,$D235,'26'!$L:$L)),0,SUMIF('26'!$B:$B,$D235,'26'!$L:$L)))))</f>
        <v/>
      </c>
      <c r="AF235" s="34" t="str">
        <f>IF($D235="","",(IF($C235="","",IF(ISNA(SUMIF('27'!$CA:$CA,$C235,'27'!$CB:$CB)),0,SUMIF('27'!$CA:$CA,$C235,'27'!$CB:$CB)))-IF($D235="","",IF(ISNA(SUMIF('27'!$B:$B,$D235,'27'!$L:$L)),0,SUMIF('27'!$B:$B,$D235,'27'!$L:$L)))))</f>
        <v/>
      </c>
      <c r="AG235" s="34" t="str">
        <f>IF($D235="","",(IF($C235="","",IF(ISNA(SUMIF('28'!$CA:$CA,$C235,'28'!$CB:$CB)),0,SUMIF('28'!$CA:$CA,$C235,'28'!$CB:$CB)))-IF($D235="","",IF(ISNA(SUMIF('28'!$B:$B,$D235,'28'!$L:$L)),0,SUMIF('28'!$B:$B,$D235,'28'!$L:$L)))))</f>
        <v/>
      </c>
      <c r="AH235" s="34" t="str">
        <f>IF($D235="","",(IF($C235="","",IF(ISNA(SUMIF('29'!$CA:$CA,$C235,'29'!$CB:$CB)),0,SUMIF('29'!$CA:$CA,$C235,'29'!$CB:$CB)))-IF($D235="","",IF(ISNA(SUMIF('29'!$B:$B,$D235,'29'!$L:$L)),0,SUMIF('29'!$B:$B,$D235,'29'!$L:$L)))))</f>
        <v/>
      </c>
      <c r="AI235" s="34" t="str">
        <f>IF($D235="","",(IF($C235="","",IF(ISNA(SUMIF('30'!$CA:$CA,$C235,'30'!$CB:$CB)),0,SUMIF('30'!$CA:$CA,$C235,'30'!$CB:$CB)))-IF($D235="","",IF(ISNA(SUMIF('30'!$B:$B,$D235,'30'!$L:$L)),0,SUMIF('30'!$B:$B,$D235,'30'!$L:$L)))))</f>
        <v/>
      </c>
      <c r="AJ235" s="34" t="str">
        <f>IF($D235="","",(IF($C235="","",IF(ISNA(SUMIF('31'!$CA:$CA,$C235,'31'!$CB:$CB)),0,SUMIF('31'!$CA:$CA,$C235,'31'!$CB:$CB)))-IF($D235="","",IF(ISNA(SUMIF('31'!$B:$B,$D235,'31'!$L:$L)),0,SUMIF('31'!$B:$B,$D235,'31'!$L:$L)))))</f>
        <v/>
      </c>
      <c r="AK235" s="35" t="str">
        <f t="shared" si="14"/>
        <v/>
      </c>
      <c r="AL235" s="31" t="str">
        <f t="shared" si="15"/>
        <v/>
      </c>
    </row>
    <row r="236" spans="1:38" ht="17.399999999999999" hidden="1">
      <c r="A236" s="19">
        <v>18</v>
      </c>
      <c r="C236" s="39" t="str">
        <f>IF(D236="","",VLOOKUP('CUADRO GENERADO'!D236,'BASE DATOS CONDUCTORES'!B:C,2,FALSE))</f>
        <v/>
      </c>
      <c r="D236" s="28" t="str">
        <f>IFERROR(VLOOKUP(A236,'BASE DATOS CONDUCTORES'!$Z$4:$AB$403,3,FALSE),"")</f>
        <v/>
      </c>
      <c r="E236" s="34" t="str">
        <f>IF(ISNA(VLOOKUP(D236,SALDOS!C:D,2,FALSE)),"",VLOOKUP(D236,SALDOS!C:D,2,FALSE))</f>
        <v/>
      </c>
      <c r="F236" s="34" t="str">
        <f>IF($D236="","",(IF($C236="","",IF(ISNA(SUMIF('1'!$CA:$CA,$C236,'1'!$CB:$CB)),0,SUMIF('1'!$CA:$CA,$C236,'1'!$CB:$CB)))-IF($D236="","",IF(ISNA(SUMIF('1'!$B:$B,$D236,'1'!$L:$L)),0,SUMIF('1'!$B:$B,$D236,'1'!$L:$L)))))</f>
        <v/>
      </c>
      <c r="G236" s="34" t="str">
        <f>IF($D236="","",(IF($C236="","",IF(ISNA(SUMIF('2'!$CA:$CA,$C236,'2'!$CB:$CB)),0,SUMIF('2'!$CA:$CA,$C236,'2'!$CB:$CB)))-IF($D236="","",IF(ISNA(SUMIF('2'!$B:$B,$D236,'2'!$L:$L)),0,SUMIF('2'!$B:$B,$D236,'2'!$L:$L)))))</f>
        <v/>
      </c>
      <c r="H236" s="34" t="str">
        <f>IF($D236="","",(IF($C236="","",IF(ISNA(SUMIF('3'!$CA:$CA,$C236,'3'!$CB:$CB)),0,SUMIF('3'!$CA:$CA,$C236,'3'!$CB:$CB)))-IF($D236="","",IF(ISNA(SUMIF('3'!$B:$B,$D236,'3'!$L:$L)),0,SUMIF('3'!$B:$B,$D236,'3'!$L:$L)))))</f>
        <v/>
      </c>
      <c r="I236" s="34" t="str">
        <f>IF($D236="","",(IF($C236="","",IF(ISNA(SUMIF('4'!$CA:$CA,$C236,'4'!$CB:$CB)),0,SUMIF('4'!$CA:$CA,$C236,'4'!$CB:$CB)))-IF($D236="","",IF(ISNA(SUMIF('4'!$B:$B,$D236,'4'!$L:$L)),0,SUMIF('4'!$B:$B,$D236,'4'!$L:$L)))))</f>
        <v/>
      </c>
      <c r="J236" s="34" t="str">
        <f>IF($D236="","",(IF($C236="","",IF(ISNA(SUMIF('5'!$CA:$CA,$C236,'5'!$CB:$CB)),0,SUMIF('5'!$CA:$CA,$C236,'5'!$CB:$CB)))-IF($D236="","",IF(ISNA(SUMIF('5'!$B:$B,$D236,'5'!$L:$L)),0,SUMIF('5'!$B:$B,$D236,'5'!$L:$L)))))</f>
        <v/>
      </c>
      <c r="K236" s="34" t="str">
        <f>IF($D236="","",(IF($C236="","",IF(ISNA(SUMIF('6'!$CA:$CA,$C236,'6'!$CB:$CB)),0,SUMIF('6'!$CA:$CA,$C236,'6'!$CB:$CB)))-IF($D236="","",IF(ISNA(SUMIF('6'!$B:$B,$D236,'6'!$L:$L)),0,SUMIF('6'!$B:$B,$D236,'6'!$L:$L)))))</f>
        <v/>
      </c>
      <c r="L236" s="34" t="str">
        <f>IF($D236="","",(IF($C236="","",IF(ISNA(SUMIF('7'!$CA:$CA,$C236,'7'!$CB:$CB)),0,SUMIF('7'!$CA:$CA,$C236,'7'!$CB:$CB)))-IF($D236="","",IF(ISNA(SUMIF('7'!$B:$B,$D236,'7'!$L:$L)),0,SUMIF('7'!$B:$B,$D236,'7'!$L:$L)))))</f>
        <v/>
      </c>
      <c r="M236" s="34" t="str">
        <f>IF($D236="","",(IF($C236="","",IF(ISNA(SUMIF('8'!$CA:$CA,$C236,'8'!$CB:$CB)),0,SUMIF('8'!$CA:$CA,$C236,'8'!$CB:$CB)))-IF($D236="","",IF(ISNA(SUMIF('8'!$B:$B,$D236,'8'!$L:$L)),0,SUMIF('8'!$B:$B,$D236,'8'!$L:$L)))))</f>
        <v/>
      </c>
      <c r="N236" s="34" t="str">
        <f>IF($D236="","",(IF($C236="","",IF(ISNA(SUMIF('9'!$CA:$CA,$C236,'9'!$CB:$CB)),0,SUMIF('9'!$CA:$CA,$C236,'9'!$CB:$CB)))-IF($D236="","",IF(ISNA(SUMIF('9'!$B:$B,$D236,'9'!$L:$L)),0,SUMIF('9'!$B:$B,$D236,'9'!$L:$L)))))</f>
        <v/>
      </c>
      <c r="O236" s="34" t="str">
        <f>IF($D236="","",(IF($C236="","",IF(ISNA(SUMIF('10'!$CA:$CA,$C236,'10'!$CB:$CB)),0,SUMIF('10'!$CA:$CA,$C236,'10'!$CB:$CB)))-IF($D236="","",IF(ISNA(SUMIF('10'!$B:$B,$D236,'10'!$L:$L)),0,SUMIF('10'!$B:$B,$D236,'10'!$L:$L)))))</f>
        <v/>
      </c>
      <c r="P236" s="34" t="str">
        <f>IF($D236="","",(IF($C236="","",IF(ISNA(SUMIF('11'!$CA:$CA,$C236,'11'!$CB:$CB)),0,SUMIF('11'!$CA:$CA,$C236,'11'!$CB:$CB)))-IF($D236="","",IF(ISNA(SUMIF('11'!$B:$B,$D236,'11'!$L:$L)),0,SUMIF('11'!$B:$B,$D236,'11'!$L:$L)))))</f>
        <v/>
      </c>
      <c r="Q236" s="34" t="str">
        <f>IF($D236="","",(IF($C236="","",IF(ISNA(SUMIF('12'!$CA:$CA,$C236,'12'!$CB:$CB)),0,SUMIF('12'!$CA:$CA,$C236,'12'!$CB:$CB)))-IF($D236="","",IF(ISNA(SUMIF('12'!$B:$B,$D236,'12'!$L:$L)),0,SUMIF('12'!$B:$B,$D236,'12'!$L:$L)))))</f>
        <v/>
      </c>
      <c r="R236" s="34" t="str">
        <f>IF($D236="","",(IF($C236="","",IF(ISNA(SUMIF('13'!$CA:$CA,$C236,'13'!$CB:$CB)),0,SUMIF('13'!$CA:$CA,$C236,'13'!$CB:$CB)))-IF($D236="","",IF(ISNA(SUMIF('13'!$B:$B,$D236,'13'!$L:$L)),0,SUMIF('13'!$B:$B,$D236,'13'!$L:$L)))))</f>
        <v/>
      </c>
      <c r="S236" s="34" t="str">
        <f>IF($D236="","",(IF($C236="","",IF(ISNA(SUMIF('14'!$CA:$CA,$C236,'14'!$CB:$CB)),0,SUMIF('14'!$CA:$CA,$C236,'14'!$CB:$CB)))-IF($D236="","",IF(ISNA(SUMIF('14'!$B:$B,$D236,'14'!$L:$L)),0,SUMIF('14'!$B:$B,$D236,'14'!$L:$L)))))</f>
        <v/>
      </c>
      <c r="T236" s="34" t="str">
        <f>IF($D236="","",(IF($C236="","",IF(ISNA(SUMIF('15'!$CA:$CA,$C236,'15'!$CB:$CB)),0,SUMIF('15'!$CA:$CA,$C236,'15'!$CB:$CB)))-IF($D236="","",IF(ISNA(SUMIF('15'!$B:$B,$D236,'15'!$L:$L)),0,SUMIF('15'!$B:$B,$D236,'15'!$L:$L)))))</f>
        <v/>
      </c>
      <c r="U236" s="34" t="str">
        <f>IF($D236="","",(IF($C236="","",IF(ISNA(SUMIF('16'!$CA:$CA,$C236,'16'!$CB:$CB)),0,SUMIF('16'!$CA:$CA,$C236,'16'!$CB:$CB)))-IF($D236="","",IF(ISNA(SUMIF('16'!$B:$B,$D236,'16'!$L:$L)),0,SUMIF('16'!$B:$B,$D236,'16'!$L:$L)))))</f>
        <v/>
      </c>
      <c r="V236" s="34" t="str">
        <f>IF($D236="","",(IF($C236="","",IF(ISNA(SUMIF('17'!$CA:$CA,$C236,'17'!$CB:$CB)),0,SUMIF('17'!$CA:$CA,$C236,'17'!$CB:$CB)))-IF($D236="","",IF(ISNA(SUMIF('17'!$B:$B,$D236,'17'!$L:$L)),0,SUMIF('17'!$B:$B,$D236,'17'!$L:$L)))))</f>
        <v/>
      </c>
      <c r="W236" s="34" t="str">
        <f>IF($D236="","",(IF($C236="","",IF(ISNA(SUMIF('18'!$CA:$CA,$C236,'18'!$CB:$CB)),0,SUMIF('18'!$CA:$CA,$C236,'18'!$CB:$CB)))-IF($D236="","",IF(ISNA(SUMIF('18'!$B:$B,$D236,'18'!$L:$L)),0,SUMIF('18'!$B:$B,$D236,'18'!$L:$L)))))</f>
        <v/>
      </c>
      <c r="X236" s="34" t="str">
        <f>IF($D236="","",(IF($C236="","",IF(ISNA(SUMIF('19'!$CA:$CA,$C236,'19'!$CB:$CB)),0,SUMIF('19'!$CA:$CA,$C236,'19'!$CB:$CB)))-IF($D236="","",IF(ISNA(SUMIF('19'!$B:$B,$D236,'19'!$L:$L)),0,SUMIF('19'!$B:$B,$D236,'19'!$L:$L)))))</f>
        <v/>
      </c>
      <c r="Y236" s="34" t="str">
        <f>IF($D236="","",(IF($C236="","",IF(ISNA(SUMIF('20'!$CA:$CA,$C236,'20'!$CB:$CB)),0,SUMIF('20'!$CA:$CA,$C236,'20'!$CB:$CB)))-IF($D236="","",IF(ISNA(SUMIF('20'!$B:$B,$D236,'20'!$L:$L)),0,SUMIF('20'!$B:$B,$D236,'20'!$L:$L)))))</f>
        <v/>
      </c>
      <c r="Z236" s="34" t="str">
        <f>IF($D236="","",(IF($C236="","",IF(ISNA(SUMIF('21'!$CA:$CA,$C236,'21'!$CB:$CB)),0,SUMIF('21'!$CA:$CA,$C236,'21'!$CB:$CB)))-IF($D236="","",IF(ISNA(SUMIF('21'!$B:$B,$D236,'21'!$L:$L)),0,SUMIF('21'!$B:$B,$D236,'21'!$L:$L)))))</f>
        <v/>
      </c>
      <c r="AA236" s="34" t="str">
        <f>IF($D236="","",(IF($C236="","",IF(ISNA(SUMIF('22'!$CA:$CA,$C236,'22'!$CB:$CB)),0,SUMIF('22'!$CA:$CA,$C236,'22'!$CB:$CB)))-IF($D236="","",IF(ISNA(SUMIF('22'!$B:$B,$D236,'22'!$L:$L)),0,SUMIF('22'!$B:$B,$D236,'22'!$L:$L)))))</f>
        <v/>
      </c>
      <c r="AB236" s="34" t="str">
        <f>IF($D236="","",(IF($C236="","",IF(ISNA(SUMIF('23'!$CA:$CA,$C236,'23'!$CB:$CB)),0,SUMIF('23'!$CA:$CA,$C236,'23'!$CB:$CB)))-IF($D236="","",IF(ISNA(SUMIF('23'!$B:$B,$D236,'23'!$L:$L)),0,SUMIF('23'!$B:$B,$D236,'23'!$L:$L)))))</f>
        <v/>
      </c>
      <c r="AC236" s="34" t="str">
        <f>IF($D236="","",(IF($C236="","",IF(ISNA(SUMIF('24'!$CA:$CA,$C236,'24'!$CB:$CB)),0,SUMIF('24'!$CA:$CA,$C236,'24'!$CB:$CB)))-IF($D236="","",IF(ISNA(SUMIF('24'!$B:$B,$D236,'24'!$L:$L)),0,SUMIF('24'!$B:$B,$D236,'24'!$L:$L)))))</f>
        <v/>
      </c>
      <c r="AD236" s="34" t="str">
        <f>IF($D236="","",(IF($C236="","",IF(ISNA(SUMIF('25'!$CA:$CA,$C236,'25'!$CB:$CB)),0,SUMIF('25'!$CA:$CA,$C236,'25'!$CB:$CB)))-IF($D236="","",IF(ISNA(SUMIF('25'!$B:$B,$D236,'25'!$L:$L)),0,SUMIF('25'!$B:$B,$D236,'25'!$L:$L)))))</f>
        <v/>
      </c>
      <c r="AE236" s="34" t="str">
        <f>IF($D236="","",(IF($C236="","",IF(ISNA(SUMIF('26'!$CA:$CA,$C236,'26'!$CB:$CB)),0,SUMIF('26'!$CA:$CA,$C236,'26'!$CB:$CB)))-IF($D236="","",IF(ISNA(SUMIF('26'!$B:$B,$D236,'26'!$L:$L)),0,SUMIF('26'!$B:$B,$D236,'26'!$L:$L)))))</f>
        <v/>
      </c>
      <c r="AF236" s="34" t="str">
        <f>IF($D236="","",(IF($C236="","",IF(ISNA(SUMIF('27'!$CA:$CA,$C236,'27'!$CB:$CB)),0,SUMIF('27'!$CA:$CA,$C236,'27'!$CB:$CB)))-IF($D236="","",IF(ISNA(SUMIF('27'!$B:$B,$D236,'27'!$L:$L)),0,SUMIF('27'!$B:$B,$D236,'27'!$L:$L)))))</f>
        <v/>
      </c>
      <c r="AG236" s="34" t="str">
        <f>IF($D236="","",(IF($C236="","",IF(ISNA(SUMIF('28'!$CA:$CA,$C236,'28'!$CB:$CB)),0,SUMIF('28'!$CA:$CA,$C236,'28'!$CB:$CB)))-IF($D236="","",IF(ISNA(SUMIF('28'!$B:$B,$D236,'28'!$L:$L)),0,SUMIF('28'!$B:$B,$D236,'28'!$L:$L)))))</f>
        <v/>
      </c>
      <c r="AH236" s="34" t="str">
        <f>IF($D236="","",(IF($C236="","",IF(ISNA(SUMIF('29'!$CA:$CA,$C236,'29'!$CB:$CB)),0,SUMIF('29'!$CA:$CA,$C236,'29'!$CB:$CB)))-IF($D236="","",IF(ISNA(SUMIF('29'!$B:$B,$D236,'29'!$L:$L)),0,SUMIF('29'!$B:$B,$D236,'29'!$L:$L)))))</f>
        <v/>
      </c>
      <c r="AI236" s="34" t="str">
        <f>IF($D236="","",(IF($C236="","",IF(ISNA(SUMIF('30'!$CA:$CA,$C236,'30'!$CB:$CB)),0,SUMIF('30'!$CA:$CA,$C236,'30'!$CB:$CB)))-IF($D236="","",IF(ISNA(SUMIF('30'!$B:$B,$D236,'30'!$L:$L)),0,SUMIF('30'!$B:$B,$D236,'30'!$L:$L)))))</f>
        <v/>
      </c>
      <c r="AJ236" s="34" t="str">
        <f>IF($D236="","",(IF($C236="","",IF(ISNA(SUMIF('31'!$CA:$CA,$C236,'31'!$CB:$CB)),0,SUMIF('31'!$CA:$CA,$C236,'31'!$CB:$CB)))-IF($D236="","",IF(ISNA(SUMIF('31'!$B:$B,$D236,'31'!$L:$L)),0,SUMIF('31'!$B:$B,$D236,'31'!$L:$L)))))</f>
        <v/>
      </c>
      <c r="AK236" s="35" t="str">
        <f t="shared" si="14"/>
        <v/>
      </c>
      <c r="AL236" s="31" t="str">
        <f t="shared" si="15"/>
        <v/>
      </c>
    </row>
    <row r="237" spans="1:38" ht="17.399999999999999" hidden="1">
      <c r="A237" s="19">
        <v>19</v>
      </c>
      <c r="C237" s="39" t="str">
        <f>IF(D237="","",VLOOKUP('CUADRO GENERADO'!D237,'BASE DATOS CONDUCTORES'!B:C,2,FALSE))</f>
        <v/>
      </c>
      <c r="D237" s="28" t="str">
        <f>IFERROR(VLOOKUP(A237,'BASE DATOS CONDUCTORES'!$Z$4:$AB$403,3,FALSE),"")</f>
        <v/>
      </c>
      <c r="E237" s="34" t="str">
        <f>IF(ISNA(VLOOKUP(D237,SALDOS!C:D,2,FALSE)),"",VLOOKUP(D237,SALDOS!C:D,2,FALSE))</f>
        <v/>
      </c>
      <c r="F237" s="34" t="str">
        <f>IF($D237="","",(IF($C237="","",IF(ISNA(SUMIF('1'!$CA:$CA,$C237,'1'!$CB:$CB)),0,SUMIF('1'!$CA:$CA,$C237,'1'!$CB:$CB)))-IF($D237="","",IF(ISNA(SUMIF('1'!$B:$B,$D237,'1'!$L:$L)),0,SUMIF('1'!$B:$B,$D237,'1'!$L:$L)))))</f>
        <v/>
      </c>
      <c r="G237" s="34" t="str">
        <f>IF($D237="","",(IF($C237="","",IF(ISNA(SUMIF('2'!$CA:$CA,$C237,'2'!$CB:$CB)),0,SUMIF('2'!$CA:$CA,$C237,'2'!$CB:$CB)))-IF($D237="","",IF(ISNA(SUMIF('2'!$B:$B,$D237,'2'!$L:$L)),0,SUMIF('2'!$B:$B,$D237,'2'!$L:$L)))))</f>
        <v/>
      </c>
      <c r="H237" s="34" t="str">
        <f>IF($D237="","",(IF($C237="","",IF(ISNA(SUMIF('3'!$CA:$CA,$C237,'3'!$CB:$CB)),0,SUMIF('3'!$CA:$CA,$C237,'3'!$CB:$CB)))-IF($D237="","",IF(ISNA(SUMIF('3'!$B:$B,$D237,'3'!$L:$L)),0,SUMIF('3'!$B:$B,$D237,'3'!$L:$L)))))</f>
        <v/>
      </c>
      <c r="I237" s="34" t="str">
        <f>IF($D237="","",(IF($C237="","",IF(ISNA(SUMIF('4'!$CA:$CA,$C237,'4'!$CB:$CB)),0,SUMIF('4'!$CA:$CA,$C237,'4'!$CB:$CB)))-IF($D237="","",IF(ISNA(SUMIF('4'!$B:$B,$D237,'4'!$L:$L)),0,SUMIF('4'!$B:$B,$D237,'4'!$L:$L)))))</f>
        <v/>
      </c>
      <c r="J237" s="34" t="str">
        <f>IF($D237="","",(IF($C237="","",IF(ISNA(SUMIF('5'!$CA:$CA,$C237,'5'!$CB:$CB)),0,SUMIF('5'!$CA:$CA,$C237,'5'!$CB:$CB)))-IF($D237="","",IF(ISNA(SUMIF('5'!$B:$B,$D237,'5'!$L:$L)),0,SUMIF('5'!$B:$B,$D237,'5'!$L:$L)))))</f>
        <v/>
      </c>
      <c r="K237" s="34" t="str">
        <f>IF($D237="","",(IF($C237="","",IF(ISNA(SUMIF('6'!$CA:$CA,$C237,'6'!$CB:$CB)),0,SUMIF('6'!$CA:$CA,$C237,'6'!$CB:$CB)))-IF($D237="","",IF(ISNA(SUMIF('6'!$B:$B,$D237,'6'!$L:$L)),0,SUMIF('6'!$B:$B,$D237,'6'!$L:$L)))))</f>
        <v/>
      </c>
      <c r="L237" s="34" t="str">
        <f>IF($D237="","",(IF($C237="","",IF(ISNA(SUMIF('7'!$CA:$CA,$C237,'7'!$CB:$CB)),0,SUMIF('7'!$CA:$CA,$C237,'7'!$CB:$CB)))-IF($D237="","",IF(ISNA(SUMIF('7'!$B:$B,$D237,'7'!$L:$L)),0,SUMIF('7'!$B:$B,$D237,'7'!$L:$L)))))</f>
        <v/>
      </c>
      <c r="M237" s="34" t="str">
        <f>IF($D237="","",(IF($C237="","",IF(ISNA(SUMIF('8'!$CA:$CA,$C237,'8'!$CB:$CB)),0,SUMIF('8'!$CA:$CA,$C237,'8'!$CB:$CB)))-IF($D237="","",IF(ISNA(SUMIF('8'!$B:$B,$D237,'8'!$L:$L)),0,SUMIF('8'!$B:$B,$D237,'8'!$L:$L)))))</f>
        <v/>
      </c>
      <c r="N237" s="34" t="str">
        <f>IF($D237="","",(IF($C237="","",IF(ISNA(SUMIF('9'!$CA:$CA,$C237,'9'!$CB:$CB)),0,SUMIF('9'!$CA:$CA,$C237,'9'!$CB:$CB)))-IF($D237="","",IF(ISNA(SUMIF('9'!$B:$B,$D237,'9'!$L:$L)),0,SUMIF('9'!$B:$B,$D237,'9'!$L:$L)))))</f>
        <v/>
      </c>
      <c r="O237" s="34" t="str">
        <f>IF($D237="","",(IF($C237="","",IF(ISNA(SUMIF('10'!$CA:$CA,$C237,'10'!$CB:$CB)),0,SUMIF('10'!$CA:$CA,$C237,'10'!$CB:$CB)))-IF($D237="","",IF(ISNA(SUMIF('10'!$B:$B,$D237,'10'!$L:$L)),0,SUMIF('10'!$B:$B,$D237,'10'!$L:$L)))))</f>
        <v/>
      </c>
      <c r="P237" s="34" t="str">
        <f>IF($D237="","",(IF($C237="","",IF(ISNA(SUMIF('11'!$CA:$CA,$C237,'11'!$CB:$CB)),0,SUMIF('11'!$CA:$CA,$C237,'11'!$CB:$CB)))-IF($D237="","",IF(ISNA(SUMIF('11'!$B:$B,$D237,'11'!$L:$L)),0,SUMIF('11'!$B:$B,$D237,'11'!$L:$L)))))</f>
        <v/>
      </c>
      <c r="Q237" s="34" t="str">
        <f>IF($D237="","",(IF($C237="","",IF(ISNA(SUMIF('12'!$CA:$CA,$C237,'12'!$CB:$CB)),0,SUMIF('12'!$CA:$CA,$C237,'12'!$CB:$CB)))-IF($D237="","",IF(ISNA(SUMIF('12'!$B:$B,$D237,'12'!$L:$L)),0,SUMIF('12'!$B:$B,$D237,'12'!$L:$L)))))</f>
        <v/>
      </c>
      <c r="R237" s="34" t="str">
        <f>IF($D237="","",(IF($C237="","",IF(ISNA(SUMIF('13'!$CA:$CA,$C237,'13'!$CB:$CB)),0,SUMIF('13'!$CA:$CA,$C237,'13'!$CB:$CB)))-IF($D237="","",IF(ISNA(SUMIF('13'!$B:$B,$D237,'13'!$L:$L)),0,SUMIF('13'!$B:$B,$D237,'13'!$L:$L)))))</f>
        <v/>
      </c>
      <c r="S237" s="34" t="str">
        <f>IF($D237="","",(IF($C237="","",IF(ISNA(SUMIF('14'!$CA:$CA,$C237,'14'!$CB:$CB)),0,SUMIF('14'!$CA:$CA,$C237,'14'!$CB:$CB)))-IF($D237="","",IF(ISNA(SUMIF('14'!$B:$B,$D237,'14'!$L:$L)),0,SUMIF('14'!$B:$B,$D237,'14'!$L:$L)))))</f>
        <v/>
      </c>
      <c r="T237" s="34" t="str">
        <f>IF($D237="","",(IF($C237="","",IF(ISNA(SUMIF('15'!$CA:$CA,$C237,'15'!$CB:$CB)),0,SUMIF('15'!$CA:$CA,$C237,'15'!$CB:$CB)))-IF($D237="","",IF(ISNA(SUMIF('15'!$B:$B,$D237,'15'!$L:$L)),0,SUMIF('15'!$B:$B,$D237,'15'!$L:$L)))))</f>
        <v/>
      </c>
      <c r="U237" s="34" t="str">
        <f>IF($D237="","",(IF($C237="","",IF(ISNA(SUMIF('16'!$CA:$CA,$C237,'16'!$CB:$CB)),0,SUMIF('16'!$CA:$CA,$C237,'16'!$CB:$CB)))-IF($D237="","",IF(ISNA(SUMIF('16'!$B:$B,$D237,'16'!$L:$L)),0,SUMIF('16'!$B:$B,$D237,'16'!$L:$L)))))</f>
        <v/>
      </c>
      <c r="V237" s="34" t="str">
        <f>IF($D237="","",(IF($C237="","",IF(ISNA(SUMIF('17'!$CA:$CA,$C237,'17'!$CB:$CB)),0,SUMIF('17'!$CA:$CA,$C237,'17'!$CB:$CB)))-IF($D237="","",IF(ISNA(SUMIF('17'!$B:$B,$D237,'17'!$L:$L)),0,SUMIF('17'!$B:$B,$D237,'17'!$L:$L)))))</f>
        <v/>
      </c>
      <c r="W237" s="34" t="str">
        <f>IF($D237="","",(IF($C237="","",IF(ISNA(SUMIF('18'!$CA:$CA,$C237,'18'!$CB:$CB)),0,SUMIF('18'!$CA:$CA,$C237,'18'!$CB:$CB)))-IF($D237="","",IF(ISNA(SUMIF('18'!$B:$B,$D237,'18'!$L:$L)),0,SUMIF('18'!$B:$B,$D237,'18'!$L:$L)))))</f>
        <v/>
      </c>
      <c r="X237" s="34" t="str">
        <f>IF($D237="","",(IF($C237="","",IF(ISNA(SUMIF('19'!$CA:$CA,$C237,'19'!$CB:$CB)),0,SUMIF('19'!$CA:$CA,$C237,'19'!$CB:$CB)))-IF($D237="","",IF(ISNA(SUMIF('19'!$B:$B,$D237,'19'!$L:$L)),0,SUMIF('19'!$B:$B,$D237,'19'!$L:$L)))))</f>
        <v/>
      </c>
      <c r="Y237" s="34" t="str">
        <f>IF($D237="","",(IF($C237="","",IF(ISNA(SUMIF('20'!$CA:$CA,$C237,'20'!$CB:$CB)),0,SUMIF('20'!$CA:$CA,$C237,'20'!$CB:$CB)))-IF($D237="","",IF(ISNA(SUMIF('20'!$B:$B,$D237,'20'!$L:$L)),0,SUMIF('20'!$B:$B,$D237,'20'!$L:$L)))))</f>
        <v/>
      </c>
      <c r="Z237" s="34" t="str">
        <f>IF($D237="","",(IF($C237="","",IF(ISNA(SUMIF('21'!$CA:$CA,$C237,'21'!$CB:$CB)),0,SUMIF('21'!$CA:$CA,$C237,'21'!$CB:$CB)))-IF($D237="","",IF(ISNA(SUMIF('21'!$B:$B,$D237,'21'!$L:$L)),0,SUMIF('21'!$B:$B,$D237,'21'!$L:$L)))))</f>
        <v/>
      </c>
      <c r="AA237" s="34" t="str">
        <f>IF($D237="","",(IF($C237="","",IF(ISNA(SUMIF('22'!$CA:$CA,$C237,'22'!$CB:$CB)),0,SUMIF('22'!$CA:$CA,$C237,'22'!$CB:$CB)))-IF($D237="","",IF(ISNA(SUMIF('22'!$B:$B,$D237,'22'!$L:$L)),0,SUMIF('22'!$B:$B,$D237,'22'!$L:$L)))))</f>
        <v/>
      </c>
      <c r="AB237" s="34" t="str">
        <f>IF($D237="","",(IF($C237="","",IF(ISNA(SUMIF('23'!$CA:$CA,$C237,'23'!$CB:$CB)),0,SUMIF('23'!$CA:$CA,$C237,'23'!$CB:$CB)))-IF($D237="","",IF(ISNA(SUMIF('23'!$B:$B,$D237,'23'!$L:$L)),0,SUMIF('23'!$B:$B,$D237,'23'!$L:$L)))))</f>
        <v/>
      </c>
      <c r="AC237" s="34" t="str">
        <f>IF($D237="","",(IF($C237="","",IF(ISNA(SUMIF('24'!$CA:$CA,$C237,'24'!$CB:$CB)),0,SUMIF('24'!$CA:$CA,$C237,'24'!$CB:$CB)))-IF($D237="","",IF(ISNA(SUMIF('24'!$B:$B,$D237,'24'!$L:$L)),0,SUMIF('24'!$B:$B,$D237,'24'!$L:$L)))))</f>
        <v/>
      </c>
      <c r="AD237" s="34" t="str">
        <f>IF($D237="","",(IF($C237="","",IF(ISNA(SUMIF('25'!$CA:$CA,$C237,'25'!$CB:$CB)),0,SUMIF('25'!$CA:$CA,$C237,'25'!$CB:$CB)))-IF($D237="","",IF(ISNA(SUMIF('25'!$B:$B,$D237,'25'!$L:$L)),0,SUMIF('25'!$B:$B,$D237,'25'!$L:$L)))))</f>
        <v/>
      </c>
      <c r="AE237" s="34" t="str">
        <f>IF($D237="","",(IF($C237="","",IF(ISNA(SUMIF('26'!$CA:$CA,$C237,'26'!$CB:$CB)),0,SUMIF('26'!$CA:$CA,$C237,'26'!$CB:$CB)))-IF($D237="","",IF(ISNA(SUMIF('26'!$B:$B,$D237,'26'!$L:$L)),0,SUMIF('26'!$B:$B,$D237,'26'!$L:$L)))))</f>
        <v/>
      </c>
      <c r="AF237" s="34" t="str">
        <f>IF($D237="","",(IF($C237="","",IF(ISNA(SUMIF('27'!$CA:$CA,$C237,'27'!$CB:$CB)),0,SUMIF('27'!$CA:$CA,$C237,'27'!$CB:$CB)))-IF($D237="","",IF(ISNA(SUMIF('27'!$B:$B,$D237,'27'!$L:$L)),0,SUMIF('27'!$B:$B,$D237,'27'!$L:$L)))))</f>
        <v/>
      </c>
      <c r="AG237" s="34" t="str">
        <f>IF($D237="","",(IF($C237="","",IF(ISNA(SUMIF('28'!$CA:$CA,$C237,'28'!$CB:$CB)),0,SUMIF('28'!$CA:$CA,$C237,'28'!$CB:$CB)))-IF($D237="","",IF(ISNA(SUMIF('28'!$B:$B,$D237,'28'!$L:$L)),0,SUMIF('28'!$B:$B,$D237,'28'!$L:$L)))))</f>
        <v/>
      </c>
      <c r="AH237" s="34" t="str">
        <f>IF($D237="","",(IF($C237="","",IF(ISNA(SUMIF('29'!$CA:$CA,$C237,'29'!$CB:$CB)),0,SUMIF('29'!$CA:$CA,$C237,'29'!$CB:$CB)))-IF($D237="","",IF(ISNA(SUMIF('29'!$B:$B,$D237,'29'!$L:$L)),0,SUMIF('29'!$B:$B,$D237,'29'!$L:$L)))))</f>
        <v/>
      </c>
      <c r="AI237" s="34" t="str">
        <f>IF($D237="","",(IF($C237="","",IF(ISNA(SUMIF('30'!$CA:$CA,$C237,'30'!$CB:$CB)),0,SUMIF('30'!$CA:$CA,$C237,'30'!$CB:$CB)))-IF($D237="","",IF(ISNA(SUMIF('30'!$B:$B,$D237,'30'!$L:$L)),0,SUMIF('30'!$B:$B,$D237,'30'!$L:$L)))))</f>
        <v/>
      </c>
      <c r="AJ237" s="34" t="str">
        <f>IF($D237="","",(IF($C237="","",IF(ISNA(SUMIF('31'!$CA:$CA,$C237,'31'!$CB:$CB)),0,SUMIF('31'!$CA:$CA,$C237,'31'!$CB:$CB)))-IF($D237="","",IF(ISNA(SUMIF('31'!$B:$B,$D237,'31'!$L:$L)),0,SUMIF('31'!$B:$B,$D237,'31'!$L:$L)))))</f>
        <v/>
      </c>
      <c r="AK237" s="35" t="str">
        <f t="shared" si="14"/>
        <v/>
      </c>
      <c r="AL237" s="31" t="str">
        <f t="shared" si="15"/>
        <v/>
      </c>
    </row>
    <row r="238" spans="1:38" ht="17.399999999999999" hidden="1">
      <c r="A238" s="19">
        <v>20</v>
      </c>
      <c r="C238" s="39" t="str">
        <f>IF(D238="","",VLOOKUP('CUADRO GENERADO'!D238,'BASE DATOS CONDUCTORES'!B:C,2,FALSE))</f>
        <v/>
      </c>
      <c r="D238" s="28" t="str">
        <f>IFERROR(VLOOKUP(A238,'BASE DATOS CONDUCTORES'!$Z$4:$AB$403,3,FALSE),"")</f>
        <v/>
      </c>
      <c r="E238" s="34" t="str">
        <f>IF(ISNA(VLOOKUP(D238,SALDOS!C:D,2,FALSE)),"",VLOOKUP(D238,SALDOS!C:D,2,FALSE))</f>
        <v/>
      </c>
      <c r="F238" s="34" t="str">
        <f>IF($D238="","",(IF($C238="","",IF(ISNA(SUMIF('1'!$CA:$CA,$C238,'1'!$CB:$CB)),0,SUMIF('1'!$CA:$CA,$C238,'1'!$CB:$CB)))-IF($D238="","",IF(ISNA(SUMIF('1'!$B:$B,$D238,'1'!$L:$L)),0,SUMIF('1'!$B:$B,$D238,'1'!$L:$L)))))</f>
        <v/>
      </c>
      <c r="G238" s="34" t="str">
        <f>IF($D238="","",(IF($C238="","",IF(ISNA(SUMIF('2'!$CA:$CA,$C238,'2'!$CB:$CB)),0,SUMIF('2'!$CA:$CA,$C238,'2'!$CB:$CB)))-IF($D238="","",IF(ISNA(SUMIF('2'!$B:$B,$D238,'2'!$L:$L)),0,SUMIF('2'!$B:$B,$D238,'2'!$L:$L)))))</f>
        <v/>
      </c>
      <c r="H238" s="34" t="str">
        <f>IF($D238="","",(IF($C238="","",IF(ISNA(SUMIF('3'!$CA:$CA,$C238,'3'!$CB:$CB)),0,SUMIF('3'!$CA:$CA,$C238,'3'!$CB:$CB)))-IF($D238="","",IF(ISNA(SUMIF('3'!$B:$B,$D238,'3'!$L:$L)),0,SUMIF('3'!$B:$B,$D238,'3'!$L:$L)))))</f>
        <v/>
      </c>
      <c r="I238" s="34" t="str">
        <f>IF($D238="","",(IF($C238="","",IF(ISNA(SUMIF('4'!$CA:$CA,$C238,'4'!$CB:$CB)),0,SUMIF('4'!$CA:$CA,$C238,'4'!$CB:$CB)))-IF($D238="","",IF(ISNA(SUMIF('4'!$B:$B,$D238,'4'!$L:$L)),0,SUMIF('4'!$B:$B,$D238,'4'!$L:$L)))))</f>
        <v/>
      </c>
      <c r="J238" s="34" t="str">
        <f>IF($D238="","",(IF($C238="","",IF(ISNA(SUMIF('5'!$CA:$CA,$C238,'5'!$CB:$CB)),0,SUMIF('5'!$CA:$CA,$C238,'5'!$CB:$CB)))-IF($D238="","",IF(ISNA(SUMIF('5'!$B:$B,$D238,'5'!$L:$L)),0,SUMIF('5'!$B:$B,$D238,'5'!$L:$L)))))</f>
        <v/>
      </c>
      <c r="K238" s="34" t="str">
        <f>IF($D238="","",(IF($C238="","",IF(ISNA(SUMIF('6'!$CA:$CA,$C238,'6'!$CB:$CB)),0,SUMIF('6'!$CA:$CA,$C238,'6'!$CB:$CB)))-IF($D238="","",IF(ISNA(SUMIF('6'!$B:$B,$D238,'6'!$L:$L)),0,SUMIF('6'!$B:$B,$D238,'6'!$L:$L)))))</f>
        <v/>
      </c>
      <c r="L238" s="34" t="str">
        <f>IF($D238="","",(IF($C238="","",IF(ISNA(SUMIF('7'!$CA:$CA,$C238,'7'!$CB:$CB)),0,SUMIF('7'!$CA:$CA,$C238,'7'!$CB:$CB)))-IF($D238="","",IF(ISNA(SUMIF('7'!$B:$B,$D238,'7'!$L:$L)),0,SUMIF('7'!$B:$B,$D238,'7'!$L:$L)))))</f>
        <v/>
      </c>
      <c r="M238" s="34" t="str">
        <f>IF($D238="","",(IF($C238="","",IF(ISNA(SUMIF('8'!$CA:$CA,$C238,'8'!$CB:$CB)),0,SUMIF('8'!$CA:$CA,$C238,'8'!$CB:$CB)))-IF($D238="","",IF(ISNA(SUMIF('8'!$B:$B,$D238,'8'!$L:$L)),0,SUMIF('8'!$B:$B,$D238,'8'!$L:$L)))))</f>
        <v/>
      </c>
      <c r="N238" s="34" t="str">
        <f>IF($D238="","",(IF($C238="","",IF(ISNA(SUMIF('9'!$CA:$CA,$C238,'9'!$CB:$CB)),0,SUMIF('9'!$CA:$CA,$C238,'9'!$CB:$CB)))-IF($D238="","",IF(ISNA(SUMIF('9'!$B:$B,$D238,'9'!$L:$L)),0,SUMIF('9'!$B:$B,$D238,'9'!$L:$L)))))</f>
        <v/>
      </c>
      <c r="O238" s="34" t="str">
        <f>IF($D238="","",(IF($C238="","",IF(ISNA(SUMIF('10'!$CA:$CA,$C238,'10'!$CB:$CB)),0,SUMIF('10'!$CA:$CA,$C238,'10'!$CB:$CB)))-IF($D238="","",IF(ISNA(SUMIF('10'!$B:$B,$D238,'10'!$L:$L)),0,SUMIF('10'!$B:$B,$D238,'10'!$L:$L)))))</f>
        <v/>
      </c>
      <c r="P238" s="34" t="str">
        <f>IF($D238="","",(IF($C238="","",IF(ISNA(SUMIF('11'!$CA:$CA,$C238,'11'!$CB:$CB)),0,SUMIF('11'!$CA:$CA,$C238,'11'!$CB:$CB)))-IF($D238="","",IF(ISNA(SUMIF('11'!$B:$B,$D238,'11'!$L:$L)),0,SUMIF('11'!$B:$B,$D238,'11'!$L:$L)))))</f>
        <v/>
      </c>
      <c r="Q238" s="34" t="str">
        <f>IF($D238="","",(IF($C238="","",IF(ISNA(SUMIF('12'!$CA:$CA,$C238,'12'!$CB:$CB)),0,SUMIF('12'!$CA:$CA,$C238,'12'!$CB:$CB)))-IF($D238="","",IF(ISNA(SUMIF('12'!$B:$B,$D238,'12'!$L:$L)),0,SUMIF('12'!$B:$B,$D238,'12'!$L:$L)))))</f>
        <v/>
      </c>
      <c r="R238" s="34" t="str">
        <f>IF($D238="","",(IF($C238="","",IF(ISNA(SUMIF('13'!$CA:$CA,$C238,'13'!$CB:$CB)),0,SUMIF('13'!$CA:$CA,$C238,'13'!$CB:$CB)))-IF($D238="","",IF(ISNA(SUMIF('13'!$B:$B,$D238,'13'!$L:$L)),0,SUMIF('13'!$B:$B,$D238,'13'!$L:$L)))))</f>
        <v/>
      </c>
      <c r="S238" s="34" t="str">
        <f>IF($D238="","",(IF($C238="","",IF(ISNA(SUMIF('14'!$CA:$CA,$C238,'14'!$CB:$CB)),0,SUMIF('14'!$CA:$CA,$C238,'14'!$CB:$CB)))-IF($D238="","",IF(ISNA(SUMIF('14'!$B:$B,$D238,'14'!$L:$L)),0,SUMIF('14'!$B:$B,$D238,'14'!$L:$L)))))</f>
        <v/>
      </c>
      <c r="T238" s="34" t="str">
        <f>IF($D238="","",(IF($C238="","",IF(ISNA(SUMIF('15'!$CA:$CA,$C238,'15'!$CB:$CB)),0,SUMIF('15'!$CA:$CA,$C238,'15'!$CB:$CB)))-IF($D238="","",IF(ISNA(SUMIF('15'!$B:$B,$D238,'15'!$L:$L)),0,SUMIF('15'!$B:$B,$D238,'15'!$L:$L)))))</f>
        <v/>
      </c>
      <c r="U238" s="34" t="str">
        <f>IF($D238="","",(IF($C238="","",IF(ISNA(SUMIF('16'!$CA:$CA,$C238,'16'!$CB:$CB)),0,SUMIF('16'!$CA:$CA,$C238,'16'!$CB:$CB)))-IF($D238="","",IF(ISNA(SUMIF('16'!$B:$B,$D238,'16'!$L:$L)),0,SUMIF('16'!$B:$B,$D238,'16'!$L:$L)))))</f>
        <v/>
      </c>
      <c r="V238" s="34" t="str">
        <f>IF($D238="","",(IF($C238="","",IF(ISNA(SUMIF('17'!$CA:$CA,$C238,'17'!$CB:$CB)),0,SUMIF('17'!$CA:$CA,$C238,'17'!$CB:$CB)))-IF($D238="","",IF(ISNA(SUMIF('17'!$B:$B,$D238,'17'!$L:$L)),0,SUMIF('17'!$B:$B,$D238,'17'!$L:$L)))))</f>
        <v/>
      </c>
      <c r="W238" s="34" t="str">
        <f>IF($D238="","",(IF($C238="","",IF(ISNA(SUMIF('18'!$CA:$CA,$C238,'18'!$CB:$CB)),0,SUMIF('18'!$CA:$CA,$C238,'18'!$CB:$CB)))-IF($D238="","",IF(ISNA(SUMIF('18'!$B:$B,$D238,'18'!$L:$L)),0,SUMIF('18'!$B:$B,$D238,'18'!$L:$L)))))</f>
        <v/>
      </c>
      <c r="X238" s="34" t="str">
        <f>IF($D238="","",(IF($C238="","",IF(ISNA(SUMIF('19'!$CA:$CA,$C238,'19'!$CB:$CB)),0,SUMIF('19'!$CA:$CA,$C238,'19'!$CB:$CB)))-IF($D238="","",IF(ISNA(SUMIF('19'!$B:$B,$D238,'19'!$L:$L)),0,SUMIF('19'!$B:$B,$D238,'19'!$L:$L)))))</f>
        <v/>
      </c>
      <c r="Y238" s="34" t="str">
        <f>IF($D238="","",(IF($C238="","",IF(ISNA(SUMIF('20'!$CA:$CA,$C238,'20'!$CB:$CB)),0,SUMIF('20'!$CA:$CA,$C238,'20'!$CB:$CB)))-IF($D238="","",IF(ISNA(SUMIF('20'!$B:$B,$D238,'20'!$L:$L)),0,SUMIF('20'!$B:$B,$D238,'20'!$L:$L)))))</f>
        <v/>
      </c>
      <c r="Z238" s="34" t="str">
        <f>IF($D238="","",(IF($C238="","",IF(ISNA(SUMIF('21'!$CA:$CA,$C238,'21'!$CB:$CB)),0,SUMIF('21'!$CA:$CA,$C238,'21'!$CB:$CB)))-IF($D238="","",IF(ISNA(SUMIF('21'!$B:$B,$D238,'21'!$L:$L)),0,SUMIF('21'!$B:$B,$D238,'21'!$L:$L)))))</f>
        <v/>
      </c>
      <c r="AA238" s="34" t="str">
        <f>IF($D238="","",(IF($C238="","",IF(ISNA(SUMIF('22'!$CA:$CA,$C238,'22'!$CB:$CB)),0,SUMIF('22'!$CA:$CA,$C238,'22'!$CB:$CB)))-IF($D238="","",IF(ISNA(SUMIF('22'!$B:$B,$D238,'22'!$L:$L)),0,SUMIF('22'!$B:$B,$D238,'22'!$L:$L)))))</f>
        <v/>
      </c>
      <c r="AB238" s="34" t="str">
        <f>IF($D238="","",(IF($C238="","",IF(ISNA(SUMIF('23'!$CA:$CA,$C238,'23'!$CB:$CB)),0,SUMIF('23'!$CA:$CA,$C238,'23'!$CB:$CB)))-IF($D238="","",IF(ISNA(SUMIF('23'!$B:$B,$D238,'23'!$L:$L)),0,SUMIF('23'!$B:$B,$D238,'23'!$L:$L)))))</f>
        <v/>
      </c>
      <c r="AC238" s="34" t="str">
        <f>IF($D238="","",(IF($C238="","",IF(ISNA(SUMIF('24'!$CA:$CA,$C238,'24'!$CB:$CB)),0,SUMIF('24'!$CA:$CA,$C238,'24'!$CB:$CB)))-IF($D238="","",IF(ISNA(SUMIF('24'!$B:$B,$D238,'24'!$L:$L)),0,SUMIF('24'!$B:$B,$D238,'24'!$L:$L)))))</f>
        <v/>
      </c>
      <c r="AD238" s="34" t="str">
        <f>IF($D238="","",(IF($C238="","",IF(ISNA(SUMIF('25'!$CA:$CA,$C238,'25'!$CB:$CB)),0,SUMIF('25'!$CA:$CA,$C238,'25'!$CB:$CB)))-IF($D238="","",IF(ISNA(SUMIF('25'!$B:$B,$D238,'25'!$L:$L)),0,SUMIF('25'!$B:$B,$D238,'25'!$L:$L)))))</f>
        <v/>
      </c>
      <c r="AE238" s="34" t="str">
        <f>IF($D238="","",(IF($C238="","",IF(ISNA(SUMIF('26'!$CA:$CA,$C238,'26'!$CB:$CB)),0,SUMIF('26'!$CA:$CA,$C238,'26'!$CB:$CB)))-IF($D238="","",IF(ISNA(SUMIF('26'!$B:$B,$D238,'26'!$L:$L)),0,SUMIF('26'!$B:$B,$D238,'26'!$L:$L)))))</f>
        <v/>
      </c>
      <c r="AF238" s="34" t="str">
        <f>IF($D238="","",(IF($C238="","",IF(ISNA(SUMIF('27'!$CA:$CA,$C238,'27'!$CB:$CB)),0,SUMIF('27'!$CA:$CA,$C238,'27'!$CB:$CB)))-IF($D238="","",IF(ISNA(SUMIF('27'!$B:$B,$D238,'27'!$L:$L)),0,SUMIF('27'!$B:$B,$D238,'27'!$L:$L)))))</f>
        <v/>
      </c>
      <c r="AG238" s="34" t="str">
        <f>IF($D238="","",(IF($C238="","",IF(ISNA(SUMIF('28'!$CA:$CA,$C238,'28'!$CB:$CB)),0,SUMIF('28'!$CA:$CA,$C238,'28'!$CB:$CB)))-IF($D238="","",IF(ISNA(SUMIF('28'!$B:$B,$D238,'28'!$L:$L)),0,SUMIF('28'!$B:$B,$D238,'28'!$L:$L)))))</f>
        <v/>
      </c>
      <c r="AH238" s="34" t="str">
        <f>IF($D238="","",(IF($C238="","",IF(ISNA(SUMIF('29'!$CA:$CA,$C238,'29'!$CB:$CB)),0,SUMIF('29'!$CA:$CA,$C238,'29'!$CB:$CB)))-IF($D238="","",IF(ISNA(SUMIF('29'!$B:$B,$D238,'29'!$L:$L)),0,SUMIF('29'!$B:$B,$D238,'29'!$L:$L)))))</f>
        <v/>
      </c>
      <c r="AI238" s="34" t="str">
        <f>IF($D238="","",(IF($C238="","",IF(ISNA(SUMIF('30'!$CA:$CA,$C238,'30'!$CB:$CB)),0,SUMIF('30'!$CA:$CA,$C238,'30'!$CB:$CB)))-IF($D238="","",IF(ISNA(SUMIF('30'!$B:$B,$D238,'30'!$L:$L)),0,SUMIF('30'!$B:$B,$D238,'30'!$L:$L)))))</f>
        <v/>
      </c>
      <c r="AJ238" s="34" t="str">
        <f>IF($D238="","",(IF($C238="","",IF(ISNA(SUMIF('31'!$CA:$CA,$C238,'31'!$CB:$CB)),0,SUMIF('31'!$CA:$CA,$C238,'31'!$CB:$CB)))-IF($D238="","",IF(ISNA(SUMIF('31'!$B:$B,$D238,'31'!$L:$L)),0,SUMIF('31'!$B:$B,$D238,'31'!$L:$L)))))</f>
        <v/>
      </c>
      <c r="AK238" s="35" t="str">
        <f t="shared" si="14"/>
        <v/>
      </c>
      <c r="AL238" s="31" t="str">
        <f t="shared" si="15"/>
        <v/>
      </c>
    </row>
    <row r="239" spans="1:38" ht="17.399999999999999" hidden="1">
      <c r="A239" s="19">
        <v>21</v>
      </c>
      <c r="C239" s="39" t="str">
        <f>IF(D239="","",VLOOKUP('CUADRO GENERADO'!D239,'BASE DATOS CONDUCTORES'!B:C,2,FALSE))</f>
        <v/>
      </c>
      <c r="D239" s="28" t="str">
        <f>IFERROR(VLOOKUP(A239,'BASE DATOS CONDUCTORES'!$Z$4:$AB$403,3,FALSE),"")</f>
        <v/>
      </c>
      <c r="E239" s="34" t="str">
        <f>IF(ISNA(VLOOKUP(D239,SALDOS!C:D,2,FALSE)),"",VLOOKUP(D239,SALDOS!C:D,2,FALSE))</f>
        <v/>
      </c>
      <c r="F239" s="34" t="str">
        <f>IF($D239="","",(IF($C239="","",IF(ISNA(SUMIF('1'!$CA:$CA,$C239,'1'!$CB:$CB)),0,SUMIF('1'!$CA:$CA,$C239,'1'!$CB:$CB)))-IF($D239="","",IF(ISNA(SUMIF('1'!$B:$B,$D239,'1'!$L:$L)),0,SUMIF('1'!$B:$B,$D239,'1'!$L:$L)))))</f>
        <v/>
      </c>
      <c r="G239" s="34" t="str">
        <f>IF($D239="","",(IF($C239="","",IF(ISNA(SUMIF('2'!$CA:$CA,$C239,'2'!$CB:$CB)),0,SUMIF('2'!$CA:$CA,$C239,'2'!$CB:$CB)))-IF($D239="","",IF(ISNA(SUMIF('2'!$B:$B,$D239,'2'!$L:$L)),0,SUMIF('2'!$B:$B,$D239,'2'!$L:$L)))))</f>
        <v/>
      </c>
      <c r="H239" s="34" t="str">
        <f>IF($D239="","",(IF($C239="","",IF(ISNA(SUMIF('3'!$CA:$CA,$C239,'3'!$CB:$CB)),0,SUMIF('3'!$CA:$CA,$C239,'3'!$CB:$CB)))-IF($D239="","",IF(ISNA(SUMIF('3'!$B:$B,$D239,'3'!$L:$L)),0,SUMIF('3'!$B:$B,$D239,'3'!$L:$L)))))</f>
        <v/>
      </c>
      <c r="I239" s="34" t="str">
        <f>IF($D239="","",(IF($C239="","",IF(ISNA(SUMIF('4'!$CA:$CA,$C239,'4'!$CB:$CB)),0,SUMIF('4'!$CA:$CA,$C239,'4'!$CB:$CB)))-IF($D239="","",IF(ISNA(SUMIF('4'!$B:$B,$D239,'4'!$L:$L)),0,SUMIF('4'!$B:$B,$D239,'4'!$L:$L)))))</f>
        <v/>
      </c>
      <c r="J239" s="34" t="str">
        <f>IF($D239="","",(IF($C239="","",IF(ISNA(SUMIF('5'!$CA:$CA,$C239,'5'!$CB:$CB)),0,SUMIF('5'!$CA:$CA,$C239,'5'!$CB:$CB)))-IF($D239="","",IF(ISNA(SUMIF('5'!$B:$B,$D239,'5'!$L:$L)),0,SUMIF('5'!$B:$B,$D239,'5'!$L:$L)))))</f>
        <v/>
      </c>
      <c r="K239" s="34" t="str">
        <f>IF($D239="","",(IF($C239="","",IF(ISNA(SUMIF('6'!$CA:$CA,$C239,'6'!$CB:$CB)),0,SUMIF('6'!$CA:$CA,$C239,'6'!$CB:$CB)))-IF($D239="","",IF(ISNA(SUMIF('6'!$B:$B,$D239,'6'!$L:$L)),0,SUMIF('6'!$B:$B,$D239,'6'!$L:$L)))))</f>
        <v/>
      </c>
      <c r="L239" s="34" t="str">
        <f>IF($D239="","",(IF($C239="","",IF(ISNA(SUMIF('7'!$CA:$CA,$C239,'7'!$CB:$CB)),0,SUMIF('7'!$CA:$CA,$C239,'7'!$CB:$CB)))-IF($D239="","",IF(ISNA(SUMIF('7'!$B:$B,$D239,'7'!$L:$L)),0,SUMIF('7'!$B:$B,$D239,'7'!$L:$L)))))</f>
        <v/>
      </c>
      <c r="M239" s="34" t="str">
        <f>IF($D239="","",(IF($C239="","",IF(ISNA(SUMIF('8'!$CA:$CA,$C239,'8'!$CB:$CB)),0,SUMIF('8'!$CA:$CA,$C239,'8'!$CB:$CB)))-IF($D239="","",IF(ISNA(SUMIF('8'!$B:$B,$D239,'8'!$L:$L)),0,SUMIF('8'!$B:$B,$D239,'8'!$L:$L)))))</f>
        <v/>
      </c>
      <c r="N239" s="34" t="str">
        <f>IF($D239="","",(IF($C239="","",IF(ISNA(SUMIF('9'!$CA:$CA,$C239,'9'!$CB:$CB)),0,SUMIF('9'!$CA:$CA,$C239,'9'!$CB:$CB)))-IF($D239="","",IF(ISNA(SUMIF('9'!$B:$B,$D239,'9'!$L:$L)),0,SUMIF('9'!$B:$B,$D239,'9'!$L:$L)))))</f>
        <v/>
      </c>
      <c r="O239" s="34" t="str">
        <f>IF($D239="","",(IF($C239="","",IF(ISNA(SUMIF('10'!$CA:$CA,$C239,'10'!$CB:$CB)),0,SUMIF('10'!$CA:$CA,$C239,'10'!$CB:$CB)))-IF($D239="","",IF(ISNA(SUMIF('10'!$B:$B,$D239,'10'!$L:$L)),0,SUMIF('10'!$B:$B,$D239,'10'!$L:$L)))))</f>
        <v/>
      </c>
      <c r="P239" s="34" t="str">
        <f>IF($D239="","",(IF($C239="","",IF(ISNA(SUMIF('11'!$CA:$CA,$C239,'11'!$CB:$CB)),0,SUMIF('11'!$CA:$CA,$C239,'11'!$CB:$CB)))-IF($D239="","",IF(ISNA(SUMIF('11'!$B:$B,$D239,'11'!$L:$L)),0,SUMIF('11'!$B:$B,$D239,'11'!$L:$L)))))</f>
        <v/>
      </c>
      <c r="Q239" s="34" t="str">
        <f>IF($D239="","",(IF($C239="","",IF(ISNA(SUMIF('12'!$CA:$CA,$C239,'12'!$CB:$CB)),0,SUMIF('12'!$CA:$CA,$C239,'12'!$CB:$CB)))-IF($D239="","",IF(ISNA(SUMIF('12'!$B:$B,$D239,'12'!$L:$L)),0,SUMIF('12'!$B:$B,$D239,'12'!$L:$L)))))</f>
        <v/>
      </c>
      <c r="R239" s="34" t="str">
        <f>IF($D239="","",(IF($C239="","",IF(ISNA(SUMIF('13'!$CA:$CA,$C239,'13'!$CB:$CB)),0,SUMIF('13'!$CA:$CA,$C239,'13'!$CB:$CB)))-IF($D239="","",IF(ISNA(SUMIF('13'!$B:$B,$D239,'13'!$L:$L)),0,SUMIF('13'!$B:$B,$D239,'13'!$L:$L)))))</f>
        <v/>
      </c>
      <c r="S239" s="34" t="str">
        <f>IF($D239="","",(IF($C239="","",IF(ISNA(SUMIF('14'!$CA:$CA,$C239,'14'!$CB:$CB)),0,SUMIF('14'!$CA:$CA,$C239,'14'!$CB:$CB)))-IF($D239="","",IF(ISNA(SUMIF('14'!$B:$B,$D239,'14'!$L:$L)),0,SUMIF('14'!$B:$B,$D239,'14'!$L:$L)))))</f>
        <v/>
      </c>
      <c r="T239" s="34" t="str">
        <f>IF($D239="","",(IF($C239="","",IF(ISNA(SUMIF('15'!$CA:$CA,$C239,'15'!$CB:$CB)),0,SUMIF('15'!$CA:$CA,$C239,'15'!$CB:$CB)))-IF($D239="","",IF(ISNA(SUMIF('15'!$B:$B,$D239,'15'!$L:$L)),0,SUMIF('15'!$B:$B,$D239,'15'!$L:$L)))))</f>
        <v/>
      </c>
      <c r="U239" s="34" t="str">
        <f>IF($D239="","",(IF($C239="","",IF(ISNA(SUMIF('16'!$CA:$CA,$C239,'16'!$CB:$CB)),0,SUMIF('16'!$CA:$CA,$C239,'16'!$CB:$CB)))-IF($D239="","",IF(ISNA(SUMIF('16'!$B:$B,$D239,'16'!$L:$L)),0,SUMIF('16'!$B:$B,$D239,'16'!$L:$L)))))</f>
        <v/>
      </c>
      <c r="V239" s="34" t="str">
        <f>IF($D239="","",(IF($C239="","",IF(ISNA(SUMIF('17'!$CA:$CA,$C239,'17'!$CB:$CB)),0,SUMIF('17'!$CA:$CA,$C239,'17'!$CB:$CB)))-IF($D239="","",IF(ISNA(SUMIF('17'!$B:$B,$D239,'17'!$L:$L)),0,SUMIF('17'!$B:$B,$D239,'17'!$L:$L)))))</f>
        <v/>
      </c>
      <c r="W239" s="34" t="str">
        <f>IF($D239="","",(IF($C239="","",IF(ISNA(SUMIF('18'!$CA:$CA,$C239,'18'!$CB:$CB)),0,SUMIF('18'!$CA:$CA,$C239,'18'!$CB:$CB)))-IF($D239="","",IF(ISNA(SUMIF('18'!$B:$B,$D239,'18'!$L:$L)),0,SUMIF('18'!$B:$B,$D239,'18'!$L:$L)))))</f>
        <v/>
      </c>
      <c r="X239" s="34" t="str">
        <f>IF($D239="","",(IF($C239="","",IF(ISNA(SUMIF('19'!$CA:$CA,$C239,'19'!$CB:$CB)),0,SUMIF('19'!$CA:$CA,$C239,'19'!$CB:$CB)))-IF($D239="","",IF(ISNA(SUMIF('19'!$B:$B,$D239,'19'!$L:$L)),0,SUMIF('19'!$B:$B,$D239,'19'!$L:$L)))))</f>
        <v/>
      </c>
      <c r="Y239" s="34" t="str">
        <f>IF($D239="","",(IF($C239="","",IF(ISNA(SUMIF('20'!$CA:$CA,$C239,'20'!$CB:$CB)),0,SUMIF('20'!$CA:$CA,$C239,'20'!$CB:$CB)))-IF($D239="","",IF(ISNA(SUMIF('20'!$B:$B,$D239,'20'!$L:$L)),0,SUMIF('20'!$B:$B,$D239,'20'!$L:$L)))))</f>
        <v/>
      </c>
      <c r="Z239" s="34" t="str">
        <f>IF($D239="","",(IF($C239="","",IF(ISNA(SUMIF('21'!$CA:$CA,$C239,'21'!$CB:$CB)),0,SUMIF('21'!$CA:$CA,$C239,'21'!$CB:$CB)))-IF($D239="","",IF(ISNA(SUMIF('21'!$B:$B,$D239,'21'!$L:$L)),0,SUMIF('21'!$B:$B,$D239,'21'!$L:$L)))))</f>
        <v/>
      </c>
      <c r="AA239" s="34" t="str">
        <f>IF($D239="","",(IF($C239="","",IF(ISNA(SUMIF('22'!$CA:$CA,$C239,'22'!$CB:$CB)),0,SUMIF('22'!$CA:$CA,$C239,'22'!$CB:$CB)))-IF($D239="","",IF(ISNA(SUMIF('22'!$B:$B,$D239,'22'!$L:$L)),0,SUMIF('22'!$B:$B,$D239,'22'!$L:$L)))))</f>
        <v/>
      </c>
      <c r="AB239" s="34" t="str">
        <f>IF($D239="","",(IF($C239="","",IF(ISNA(SUMIF('23'!$CA:$CA,$C239,'23'!$CB:$CB)),0,SUMIF('23'!$CA:$CA,$C239,'23'!$CB:$CB)))-IF($D239="","",IF(ISNA(SUMIF('23'!$B:$B,$D239,'23'!$L:$L)),0,SUMIF('23'!$B:$B,$D239,'23'!$L:$L)))))</f>
        <v/>
      </c>
      <c r="AC239" s="34" t="str">
        <f>IF($D239="","",(IF($C239="","",IF(ISNA(SUMIF('24'!$CA:$CA,$C239,'24'!$CB:$CB)),0,SUMIF('24'!$CA:$CA,$C239,'24'!$CB:$CB)))-IF($D239="","",IF(ISNA(SUMIF('24'!$B:$B,$D239,'24'!$L:$L)),0,SUMIF('24'!$B:$B,$D239,'24'!$L:$L)))))</f>
        <v/>
      </c>
      <c r="AD239" s="34" t="str">
        <f>IF($D239="","",(IF($C239="","",IF(ISNA(SUMIF('25'!$CA:$CA,$C239,'25'!$CB:$CB)),0,SUMIF('25'!$CA:$CA,$C239,'25'!$CB:$CB)))-IF($D239="","",IF(ISNA(SUMIF('25'!$B:$B,$D239,'25'!$L:$L)),0,SUMIF('25'!$B:$B,$D239,'25'!$L:$L)))))</f>
        <v/>
      </c>
      <c r="AE239" s="34" t="str">
        <f>IF($D239="","",(IF($C239="","",IF(ISNA(SUMIF('26'!$CA:$CA,$C239,'26'!$CB:$CB)),0,SUMIF('26'!$CA:$CA,$C239,'26'!$CB:$CB)))-IF($D239="","",IF(ISNA(SUMIF('26'!$B:$B,$D239,'26'!$L:$L)),0,SUMIF('26'!$B:$B,$D239,'26'!$L:$L)))))</f>
        <v/>
      </c>
      <c r="AF239" s="34" t="str">
        <f>IF($D239="","",(IF($C239="","",IF(ISNA(SUMIF('27'!$CA:$CA,$C239,'27'!$CB:$CB)),0,SUMIF('27'!$CA:$CA,$C239,'27'!$CB:$CB)))-IF($D239="","",IF(ISNA(SUMIF('27'!$B:$B,$D239,'27'!$L:$L)),0,SUMIF('27'!$B:$B,$D239,'27'!$L:$L)))))</f>
        <v/>
      </c>
      <c r="AG239" s="34" t="str">
        <f>IF($D239="","",(IF($C239="","",IF(ISNA(SUMIF('28'!$CA:$CA,$C239,'28'!$CB:$CB)),0,SUMIF('28'!$CA:$CA,$C239,'28'!$CB:$CB)))-IF($D239="","",IF(ISNA(SUMIF('28'!$B:$B,$D239,'28'!$L:$L)),0,SUMIF('28'!$B:$B,$D239,'28'!$L:$L)))))</f>
        <v/>
      </c>
      <c r="AH239" s="34" t="str">
        <f>IF($D239="","",(IF($C239="","",IF(ISNA(SUMIF('29'!$CA:$CA,$C239,'29'!$CB:$CB)),0,SUMIF('29'!$CA:$CA,$C239,'29'!$CB:$CB)))-IF($D239="","",IF(ISNA(SUMIF('29'!$B:$B,$D239,'29'!$L:$L)),0,SUMIF('29'!$B:$B,$D239,'29'!$L:$L)))))</f>
        <v/>
      </c>
      <c r="AI239" s="34" t="str">
        <f>IF($D239="","",(IF($C239="","",IF(ISNA(SUMIF('30'!$CA:$CA,$C239,'30'!$CB:$CB)),0,SUMIF('30'!$CA:$CA,$C239,'30'!$CB:$CB)))-IF($D239="","",IF(ISNA(SUMIF('30'!$B:$B,$D239,'30'!$L:$L)),0,SUMIF('30'!$B:$B,$D239,'30'!$L:$L)))))</f>
        <v/>
      </c>
      <c r="AJ239" s="34" t="str">
        <f>IF($D239="","",(IF($C239="","",IF(ISNA(SUMIF('31'!$CA:$CA,$C239,'31'!$CB:$CB)),0,SUMIF('31'!$CA:$CA,$C239,'31'!$CB:$CB)))-IF($D239="","",IF(ISNA(SUMIF('31'!$B:$B,$D239,'31'!$L:$L)),0,SUMIF('31'!$B:$B,$D239,'31'!$L:$L)))))</f>
        <v/>
      </c>
      <c r="AK239" s="35" t="str">
        <f t="shared" si="14"/>
        <v/>
      </c>
      <c r="AL239" s="31" t="str">
        <f t="shared" si="15"/>
        <v/>
      </c>
    </row>
    <row r="240" spans="1:38" ht="17.399999999999999" hidden="1">
      <c r="A240" s="19">
        <v>22</v>
      </c>
      <c r="C240" s="39" t="str">
        <f>IF(D240="","",VLOOKUP('CUADRO GENERADO'!D240,'BASE DATOS CONDUCTORES'!B:C,2,FALSE))</f>
        <v/>
      </c>
      <c r="D240" s="28" t="str">
        <f>IFERROR(VLOOKUP(A240,'BASE DATOS CONDUCTORES'!$Z$4:$AB$403,3,FALSE),"")</f>
        <v/>
      </c>
      <c r="E240" s="34" t="str">
        <f>IF(ISNA(VLOOKUP(D240,SALDOS!C:D,2,FALSE)),"",VLOOKUP(D240,SALDOS!C:D,2,FALSE))</f>
        <v/>
      </c>
      <c r="F240" s="34" t="str">
        <f>IF($D240="","",(IF($C240="","",IF(ISNA(SUMIF('1'!$CA:$CA,$C240,'1'!$CB:$CB)),0,SUMIF('1'!$CA:$CA,$C240,'1'!$CB:$CB)))-IF($D240="","",IF(ISNA(SUMIF('1'!$B:$B,$D240,'1'!$L:$L)),0,SUMIF('1'!$B:$B,$D240,'1'!$L:$L)))))</f>
        <v/>
      </c>
      <c r="G240" s="34" t="str">
        <f>IF($D240="","",(IF($C240="","",IF(ISNA(SUMIF('2'!$CA:$CA,$C240,'2'!$CB:$CB)),0,SUMIF('2'!$CA:$CA,$C240,'2'!$CB:$CB)))-IF($D240="","",IF(ISNA(SUMIF('2'!$B:$B,$D240,'2'!$L:$L)),0,SUMIF('2'!$B:$B,$D240,'2'!$L:$L)))))</f>
        <v/>
      </c>
      <c r="H240" s="34" t="str">
        <f>IF($D240="","",(IF($C240="","",IF(ISNA(SUMIF('3'!$CA:$CA,$C240,'3'!$CB:$CB)),0,SUMIF('3'!$CA:$CA,$C240,'3'!$CB:$CB)))-IF($D240="","",IF(ISNA(SUMIF('3'!$B:$B,$D240,'3'!$L:$L)),0,SUMIF('3'!$B:$B,$D240,'3'!$L:$L)))))</f>
        <v/>
      </c>
      <c r="I240" s="34" t="str">
        <f>IF($D240="","",(IF($C240="","",IF(ISNA(SUMIF('4'!$CA:$CA,$C240,'4'!$CB:$CB)),0,SUMIF('4'!$CA:$CA,$C240,'4'!$CB:$CB)))-IF($D240="","",IF(ISNA(SUMIF('4'!$B:$B,$D240,'4'!$L:$L)),0,SUMIF('4'!$B:$B,$D240,'4'!$L:$L)))))</f>
        <v/>
      </c>
      <c r="J240" s="34" t="str">
        <f>IF($D240="","",(IF($C240="","",IF(ISNA(SUMIF('5'!$CA:$CA,$C240,'5'!$CB:$CB)),0,SUMIF('5'!$CA:$CA,$C240,'5'!$CB:$CB)))-IF($D240="","",IF(ISNA(SUMIF('5'!$B:$B,$D240,'5'!$L:$L)),0,SUMIF('5'!$B:$B,$D240,'5'!$L:$L)))))</f>
        <v/>
      </c>
      <c r="K240" s="34" t="str">
        <f>IF($D240="","",(IF($C240="","",IF(ISNA(SUMIF('6'!$CA:$CA,$C240,'6'!$CB:$CB)),0,SUMIF('6'!$CA:$CA,$C240,'6'!$CB:$CB)))-IF($D240="","",IF(ISNA(SUMIF('6'!$B:$B,$D240,'6'!$L:$L)),0,SUMIF('6'!$B:$B,$D240,'6'!$L:$L)))))</f>
        <v/>
      </c>
      <c r="L240" s="34" t="str">
        <f>IF($D240="","",(IF($C240="","",IF(ISNA(SUMIF('7'!$CA:$CA,$C240,'7'!$CB:$CB)),0,SUMIF('7'!$CA:$CA,$C240,'7'!$CB:$CB)))-IF($D240="","",IF(ISNA(SUMIF('7'!$B:$B,$D240,'7'!$L:$L)),0,SUMIF('7'!$B:$B,$D240,'7'!$L:$L)))))</f>
        <v/>
      </c>
      <c r="M240" s="34" t="str">
        <f>IF($D240="","",(IF($C240="","",IF(ISNA(SUMIF('8'!$CA:$CA,$C240,'8'!$CB:$CB)),0,SUMIF('8'!$CA:$CA,$C240,'8'!$CB:$CB)))-IF($D240="","",IF(ISNA(SUMIF('8'!$B:$B,$D240,'8'!$L:$L)),0,SUMIF('8'!$B:$B,$D240,'8'!$L:$L)))))</f>
        <v/>
      </c>
      <c r="N240" s="34" t="str">
        <f>IF($D240="","",(IF($C240="","",IF(ISNA(SUMIF('9'!$CA:$CA,$C240,'9'!$CB:$CB)),0,SUMIF('9'!$CA:$CA,$C240,'9'!$CB:$CB)))-IF($D240="","",IF(ISNA(SUMIF('9'!$B:$B,$D240,'9'!$L:$L)),0,SUMIF('9'!$B:$B,$D240,'9'!$L:$L)))))</f>
        <v/>
      </c>
      <c r="O240" s="34" t="str">
        <f>IF($D240="","",(IF($C240="","",IF(ISNA(SUMIF('10'!$CA:$CA,$C240,'10'!$CB:$CB)),0,SUMIF('10'!$CA:$CA,$C240,'10'!$CB:$CB)))-IF($D240="","",IF(ISNA(SUMIF('10'!$B:$B,$D240,'10'!$L:$L)),0,SUMIF('10'!$B:$B,$D240,'10'!$L:$L)))))</f>
        <v/>
      </c>
      <c r="P240" s="34" t="str">
        <f>IF($D240="","",(IF($C240="","",IF(ISNA(SUMIF('11'!$CA:$CA,$C240,'11'!$CB:$CB)),0,SUMIF('11'!$CA:$CA,$C240,'11'!$CB:$CB)))-IF($D240="","",IF(ISNA(SUMIF('11'!$B:$B,$D240,'11'!$L:$L)),0,SUMIF('11'!$B:$B,$D240,'11'!$L:$L)))))</f>
        <v/>
      </c>
      <c r="Q240" s="34" t="str">
        <f>IF($D240="","",(IF($C240="","",IF(ISNA(SUMIF('12'!$CA:$CA,$C240,'12'!$CB:$CB)),0,SUMIF('12'!$CA:$CA,$C240,'12'!$CB:$CB)))-IF($D240="","",IF(ISNA(SUMIF('12'!$B:$B,$D240,'12'!$L:$L)),0,SUMIF('12'!$B:$B,$D240,'12'!$L:$L)))))</f>
        <v/>
      </c>
      <c r="R240" s="34" t="str">
        <f>IF($D240="","",(IF($C240="","",IF(ISNA(SUMIF('13'!$CA:$CA,$C240,'13'!$CB:$CB)),0,SUMIF('13'!$CA:$CA,$C240,'13'!$CB:$CB)))-IF($D240="","",IF(ISNA(SUMIF('13'!$B:$B,$D240,'13'!$L:$L)),0,SUMIF('13'!$B:$B,$D240,'13'!$L:$L)))))</f>
        <v/>
      </c>
      <c r="S240" s="34" t="str">
        <f>IF($D240="","",(IF($C240="","",IF(ISNA(SUMIF('14'!$CA:$CA,$C240,'14'!$CB:$CB)),0,SUMIF('14'!$CA:$CA,$C240,'14'!$CB:$CB)))-IF($D240="","",IF(ISNA(SUMIF('14'!$B:$B,$D240,'14'!$L:$L)),0,SUMIF('14'!$B:$B,$D240,'14'!$L:$L)))))</f>
        <v/>
      </c>
      <c r="T240" s="34" t="str">
        <f>IF($D240="","",(IF($C240="","",IF(ISNA(SUMIF('15'!$CA:$CA,$C240,'15'!$CB:$CB)),0,SUMIF('15'!$CA:$CA,$C240,'15'!$CB:$CB)))-IF($D240="","",IF(ISNA(SUMIF('15'!$B:$B,$D240,'15'!$L:$L)),0,SUMIF('15'!$B:$B,$D240,'15'!$L:$L)))))</f>
        <v/>
      </c>
      <c r="U240" s="34" t="str">
        <f>IF($D240="","",(IF($C240="","",IF(ISNA(SUMIF('16'!$CA:$CA,$C240,'16'!$CB:$CB)),0,SUMIF('16'!$CA:$CA,$C240,'16'!$CB:$CB)))-IF($D240="","",IF(ISNA(SUMIF('16'!$B:$B,$D240,'16'!$L:$L)),0,SUMIF('16'!$B:$B,$D240,'16'!$L:$L)))))</f>
        <v/>
      </c>
      <c r="V240" s="34" t="str">
        <f>IF($D240="","",(IF($C240="","",IF(ISNA(SUMIF('17'!$CA:$CA,$C240,'17'!$CB:$CB)),0,SUMIF('17'!$CA:$CA,$C240,'17'!$CB:$CB)))-IF($D240="","",IF(ISNA(SUMIF('17'!$B:$B,$D240,'17'!$L:$L)),0,SUMIF('17'!$B:$B,$D240,'17'!$L:$L)))))</f>
        <v/>
      </c>
      <c r="W240" s="34" t="str">
        <f>IF($D240="","",(IF($C240="","",IF(ISNA(SUMIF('18'!$CA:$CA,$C240,'18'!$CB:$CB)),0,SUMIF('18'!$CA:$CA,$C240,'18'!$CB:$CB)))-IF($D240="","",IF(ISNA(SUMIF('18'!$B:$B,$D240,'18'!$L:$L)),0,SUMIF('18'!$B:$B,$D240,'18'!$L:$L)))))</f>
        <v/>
      </c>
      <c r="X240" s="34" t="str">
        <f>IF($D240="","",(IF($C240="","",IF(ISNA(SUMIF('19'!$CA:$CA,$C240,'19'!$CB:$CB)),0,SUMIF('19'!$CA:$CA,$C240,'19'!$CB:$CB)))-IF($D240="","",IF(ISNA(SUMIF('19'!$B:$B,$D240,'19'!$L:$L)),0,SUMIF('19'!$B:$B,$D240,'19'!$L:$L)))))</f>
        <v/>
      </c>
      <c r="Y240" s="34" t="str">
        <f>IF($D240="","",(IF($C240="","",IF(ISNA(SUMIF('20'!$CA:$CA,$C240,'20'!$CB:$CB)),0,SUMIF('20'!$CA:$CA,$C240,'20'!$CB:$CB)))-IF($D240="","",IF(ISNA(SUMIF('20'!$B:$B,$D240,'20'!$L:$L)),0,SUMIF('20'!$B:$B,$D240,'20'!$L:$L)))))</f>
        <v/>
      </c>
      <c r="Z240" s="34" t="str">
        <f>IF($D240="","",(IF($C240="","",IF(ISNA(SUMIF('21'!$CA:$CA,$C240,'21'!$CB:$CB)),0,SUMIF('21'!$CA:$CA,$C240,'21'!$CB:$CB)))-IF($D240="","",IF(ISNA(SUMIF('21'!$B:$B,$D240,'21'!$L:$L)),0,SUMIF('21'!$B:$B,$D240,'21'!$L:$L)))))</f>
        <v/>
      </c>
      <c r="AA240" s="34" t="str">
        <f>IF($D240="","",(IF($C240="","",IF(ISNA(SUMIF('22'!$CA:$CA,$C240,'22'!$CB:$CB)),0,SUMIF('22'!$CA:$CA,$C240,'22'!$CB:$CB)))-IF($D240="","",IF(ISNA(SUMIF('22'!$B:$B,$D240,'22'!$L:$L)),0,SUMIF('22'!$B:$B,$D240,'22'!$L:$L)))))</f>
        <v/>
      </c>
      <c r="AB240" s="34" t="str">
        <f>IF($D240="","",(IF($C240="","",IF(ISNA(SUMIF('23'!$CA:$CA,$C240,'23'!$CB:$CB)),0,SUMIF('23'!$CA:$CA,$C240,'23'!$CB:$CB)))-IF($D240="","",IF(ISNA(SUMIF('23'!$B:$B,$D240,'23'!$L:$L)),0,SUMIF('23'!$B:$B,$D240,'23'!$L:$L)))))</f>
        <v/>
      </c>
      <c r="AC240" s="34" t="str">
        <f>IF($D240="","",(IF($C240="","",IF(ISNA(SUMIF('24'!$CA:$CA,$C240,'24'!$CB:$CB)),0,SUMIF('24'!$CA:$CA,$C240,'24'!$CB:$CB)))-IF($D240="","",IF(ISNA(SUMIF('24'!$B:$B,$D240,'24'!$L:$L)),0,SUMIF('24'!$B:$B,$D240,'24'!$L:$L)))))</f>
        <v/>
      </c>
      <c r="AD240" s="34" t="str">
        <f>IF($D240="","",(IF($C240="","",IF(ISNA(SUMIF('25'!$CA:$CA,$C240,'25'!$CB:$CB)),0,SUMIF('25'!$CA:$CA,$C240,'25'!$CB:$CB)))-IF($D240="","",IF(ISNA(SUMIF('25'!$B:$B,$D240,'25'!$L:$L)),0,SUMIF('25'!$B:$B,$D240,'25'!$L:$L)))))</f>
        <v/>
      </c>
      <c r="AE240" s="34" t="str">
        <f>IF($D240="","",(IF($C240="","",IF(ISNA(SUMIF('26'!$CA:$CA,$C240,'26'!$CB:$CB)),0,SUMIF('26'!$CA:$CA,$C240,'26'!$CB:$CB)))-IF($D240="","",IF(ISNA(SUMIF('26'!$B:$B,$D240,'26'!$L:$L)),0,SUMIF('26'!$B:$B,$D240,'26'!$L:$L)))))</f>
        <v/>
      </c>
      <c r="AF240" s="34" t="str">
        <f>IF($D240="","",(IF($C240="","",IF(ISNA(SUMIF('27'!$CA:$CA,$C240,'27'!$CB:$CB)),0,SUMIF('27'!$CA:$CA,$C240,'27'!$CB:$CB)))-IF($D240="","",IF(ISNA(SUMIF('27'!$B:$B,$D240,'27'!$L:$L)),0,SUMIF('27'!$B:$B,$D240,'27'!$L:$L)))))</f>
        <v/>
      </c>
      <c r="AG240" s="34" t="str">
        <f>IF($D240="","",(IF($C240="","",IF(ISNA(SUMIF('28'!$CA:$CA,$C240,'28'!$CB:$CB)),0,SUMIF('28'!$CA:$CA,$C240,'28'!$CB:$CB)))-IF($D240="","",IF(ISNA(SUMIF('28'!$B:$B,$D240,'28'!$L:$L)),0,SUMIF('28'!$B:$B,$D240,'28'!$L:$L)))))</f>
        <v/>
      </c>
      <c r="AH240" s="34" t="str">
        <f>IF($D240="","",(IF($C240="","",IF(ISNA(SUMIF('29'!$CA:$CA,$C240,'29'!$CB:$CB)),0,SUMIF('29'!$CA:$CA,$C240,'29'!$CB:$CB)))-IF($D240="","",IF(ISNA(SUMIF('29'!$B:$B,$D240,'29'!$L:$L)),0,SUMIF('29'!$B:$B,$D240,'29'!$L:$L)))))</f>
        <v/>
      </c>
      <c r="AI240" s="34" t="str">
        <f>IF($D240="","",(IF($C240="","",IF(ISNA(SUMIF('30'!$CA:$CA,$C240,'30'!$CB:$CB)),0,SUMIF('30'!$CA:$CA,$C240,'30'!$CB:$CB)))-IF($D240="","",IF(ISNA(SUMIF('30'!$B:$B,$D240,'30'!$L:$L)),0,SUMIF('30'!$B:$B,$D240,'30'!$L:$L)))))</f>
        <v/>
      </c>
      <c r="AJ240" s="34" t="str">
        <f>IF($D240="","",(IF($C240="","",IF(ISNA(SUMIF('31'!$CA:$CA,$C240,'31'!$CB:$CB)),0,SUMIF('31'!$CA:$CA,$C240,'31'!$CB:$CB)))-IF($D240="","",IF(ISNA(SUMIF('31'!$B:$B,$D240,'31'!$L:$L)),0,SUMIF('31'!$B:$B,$D240,'31'!$L:$L)))))</f>
        <v/>
      </c>
      <c r="AK240" s="35" t="str">
        <f t="shared" si="14"/>
        <v/>
      </c>
      <c r="AL240" s="31" t="str">
        <f t="shared" si="15"/>
        <v/>
      </c>
    </row>
    <row r="241" spans="1:38" ht="17.399999999999999" hidden="1">
      <c r="A241" s="19">
        <v>23</v>
      </c>
      <c r="C241" s="39" t="str">
        <f>IF(D241="","",VLOOKUP('CUADRO GENERADO'!D241,'BASE DATOS CONDUCTORES'!B:C,2,FALSE))</f>
        <v/>
      </c>
      <c r="D241" s="28" t="str">
        <f>IFERROR(VLOOKUP(A241,'BASE DATOS CONDUCTORES'!$Z$4:$AB$403,3,FALSE),"")</f>
        <v/>
      </c>
      <c r="E241" s="34" t="str">
        <f>IF(ISNA(VLOOKUP(D241,SALDOS!C:D,2,FALSE)),"",VLOOKUP(D241,SALDOS!C:D,2,FALSE))</f>
        <v/>
      </c>
      <c r="F241" s="34" t="str">
        <f>IF($D241="","",(IF($C241="","",IF(ISNA(SUMIF('1'!$CA:$CA,$C241,'1'!$CB:$CB)),0,SUMIF('1'!$CA:$CA,$C241,'1'!$CB:$CB)))-IF($D241="","",IF(ISNA(SUMIF('1'!$B:$B,$D241,'1'!$L:$L)),0,SUMIF('1'!$B:$B,$D241,'1'!$L:$L)))))</f>
        <v/>
      </c>
      <c r="G241" s="34" t="str">
        <f>IF($D241="","",(IF($C241="","",IF(ISNA(SUMIF('2'!$CA:$CA,$C241,'2'!$CB:$CB)),0,SUMIF('2'!$CA:$CA,$C241,'2'!$CB:$CB)))-IF($D241="","",IF(ISNA(SUMIF('2'!$B:$B,$D241,'2'!$L:$L)),0,SUMIF('2'!$B:$B,$D241,'2'!$L:$L)))))</f>
        <v/>
      </c>
      <c r="H241" s="34" t="str">
        <f>IF($D241="","",(IF($C241="","",IF(ISNA(SUMIF('3'!$CA:$CA,$C241,'3'!$CB:$CB)),0,SUMIF('3'!$CA:$CA,$C241,'3'!$CB:$CB)))-IF($D241="","",IF(ISNA(SUMIF('3'!$B:$B,$D241,'3'!$L:$L)),0,SUMIF('3'!$B:$B,$D241,'3'!$L:$L)))))</f>
        <v/>
      </c>
      <c r="I241" s="34" t="str">
        <f>IF($D241="","",(IF($C241="","",IF(ISNA(SUMIF('4'!$CA:$CA,$C241,'4'!$CB:$CB)),0,SUMIF('4'!$CA:$CA,$C241,'4'!$CB:$CB)))-IF($D241="","",IF(ISNA(SUMIF('4'!$B:$B,$D241,'4'!$L:$L)),0,SUMIF('4'!$B:$B,$D241,'4'!$L:$L)))))</f>
        <v/>
      </c>
      <c r="J241" s="34" t="str">
        <f>IF($D241="","",(IF($C241="","",IF(ISNA(SUMIF('5'!$CA:$CA,$C241,'5'!$CB:$CB)),0,SUMIF('5'!$CA:$CA,$C241,'5'!$CB:$CB)))-IF($D241="","",IF(ISNA(SUMIF('5'!$B:$B,$D241,'5'!$L:$L)),0,SUMIF('5'!$B:$B,$D241,'5'!$L:$L)))))</f>
        <v/>
      </c>
      <c r="K241" s="34" t="str">
        <f>IF($D241="","",(IF($C241="","",IF(ISNA(SUMIF('6'!$CA:$CA,$C241,'6'!$CB:$CB)),0,SUMIF('6'!$CA:$CA,$C241,'6'!$CB:$CB)))-IF($D241="","",IF(ISNA(SUMIF('6'!$B:$B,$D241,'6'!$L:$L)),0,SUMIF('6'!$B:$B,$D241,'6'!$L:$L)))))</f>
        <v/>
      </c>
      <c r="L241" s="34" t="str">
        <f>IF($D241="","",(IF($C241="","",IF(ISNA(SUMIF('7'!$CA:$CA,$C241,'7'!$CB:$CB)),0,SUMIF('7'!$CA:$CA,$C241,'7'!$CB:$CB)))-IF($D241="","",IF(ISNA(SUMIF('7'!$B:$B,$D241,'7'!$L:$L)),0,SUMIF('7'!$B:$B,$D241,'7'!$L:$L)))))</f>
        <v/>
      </c>
      <c r="M241" s="34" t="str">
        <f>IF($D241="","",(IF($C241="","",IF(ISNA(SUMIF('8'!$CA:$CA,$C241,'8'!$CB:$CB)),0,SUMIF('8'!$CA:$CA,$C241,'8'!$CB:$CB)))-IF($D241="","",IF(ISNA(SUMIF('8'!$B:$B,$D241,'8'!$L:$L)),0,SUMIF('8'!$B:$B,$D241,'8'!$L:$L)))))</f>
        <v/>
      </c>
      <c r="N241" s="34" t="str">
        <f>IF($D241="","",(IF($C241="","",IF(ISNA(SUMIF('9'!$CA:$CA,$C241,'9'!$CB:$CB)),0,SUMIF('9'!$CA:$CA,$C241,'9'!$CB:$CB)))-IF($D241="","",IF(ISNA(SUMIF('9'!$B:$B,$D241,'9'!$L:$L)),0,SUMIF('9'!$B:$B,$D241,'9'!$L:$L)))))</f>
        <v/>
      </c>
      <c r="O241" s="34" t="str">
        <f>IF($D241="","",(IF($C241="","",IF(ISNA(SUMIF('10'!$CA:$CA,$C241,'10'!$CB:$CB)),0,SUMIF('10'!$CA:$CA,$C241,'10'!$CB:$CB)))-IF($D241="","",IF(ISNA(SUMIF('10'!$B:$B,$D241,'10'!$L:$L)),0,SUMIF('10'!$B:$B,$D241,'10'!$L:$L)))))</f>
        <v/>
      </c>
      <c r="P241" s="34" t="str">
        <f>IF($D241="","",(IF($C241="","",IF(ISNA(SUMIF('11'!$CA:$CA,$C241,'11'!$CB:$CB)),0,SUMIF('11'!$CA:$CA,$C241,'11'!$CB:$CB)))-IF($D241="","",IF(ISNA(SUMIF('11'!$B:$B,$D241,'11'!$L:$L)),0,SUMIF('11'!$B:$B,$D241,'11'!$L:$L)))))</f>
        <v/>
      </c>
      <c r="Q241" s="34" t="str">
        <f>IF($D241="","",(IF($C241="","",IF(ISNA(SUMIF('12'!$CA:$CA,$C241,'12'!$CB:$CB)),0,SUMIF('12'!$CA:$CA,$C241,'12'!$CB:$CB)))-IF($D241="","",IF(ISNA(SUMIF('12'!$B:$B,$D241,'12'!$L:$L)),0,SUMIF('12'!$B:$B,$D241,'12'!$L:$L)))))</f>
        <v/>
      </c>
      <c r="R241" s="34" t="str">
        <f>IF($D241="","",(IF($C241="","",IF(ISNA(SUMIF('13'!$CA:$CA,$C241,'13'!$CB:$CB)),0,SUMIF('13'!$CA:$CA,$C241,'13'!$CB:$CB)))-IF($D241="","",IF(ISNA(SUMIF('13'!$B:$B,$D241,'13'!$L:$L)),0,SUMIF('13'!$B:$B,$D241,'13'!$L:$L)))))</f>
        <v/>
      </c>
      <c r="S241" s="34" t="str">
        <f>IF($D241="","",(IF($C241="","",IF(ISNA(SUMIF('14'!$CA:$CA,$C241,'14'!$CB:$CB)),0,SUMIF('14'!$CA:$CA,$C241,'14'!$CB:$CB)))-IF($D241="","",IF(ISNA(SUMIF('14'!$B:$B,$D241,'14'!$L:$L)),0,SUMIF('14'!$B:$B,$D241,'14'!$L:$L)))))</f>
        <v/>
      </c>
      <c r="T241" s="34" t="str">
        <f>IF($D241="","",(IF($C241="","",IF(ISNA(SUMIF('15'!$CA:$CA,$C241,'15'!$CB:$CB)),0,SUMIF('15'!$CA:$CA,$C241,'15'!$CB:$CB)))-IF($D241="","",IF(ISNA(SUMIF('15'!$B:$B,$D241,'15'!$L:$L)),0,SUMIF('15'!$B:$B,$D241,'15'!$L:$L)))))</f>
        <v/>
      </c>
      <c r="U241" s="34" t="str">
        <f>IF($D241="","",(IF($C241="","",IF(ISNA(SUMIF('16'!$CA:$CA,$C241,'16'!$CB:$CB)),0,SUMIF('16'!$CA:$CA,$C241,'16'!$CB:$CB)))-IF($D241="","",IF(ISNA(SUMIF('16'!$B:$B,$D241,'16'!$L:$L)),0,SUMIF('16'!$B:$B,$D241,'16'!$L:$L)))))</f>
        <v/>
      </c>
      <c r="V241" s="34" t="str">
        <f>IF($D241="","",(IF($C241="","",IF(ISNA(SUMIF('17'!$CA:$CA,$C241,'17'!$CB:$CB)),0,SUMIF('17'!$CA:$CA,$C241,'17'!$CB:$CB)))-IF($D241="","",IF(ISNA(SUMIF('17'!$B:$B,$D241,'17'!$L:$L)),0,SUMIF('17'!$B:$B,$D241,'17'!$L:$L)))))</f>
        <v/>
      </c>
      <c r="W241" s="34" t="str">
        <f>IF($D241="","",(IF($C241="","",IF(ISNA(SUMIF('18'!$CA:$CA,$C241,'18'!$CB:$CB)),0,SUMIF('18'!$CA:$CA,$C241,'18'!$CB:$CB)))-IF($D241="","",IF(ISNA(SUMIF('18'!$B:$B,$D241,'18'!$L:$L)),0,SUMIF('18'!$B:$B,$D241,'18'!$L:$L)))))</f>
        <v/>
      </c>
      <c r="X241" s="34" t="str">
        <f>IF($D241="","",(IF($C241="","",IF(ISNA(SUMIF('19'!$CA:$CA,$C241,'19'!$CB:$CB)),0,SUMIF('19'!$CA:$CA,$C241,'19'!$CB:$CB)))-IF($D241="","",IF(ISNA(SUMIF('19'!$B:$B,$D241,'19'!$L:$L)),0,SUMIF('19'!$B:$B,$D241,'19'!$L:$L)))))</f>
        <v/>
      </c>
      <c r="Y241" s="34" t="str">
        <f>IF($D241="","",(IF($C241="","",IF(ISNA(SUMIF('20'!$CA:$CA,$C241,'20'!$CB:$CB)),0,SUMIF('20'!$CA:$CA,$C241,'20'!$CB:$CB)))-IF($D241="","",IF(ISNA(SUMIF('20'!$B:$B,$D241,'20'!$L:$L)),0,SUMIF('20'!$B:$B,$D241,'20'!$L:$L)))))</f>
        <v/>
      </c>
      <c r="Z241" s="34" t="str">
        <f>IF($D241="","",(IF($C241="","",IF(ISNA(SUMIF('21'!$CA:$CA,$C241,'21'!$CB:$CB)),0,SUMIF('21'!$CA:$CA,$C241,'21'!$CB:$CB)))-IF($D241="","",IF(ISNA(SUMIF('21'!$B:$B,$D241,'21'!$L:$L)),0,SUMIF('21'!$B:$B,$D241,'21'!$L:$L)))))</f>
        <v/>
      </c>
      <c r="AA241" s="34" t="str">
        <f>IF($D241="","",(IF($C241="","",IF(ISNA(SUMIF('22'!$CA:$CA,$C241,'22'!$CB:$CB)),0,SUMIF('22'!$CA:$CA,$C241,'22'!$CB:$CB)))-IF($D241="","",IF(ISNA(SUMIF('22'!$B:$B,$D241,'22'!$L:$L)),0,SUMIF('22'!$B:$B,$D241,'22'!$L:$L)))))</f>
        <v/>
      </c>
      <c r="AB241" s="34" t="str">
        <f>IF($D241="","",(IF($C241="","",IF(ISNA(SUMIF('23'!$CA:$CA,$C241,'23'!$CB:$CB)),0,SUMIF('23'!$CA:$CA,$C241,'23'!$CB:$CB)))-IF($D241="","",IF(ISNA(SUMIF('23'!$B:$B,$D241,'23'!$L:$L)),0,SUMIF('23'!$B:$B,$D241,'23'!$L:$L)))))</f>
        <v/>
      </c>
      <c r="AC241" s="34" t="str">
        <f>IF($D241="","",(IF($C241="","",IF(ISNA(SUMIF('24'!$CA:$CA,$C241,'24'!$CB:$CB)),0,SUMIF('24'!$CA:$CA,$C241,'24'!$CB:$CB)))-IF($D241="","",IF(ISNA(SUMIF('24'!$B:$B,$D241,'24'!$L:$L)),0,SUMIF('24'!$B:$B,$D241,'24'!$L:$L)))))</f>
        <v/>
      </c>
      <c r="AD241" s="34" t="str">
        <f>IF($D241="","",(IF($C241="","",IF(ISNA(SUMIF('25'!$CA:$CA,$C241,'25'!$CB:$CB)),0,SUMIF('25'!$CA:$CA,$C241,'25'!$CB:$CB)))-IF($D241="","",IF(ISNA(SUMIF('25'!$B:$B,$D241,'25'!$L:$L)),0,SUMIF('25'!$B:$B,$D241,'25'!$L:$L)))))</f>
        <v/>
      </c>
      <c r="AE241" s="34" t="str">
        <f>IF($D241="","",(IF($C241="","",IF(ISNA(SUMIF('26'!$CA:$CA,$C241,'26'!$CB:$CB)),0,SUMIF('26'!$CA:$CA,$C241,'26'!$CB:$CB)))-IF($D241="","",IF(ISNA(SUMIF('26'!$B:$B,$D241,'26'!$L:$L)),0,SUMIF('26'!$B:$B,$D241,'26'!$L:$L)))))</f>
        <v/>
      </c>
      <c r="AF241" s="34" t="str">
        <f>IF($D241="","",(IF($C241="","",IF(ISNA(SUMIF('27'!$CA:$CA,$C241,'27'!$CB:$CB)),0,SUMIF('27'!$CA:$CA,$C241,'27'!$CB:$CB)))-IF($D241="","",IF(ISNA(SUMIF('27'!$B:$B,$D241,'27'!$L:$L)),0,SUMIF('27'!$B:$B,$D241,'27'!$L:$L)))))</f>
        <v/>
      </c>
      <c r="AG241" s="34" t="str">
        <f>IF($D241="","",(IF($C241="","",IF(ISNA(SUMIF('28'!$CA:$CA,$C241,'28'!$CB:$CB)),0,SUMIF('28'!$CA:$CA,$C241,'28'!$CB:$CB)))-IF($D241="","",IF(ISNA(SUMIF('28'!$B:$B,$D241,'28'!$L:$L)),0,SUMIF('28'!$B:$B,$D241,'28'!$L:$L)))))</f>
        <v/>
      </c>
      <c r="AH241" s="34" t="str">
        <f>IF($D241="","",(IF($C241="","",IF(ISNA(SUMIF('29'!$CA:$CA,$C241,'29'!$CB:$CB)),0,SUMIF('29'!$CA:$CA,$C241,'29'!$CB:$CB)))-IF($D241="","",IF(ISNA(SUMIF('29'!$B:$B,$D241,'29'!$L:$L)),0,SUMIF('29'!$B:$B,$D241,'29'!$L:$L)))))</f>
        <v/>
      </c>
      <c r="AI241" s="34" t="str">
        <f>IF($D241="","",(IF($C241="","",IF(ISNA(SUMIF('30'!$CA:$CA,$C241,'30'!$CB:$CB)),0,SUMIF('30'!$CA:$CA,$C241,'30'!$CB:$CB)))-IF($D241="","",IF(ISNA(SUMIF('30'!$B:$B,$D241,'30'!$L:$L)),0,SUMIF('30'!$B:$B,$D241,'30'!$L:$L)))))</f>
        <v/>
      </c>
      <c r="AJ241" s="34" t="str">
        <f>IF($D241="","",(IF($C241="","",IF(ISNA(SUMIF('31'!$CA:$CA,$C241,'31'!$CB:$CB)),0,SUMIF('31'!$CA:$CA,$C241,'31'!$CB:$CB)))-IF($D241="","",IF(ISNA(SUMIF('31'!$B:$B,$D241,'31'!$L:$L)),0,SUMIF('31'!$B:$B,$D241,'31'!$L:$L)))))</f>
        <v/>
      </c>
      <c r="AK241" s="35" t="str">
        <f t="shared" si="14"/>
        <v/>
      </c>
      <c r="AL241" s="31" t="str">
        <f t="shared" si="15"/>
        <v/>
      </c>
    </row>
    <row r="242" spans="1:38" ht="17.399999999999999" hidden="1">
      <c r="A242" s="19">
        <v>24</v>
      </c>
      <c r="C242" s="39" t="str">
        <f>IF(D242="","",VLOOKUP('CUADRO GENERADO'!D242,'BASE DATOS CONDUCTORES'!B:C,2,FALSE))</f>
        <v/>
      </c>
      <c r="D242" s="28" t="str">
        <f>IFERROR(VLOOKUP(A242,'BASE DATOS CONDUCTORES'!$Z$4:$AB$403,3,FALSE),"")</f>
        <v/>
      </c>
      <c r="E242" s="34" t="str">
        <f>IF(ISNA(VLOOKUP(D242,SALDOS!C:D,2,FALSE)),"",VLOOKUP(D242,SALDOS!C:D,2,FALSE))</f>
        <v/>
      </c>
      <c r="F242" s="34" t="str">
        <f>IF($D242="","",(IF($C242="","",IF(ISNA(SUMIF('1'!$CA:$CA,$C242,'1'!$CB:$CB)),0,SUMIF('1'!$CA:$CA,$C242,'1'!$CB:$CB)))-IF($D242="","",IF(ISNA(SUMIF('1'!$B:$B,$D242,'1'!$L:$L)),0,SUMIF('1'!$B:$B,$D242,'1'!$L:$L)))))</f>
        <v/>
      </c>
      <c r="G242" s="34" t="str">
        <f>IF($D242="","",(IF($C242="","",IF(ISNA(SUMIF('2'!$CA:$CA,$C242,'2'!$CB:$CB)),0,SUMIF('2'!$CA:$CA,$C242,'2'!$CB:$CB)))-IF($D242="","",IF(ISNA(SUMIF('2'!$B:$B,$D242,'2'!$L:$L)),0,SUMIF('2'!$B:$B,$D242,'2'!$L:$L)))))</f>
        <v/>
      </c>
      <c r="H242" s="34" t="str">
        <f>IF($D242="","",(IF($C242="","",IF(ISNA(SUMIF('3'!$CA:$CA,$C242,'3'!$CB:$CB)),0,SUMIF('3'!$CA:$CA,$C242,'3'!$CB:$CB)))-IF($D242="","",IF(ISNA(SUMIF('3'!$B:$B,$D242,'3'!$L:$L)),0,SUMIF('3'!$B:$B,$D242,'3'!$L:$L)))))</f>
        <v/>
      </c>
      <c r="I242" s="34" t="str">
        <f>IF($D242="","",(IF($C242="","",IF(ISNA(SUMIF('4'!$CA:$CA,$C242,'4'!$CB:$CB)),0,SUMIF('4'!$CA:$CA,$C242,'4'!$CB:$CB)))-IF($D242="","",IF(ISNA(SUMIF('4'!$B:$B,$D242,'4'!$L:$L)),0,SUMIF('4'!$B:$B,$D242,'4'!$L:$L)))))</f>
        <v/>
      </c>
      <c r="J242" s="34" t="str">
        <f>IF($D242="","",(IF($C242="","",IF(ISNA(SUMIF('5'!$CA:$CA,$C242,'5'!$CB:$CB)),0,SUMIF('5'!$CA:$CA,$C242,'5'!$CB:$CB)))-IF($D242="","",IF(ISNA(SUMIF('5'!$B:$B,$D242,'5'!$L:$L)),0,SUMIF('5'!$B:$B,$D242,'5'!$L:$L)))))</f>
        <v/>
      </c>
      <c r="K242" s="34" t="str">
        <f>IF($D242="","",(IF($C242="","",IF(ISNA(SUMIF('6'!$CA:$CA,$C242,'6'!$CB:$CB)),0,SUMIF('6'!$CA:$CA,$C242,'6'!$CB:$CB)))-IF($D242="","",IF(ISNA(SUMIF('6'!$B:$B,$D242,'6'!$L:$L)),0,SUMIF('6'!$B:$B,$D242,'6'!$L:$L)))))</f>
        <v/>
      </c>
      <c r="L242" s="34" t="str">
        <f>IF($D242="","",(IF($C242="","",IF(ISNA(SUMIF('7'!$CA:$CA,$C242,'7'!$CB:$CB)),0,SUMIF('7'!$CA:$CA,$C242,'7'!$CB:$CB)))-IF($D242="","",IF(ISNA(SUMIF('7'!$B:$B,$D242,'7'!$L:$L)),0,SUMIF('7'!$B:$B,$D242,'7'!$L:$L)))))</f>
        <v/>
      </c>
      <c r="M242" s="34" t="str">
        <f>IF($D242="","",(IF($C242="","",IF(ISNA(SUMIF('8'!$CA:$CA,$C242,'8'!$CB:$CB)),0,SUMIF('8'!$CA:$CA,$C242,'8'!$CB:$CB)))-IF($D242="","",IF(ISNA(SUMIF('8'!$B:$B,$D242,'8'!$L:$L)),0,SUMIF('8'!$B:$B,$D242,'8'!$L:$L)))))</f>
        <v/>
      </c>
      <c r="N242" s="34" t="str">
        <f>IF($D242="","",(IF($C242="","",IF(ISNA(SUMIF('9'!$CA:$CA,$C242,'9'!$CB:$CB)),0,SUMIF('9'!$CA:$CA,$C242,'9'!$CB:$CB)))-IF($D242="","",IF(ISNA(SUMIF('9'!$B:$B,$D242,'9'!$L:$L)),0,SUMIF('9'!$B:$B,$D242,'9'!$L:$L)))))</f>
        <v/>
      </c>
      <c r="O242" s="34" t="str">
        <f>IF($D242="","",(IF($C242="","",IF(ISNA(SUMIF('10'!$CA:$CA,$C242,'10'!$CB:$CB)),0,SUMIF('10'!$CA:$CA,$C242,'10'!$CB:$CB)))-IF($D242="","",IF(ISNA(SUMIF('10'!$B:$B,$D242,'10'!$L:$L)),0,SUMIF('10'!$B:$B,$D242,'10'!$L:$L)))))</f>
        <v/>
      </c>
      <c r="P242" s="34" t="str">
        <f>IF($D242="","",(IF($C242="","",IF(ISNA(SUMIF('11'!$CA:$CA,$C242,'11'!$CB:$CB)),0,SUMIF('11'!$CA:$CA,$C242,'11'!$CB:$CB)))-IF($D242="","",IF(ISNA(SUMIF('11'!$B:$B,$D242,'11'!$L:$L)),0,SUMIF('11'!$B:$B,$D242,'11'!$L:$L)))))</f>
        <v/>
      </c>
      <c r="Q242" s="34" t="str">
        <f>IF($D242="","",(IF($C242="","",IF(ISNA(SUMIF('12'!$CA:$CA,$C242,'12'!$CB:$CB)),0,SUMIF('12'!$CA:$CA,$C242,'12'!$CB:$CB)))-IF($D242="","",IF(ISNA(SUMIF('12'!$B:$B,$D242,'12'!$L:$L)),0,SUMIF('12'!$B:$B,$D242,'12'!$L:$L)))))</f>
        <v/>
      </c>
      <c r="R242" s="34" t="str">
        <f>IF($D242="","",(IF($C242="","",IF(ISNA(SUMIF('13'!$CA:$CA,$C242,'13'!$CB:$CB)),0,SUMIF('13'!$CA:$CA,$C242,'13'!$CB:$CB)))-IF($D242="","",IF(ISNA(SUMIF('13'!$B:$B,$D242,'13'!$L:$L)),0,SUMIF('13'!$B:$B,$D242,'13'!$L:$L)))))</f>
        <v/>
      </c>
      <c r="S242" s="34" t="str">
        <f>IF($D242="","",(IF($C242="","",IF(ISNA(SUMIF('14'!$CA:$CA,$C242,'14'!$CB:$CB)),0,SUMIF('14'!$CA:$CA,$C242,'14'!$CB:$CB)))-IF($D242="","",IF(ISNA(SUMIF('14'!$B:$B,$D242,'14'!$L:$L)),0,SUMIF('14'!$B:$B,$D242,'14'!$L:$L)))))</f>
        <v/>
      </c>
      <c r="T242" s="34" t="str">
        <f>IF($D242="","",(IF($C242="","",IF(ISNA(SUMIF('15'!$CA:$CA,$C242,'15'!$CB:$CB)),0,SUMIF('15'!$CA:$CA,$C242,'15'!$CB:$CB)))-IF($D242="","",IF(ISNA(SUMIF('15'!$B:$B,$D242,'15'!$L:$L)),0,SUMIF('15'!$B:$B,$D242,'15'!$L:$L)))))</f>
        <v/>
      </c>
      <c r="U242" s="34" t="str">
        <f>IF($D242="","",(IF($C242="","",IF(ISNA(SUMIF('16'!$CA:$CA,$C242,'16'!$CB:$CB)),0,SUMIF('16'!$CA:$CA,$C242,'16'!$CB:$CB)))-IF($D242="","",IF(ISNA(SUMIF('16'!$B:$B,$D242,'16'!$L:$L)),0,SUMIF('16'!$B:$B,$D242,'16'!$L:$L)))))</f>
        <v/>
      </c>
      <c r="V242" s="34" t="str">
        <f>IF($D242="","",(IF($C242="","",IF(ISNA(SUMIF('17'!$CA:$CA,$C242,'17'!$CB:$CB)),0,SUMIF('17'!$CA:$CA,$C242,'17'!$CB:$CB)))-IF($D242="","",IF(ISNA(SUMIF('17'!$B:$B,$D242,'17'!$L:$L)),0,SUMIF('17'!$B:$B,$D242,'17'!$L:$L)))))</f>
        <v/>
      </c>
      <c r="W242" s="34" t="str">
        <f>IF($D242="","",(IF($C242="","",IF(ISNA(SUMIF('18'!$CA:$CA,$C242,'18'!$CB:$CB)),0,SUMIF('18'!$CA:$CA,$C242,'18'!$CB:$CB)))-IF($D242="","",IF(ISNA(SUMIF('18'!$B:$B,$D242,'18'!$L:$L)),0,SUMIF('18'!$B:$B,$D242,'18'!$L:$L)))))</f>
        <v/>
      </c>
      <c r="X242" s="34" t="str">
        <f>IF($D242="","",(IF($C242="","",IF(ISNA(SUMIF('19'!$CA:$CA,$C242,'19'!$CB:$CB)),0,SUMIF('19'!$CA:$CA,$C242,'19'!$CB:$CB)))-IF($D242="","",IF(ISNA(SUMIF('19'!$B:$B,$D242,'19'!$L:$L)),0,SUMIF('19'!$B:$B,$D242,'19'!$L:$L)))))</f>
        <v/>
      </c>
      <c r="Y242" s="34" t="str">
        <f>IF($D242="","",(IF($C242="","",IF(ISNA(SUMIF('20'!$CA:$CA,$C242,'20'!$CB:$CB)),0,SUMIF('20'!$CA:$CA,$C242,'20'!$CB:$CB)))-IF($D242="","",IF(ISNA(SUMIF('20'!$B:$B,$D242,'20'!$L:$L)),0,SUMIF('20'!$B:$B,$D242,'20'!$L:$L)))))</f>
        <v/>
      </c>
      <c r="Z242" s="34" t="str">
        <f>IF($D242="","",(IF($C242="","",IF(ISNA(SUMIF('21'!$CA:$CA,$C242,'21'!$CB:$CB)),0,SUMIF('21'!$CA:$CA,$C242,'21'!$CB:$CB)))-IF($D242="","",IF(ISNA(SUMIF('21'!$B:$B,$D242,'21'!$L:$L)),0,SUMIF('21'!$B:$B,$D242,'21'!$L:$L)))))</f>
        <v/>
      </c>
      <c r="AA242" s="34" t="str">
        <f>IF($D242="","",(IF($C242="","",IF(ISNA(SUMIF('22'!$CA:$CA,$C242,'22'!$CB:$CB)),0,SUMIF('22'!$CA:$CA,$C242,'22'!$CB:$CB)))-IF($D242="","",IF(ISNA(SUMIF('22'!$B:$B,$D242,'22'!$L:$L)),0,SUMIF('22'!$B:$B,$D242,'22'!$L:$L)))))</f>
        <v/>
      </c>
      <c r="AB242" s="34" t="str">
        <f>IF($D242="","",(IF($C242="","",IF(ISNA(SUMIF('23'!$CA:$CA,$C242,'23'!$CB:$CB)),0,SUMIF('23'!$CA:$CA,$C242,'23'!$CB:$CB)))-IF($D242="","",IF(ISNA(SUMIF('23'!$B:$B,$D242,'23'!$L:$L)),0,SUMIF('23'!$B:$B,$D242,'23'!$L:$L)))))</f>
        <v/>
      </c>
      <c r="AC242" s="34" t="str">
        <f>IF($D242="","",(IF($C242="","",IF(ISNA(SUMIF('24'!$CA:$CA,$C242,'24'!$CB:$CB)),0,SUMIF('24'!$CA:$CA,$C242,'24'!$CB:$CB)))-IF($D242="","",IF(ISNA(SUMIF('24'!$B:$B,$D242,'24'!$L:$L)),0,SUMIF('24'!$B:$B,$D242,'24'!$L:$L)))))</f>
        <v/>
      </c>
      <c r="AD242" s="34" t="str">
        <f>IF($D242="","",(IF($C242="","",IF(ISNA(SUMIF('25'!$CA:$CA,$C242,'25'!$CB:$CB)),0,SUMIF('25'!$CA:$CA,$C242,'25'!$CB:$CB)))-IF($D242="","",IF(ISNA(SUMIF('25'!$B:$B,$D242,'25'!$L:$L)),0,SUMIF('25'!$B:$B,$D242,'25'!$L:$L)))))</f>
        <v/>
      </c>
      <c r="AE242" s="34" t="str">
        <f>IF($D242="","",(IF($C242="","",IF(ISNA(SUMIF('26'!$CA:$CA,$C242,'26'!$CB:$CB)),0,SUMIF('26'!$CA:$CA,$C242,'26'!$CB:$CB)))-IF($D242="","",IF(ISNA(SUMIF('26'!$B:$B,$D242,'26'!$L:$L)),0,SUMIF('26'!$B:$B,$D242,'26'!$L:$L)))))</f>
        <v/>
      </c>
      <c r="AF242" s="34" t="str">
        <f>IF($D242="","",(IF($C242="","",IF(ISNA(SUMIF('27'!$CA:$CA,$C242,'27'!$CB:$CB)),0,SUMIF('27'!$CA:$CA,$C242,'27'!$CB:$CB)))-IF($D242="","",IF(ISNA(SUMIF('27'!$B:$B,$D242,'27'!$L:$L)),0,SUMIF('27'!$B:$B,$D242,'27'!$L:$L)))))</f>
        <v/>
      </c>
      <c r="AG242" s="34" t="str">
        <f>IF($D242="","",(IF($C242="","",IF(ISNA(SUMIF('28'!$CA:$CA,$C242,'28'!$CB:$CB)),0,SUMIF('28'!$CA:$CA,$C242,'28'!$CB:$CB)))-IF($D242="","",IF(ISNA(SUMIF('28'!$B:$B,$D242,'28'!$L:$L)),0,SUMIF('28'!$B:$B,$D242,'28'!$L:$L)))))</f>
        <v/>
      </c>
      <c r="AH242" s="34" t="str">
        <f>IF($D242="","",(IF($C242="","",IF(ISNA(SUMIF('29'!$CA:$CA,$C242,'29'!$CB:$CB)),0,SUMIF('29'!$CA:$CA,$C242,'29'!$CB:$CB)))-IF($D242="","",IF(ISNA(SUMIF('29'!$B:$B,$D242,'29'!$L:$L)),0,SUMIF('29'!$B:$B,$D242,'29'!$L:$L)))))</f>
        <v/>
      </c>
      <c r="AI242" s="34" t="str">
        <f>IF($D242="","",(IF($C242="","",IF(ISNA(SUMIF('30'!$CA:$CA,$C242,'30'!$CB:$CB)),0,SUMIF('30'!$CA:$CA,$C242,'30'!$CB:$CB)))-IF($D242="","",IF(ISNA(SUMIF('30'!$B:$B,$D242,'30'!$L:$L)),0,SUMIF('30'!$B:$B,$D242,'30'!$L:$L)))))</f>
        <v/>
      </c>
      <c r="AJ242" s="34" t="str">
        <f>IF($D242="","",(IF($C242="","",IF(ISNA(SUMIF('31'!$CA:$CA,$C242,'31'!$CB:$CB)),0,SUMIF('31'!$CA:$CA,$C242,'31'!$CB:$CB)))-IF($D242="","",IF(ISNA(SUMIF('31'!$B:$B,$D242,'31'!$L:$L)),0,SUMIF('31'!$B:$B,$D242,'31'!$L:$L)))))</f>
        <v/>
      </c>
      <c r="AK242" s="35" t="str">
        <f t="shared" si="14"/>
        <v/>
      </c>
      <c r="AL242" s="31" t="str">
        <f t="shared" si="15"/>
        <v/>
      </c>
    </row>
    <row r="243" spans="1:38" ht="17.399999999999999" hidden="1">
      <c r="A243" s="19">
        <v>25</v>
      </c>
      <c r="C243" s="39" t="str">
        <f>IF(D243="","",VLOOKUP('CUADRO GENERADO'!D243,'BASE DATOS CONDUCTORES'!B:C,2,FALSE))</f>
        <v/>
      </c>
      <c r="D243" s="28" t="str">
        <f>IFERROR(VLOOKUP(A243,'BASE DATOS CONDUCTORES'!$Z$4:$AB$403,3,FALSE),"")</f>
        <v/>
      </c>
      <c r="E243" s="34" t="str">
        <f>IF(ISNA(VLOOKUP(D243,SALDOS!C:D,2,FALSE)),"",VLOOKUP(D243,SALDOS!C:D,2,FALSE))</f>
        <v/>
      </c>
      <c r="F243" s="34" t="str">
        <f>IF($D243="","",(IF($C243="","",IF(ISNA(SUMIF('1'!$CA:$CA,$C243,'1'!$CB:$CB)),0,SUMIF('1'!$CA:$CA,$C243,'1'!$CB:$CB)))-IF($D243="","",IF(ISNA(SUMIF('1'!$B:$B,$D243,'1'!$L:$L)),0,SUMIF('1'!$B:$B,$D243,'1'!$L:$L)))))</f>
        <v/>
      </c>
      <c r="G243" s="34" t="str">
        <f>IF($D243="","",(IF($C243="","",IF(ISNA(SUMIF('2'!$CA:$CA,$C243,'2'!$CB:$CB)),0,SUMIF('2'!$CA:$CA,$C243,'2'!$CB:$CB)))-IF($D243="","",IF(ISNA(SUMIF('2'!$B:$B,$D243,'2'!$L:$L)),0,SUMIF('2'!$B:$B,$D243,'2'!$L:$L)))))</f>
        <v/>
      </c>
      <c r="H243" s="34" t="str">
        <f>IF($D243="","",(IF($C243="","",IF(ISNA(SUMIF('3'!$CA:$CA,$C243,'3'!$CB:$CB)),0,SUMIF('3'!$CA:$CA,$C243,'3'!$CB:$CB)))-IF($D243="","",IF(ISNA(SUMIF('3'!$B:$B,$D243,'3'!$L:$L)),0,SUMIF('3'!$B:$B,$D243,'3'!$L:$L)))))</f>
        <v/>
      </c>
      <c r="I243" s="34" t="str">
        <f>IF($D243="","",(IF($C243="","",IF(ISNA(SUMIF('4'!$CA:$CA,$C243,'4'!$CB:$CB)),0,SUMIF('4'!$CA:$CA,$C243,'4'!$CB:$CB)))-IF($D243="","",IF(ISNA(SUMIF('4'!$B:$B,$D243,'4'!$L:$L)),0,SUMIF('4'!$B:$B,$D243,'4'!$L:$L)))))</f>
        <v/>
      </c>
      <c r="J243" s="34" t="str">
        <f>IF($D243="","",(IF($C243="","",IF(ISNA(SUMIF('5'!$CA:$CA,$C243,'5'!$CB:$CB)),0,SUMIF('5'!$CA:$CA,$C243,'5'!$CB:$CB)))-IF($D243="","",IF(ISNA(SUMIF('5'!$B:$B,$D243,'5'!$L:$L)),0,SUMIF('5'!$B:$B,$D243,'5'!$L:$L)))))</f>
        <v/>
      </c>
      <c r="K243" s="34" t="str">
        <f>IF($D243="","",(IF($C243="","",IF(ISNA(SUMIF('6'!$CA:$CA,$C243,'6'!$CB:$CB)),0,SUMIF('6'!$CA:$CA,$C243,'6'!$CB:$CB)))-IF($D243="","",IF(ISNA(SUMIF('6'!$B:$B,$D243,'6'!$L:$L)),0,SUMIF('6'!$B:$B,$D243,'6'!$L:$L)))))</f>
        <v/>
      </c>
      <c r="L243" s="34" t="str">
        <f>IF($D243="","",(IF($C243="","",IF(ISNA(SUMIF('7'!$CA:$CA,$C243,'7'!$CB:$CB)),0,SUMIF('7'!$CA:$CA,$C243,'7'!$CB:$CB)))-IF($D243="","",IF(ISNA(SUMIF('7'!$B:$B,$D243,'7'!$L:$L)),0,SUMIF('7'!$B:$B,$D243,'7'!$L:$L)))))</f>
        <v/>
      </c>
      <c r="M243" s="34" t="str">
        <f>IF($D243="","",(IF($C243="","",IF(ISNA(SUMIF('8'!$CA:$CA,$C243,'8'!$CB:$CB)),0,SUMIF('8'!$CA:$CA,$C243,'8'!$CB:$CB)))-IF($D243="","",IF(ISNA(SUMIF('8'!$B:$B,$D243,'8'!$L:$L)),0,SUMIF('8'!$B:$B,$D243,'8'!$L:$L)))))</f>
        <v/>
      </c>
      <c r="N243" s="34" t="str">
        <f>IF($D243="","",(IF($C243="","",IF(ISNA(SUMIF('9'!$CA:$CA,$C243,'9'!$CB:$CB)),0,SUMIF('9'!$CA:$CA,$C243,'9'!$CB:$CB)))-IF($D243="","",IF(ISNA(SUMIF('9'!$B:$B,$D243,'9'!$L:$L)),0,SUMIF('9'!$B:$B,$D243,'9'!$L:$L)))))</f>
        <v/>
      </c>
      <c r="O243" s="34" t="str">
        <f>IF($D243="","",(IF($C243="","",IF(ISNA(SUMIF('10'!$CA:$CA,$C243,'10'!$CB:$CB)),0,SUMIF('10'!$CA:$CA,$C243,'10'!$CB:$CB)))-IF($D243="","",IF(ISNA(SUMIF('10'!$B:$B,$D243,'10'!$L:$L)),0,SUMIF('10'!$B:$B,$D243,'10'!$L:$L)))))</f>
        <v/>
      </c>
      <c r="P243" s="34" t="str">
        <f>IF($D243="","",(IF($C243="","",IF(ISNA(SUMIF('11'!$CA:$CA,$C243,'11'!$CB:$CB)),0,SUMIF('11'!$CA:$CA,$C243,'11'!$CB:$CB)))-IF($D243="","",IF(ISNA(SUMIF('11'!$B:$B,$D243,'11'!$L:$L)),0,SUMIF('11'!$B:$B,$D243,'11'!$L:$L)))))</f>
        <v/>
      </c>
      <c r="Q243" s="34" t="str">
        <f>IF($D243="","",(IF($C243="","",IF(ISNA(SUMIF('12'!$CA:$CA,$C243,'12'!$CB:$CB)),0,SUMIF('12'!$CA:$CA,$C243,'12'!$CB:$CB)))-IF($D243="","",IF(ISNA(SUMIF('12'!$B:$B,$D243,'12'!$L:$L)),0,SUMIF('12'!$B:$B,$D243,'12'!$L:$L)))))</f>
        <v/>
      </c>
      <c r="R243" s="34" t="str">
        <f>IF($D243="","",(IF($C243="","",IF(ISNA(SUMIF('13'!$CA:$CA,$C243,'13'!$CB:$CB)),0,SUMIF('13'!$CA:$CA,$C243,'13'!$CB:$CB)))-IF($D243="","",IF(ISNA(SUMIF('13'!$B:$B,$D243,'13'!$L:$L)),0,SUMIF('13'!$B:$B,$D243,'13'!$L:$L)))))</f>
        <v/>
      </c>
      <c r="S243" s="34" t="str">
        <f>IF($D243="","",(IF($C243="","",IF(ISNA(SUMIF('14'!$CA:$CA,$C243,'14'!$CB:$CB)),0,SUMIF('14'!$CA:$CA,$C243,'14'!$CB:$CB)))-IF($D243="","",IF(ISNA(SUMIF('14'!$B:$B,$D243,'14'!$L:$L)),0,SUMIF('14'!$B:$B,$D243,'14'!$L:$L)))))</f>
        <v/>
      </c>
      <c r="T243" s="34" t="str">
        <f>IF($D243="","",(IF($C243="","",IF(ISNA(SUMIF('15'!$CA:$CA,$C243,'15'!$CB:$CB)),0,SUMIF('15'!$CA:$CA,$C243,'15'!$CB:$CB)))-IF($D243="","",IF(ISNA(SUMIF('15'!$B:$B,$D243,'15'!$L:$L)),0,SUMIF('15'!$B:$B,$D243,'15'!$L:$L)))))</f>
        <v/>
      </c>
      <c r="U243" s="34" t="str">
        <f>IF($D243="","",(IF($C243="","",IF(ISNA(SUMIF('16'!$CA:$CA,$C243,'16'!$CB:$CB)),0,SUMIF('16'!$CA:$CA,$C243,'16'!$CB:$CB)))-IF($D243="","",IF(ISNA(SUMIF('16'!$B:$B,$D243,'16'!$L:$L)),0,SUMIF('16'!$B:$B,$D243,'16'!$L:$L)))))</f>
        <v/>
      </c>
      <c r="V243" s="34" t="str">
        <f>IF($D243="","",(IF($C243="","",IF(ISNA(SUMIF('17'!$CA:$CA,$C243,'17'!$CB:$CB)),0,SUMIF('17'!$CA:$CA,$C243,'17'!$CB:$CB)))-IF($D243="","",IF(ISNA(SUMIF('17'!$B:$B,$D243,'17'!$L:$L)),0,SUMIF('17'!$B:$B,$D243,'17'!$L:$L)))))</f>
        <v/>
      </c>
      <c r="W243" s="34" t="str">
        <f>IF($D243="","",(IF($C243="","",IF(ISNA(SUMIF('18'!$CA:$CA,$C243,'18'!$CB:$CB)),0,SUMIF('18'!$CA:$CA,$C243,'18'!$CB:$CB)))-IF($D243="","",IF(ISNA(SUMIF('18'!$B:$B,$D243,'18'!$L:$L)),0,SUMIF('18'!$B:$B,$D243,'18'!$L:$L)))))</f>
        <v/>
      </c>
      <c r="X243" s="34" t="str">
        <f>IF($D243="","",(IF($C243="","",IF(ISNA(SUMIF('19'!$CA:$CA,$C243,'19'!$CB:$CB)),0,SUMIF('19'!$CA:$CA,$C243,'19'!$CB:$CB)))-IF($D243="","",IF(ISNA(SUMIF('19'!$B:$B,$D243,'19'!$L:$L)),0,SUMIF('19'!$B:$B,$D243,'19'!$L:$L)))))</f>
        <v/>
      </c>
      <c r="Y243" s="34" t="str">
        <f>IF($D243="","",(IF($C243="","",IF(ISNA(SUMIF('20'!$CA:$CA,$C243,'20'!$CB:$CB)),0,SUMIF('20'!$CA:$CA,$C243,'20'!$CB:$CB)))-IF($D243="","",IF(ISNA(SUMIF('20'!$B:$B,$D243,'20'!$L:$L)),0,SUMIF('20'!$B:$B,$D243,'20'!$L:$L)))))</f>
        <v/>
      </c>
      <c r="Z243" s="34" t="str">
        <f>IF($D243="","",(IF($C243="","",IF(ISNA(SUMIF('21'!$CA:$CA,$C243,'21'!$CB:$CB)),0,SUMIF('21'!$CA:$CA,$C243,'21'!$CB:$CB)))-IF($D243="","",IF(ISNA(SUMIF('21'!$B:$B,$D243,'21'!$L:$L)),0,SUMIF('21'!$B:$B,$D243,'21'!$L:$L)))))</f>
        <v/>
      </c>
      <c r="AA243" s="34" t="str">
        <f>IF($D243="","",(IF($C243="","",IF(ISNA(SUMIF('22'!$CA:$CA,$C243,'22'!$CB:$CB)),0,SUMIF('22'!$CA:$CA,$C243,'22'!$CB:$CB)))-IF($D243="","",IF(ISNA(SUMIF('22'!$B:$B,$D243,'22'!$L:$L)),0,SUMIF('22'!$B:$B,$D243,'22'!$L:$L)))))</f>
        <v/>
      </c>
      <c r="AB243" s="34" t="str">
        <f>IF($D243="","",(IF($C243="","",IF(ISNA(SUMIF('23'!$CA:$CA,$C243,'23'!$CB:$CB)),0,SUMIF('23'!$CA:$CA,$C243,'23'!$CB:$CB)))-IF($D243="","",IF(ISNA(SUMIF('23'!$B:$B,$D243,'23'!$L:$L)),0,SUMIF('23'!$B:$B,$D243,'23'!$L:$L)))))</f>
        <v/>
      </c>
      <c r="AC243" s="34" t="str">
        <f>IF($D243="","",(IF($C243="","",IF(ISNA(SUMIF('24'!$CA:$CA,$C243,'24'!$CB:$CB)),0,SUMIF('24'!$CA:$CA,$C243,'24'!$CB:$CB)))-IF($D243="","",IF(ISNA(SUMIF('24'!$B:$B,$D243,'24'!$L:$L)),0,SUMIF('24'!$B:$B,$D243,'24'!$L:$L)))))</f>
        <v/>
      </c>
      <c r="AD243" s="34" t="str">
        <f>IF($D243="","",(IF($C243="","",IF(ISNA(SUMIF('25'!$CA:$CA,$C243,'25'!$CB:$CB)),0,SUMIF('25'!$CA:$CA,$C243,'25'!$CB:$CB)))-IF($D243="","",IF(ISNA(SUMIF('25'!$B:$B,$D243,'25'!$L:$L)),0,SUMIF('25'!$B:$B,$D243,'25'!$L:$L)))))</f>
        <v/>
      </c>
      <c r="AE243" s="34" t="str">
        <f>IF($D243="","",(IF($C243="","",IF(ISNA(SUMIF('26'!$CA:$CA,$C243,'26'!$CB:$CB)),0,SUMIF('26'!$CA:$CA,$C243,'26'!$CB:$CB)))-IF($D243="","",IF(ISNA(SUMIF('26'!$B:$B,$D243,'26'!$L:$L)),0,SUMIF('26'!$B:$B,$D243,'26'!$L:$L)))))</f>
        <v/>
      </c>
      <c r="AF243" s="34" t="str">
        <f>IF($D243="","",(IF($C243="","",IF(ISNA(SUMIF('27'!$CA:$CA,$C243,'27'!$CB:$CB)),0,SUMIF('27'!$CA:$CA,$C243,'27'!$CB:$CB)))-IF($D243="","",IF(ISNA(SUMIF('27'!$B:$B,$D243,'27'!$L:$L)),0,SUMIF('27'!$B:$B,$D243,'27'!$L:$L)))))</f>
        <v/>
      </c>
      <c r="AG243" s="34" t="str">
        <f>IF($D243="","",(IF($C243="","",IF(ISNA(SUMIF('28'!$CA:$CA,$C243,'28'!$CB:$CB)),0,SUMIF('28'!$CA:$CA,$C243,'28'!$CB:$CB)))-IF($D243="","",IF(ISNA(SUMIF('28'!$B:$B,$D243,'28'!$L:$L)),0,SUMIF('28'!$B:$B,$D243,'28'!$L:$L)))))</f>
        <v/>
      </c>
      <c r="AH243" s="34" t="str">
        <f>IF($D243="","",(IF($C243="","",IF(ISNA(SUMIF('29'!$CA:$CA,$C243,'29'!$CB:$CB)),0,SUMIF('29'!$CA:$CA,$C243,'29'!$CB:$CB)))-IF($D243="","",IF(ISNA(SUMIF('29'!$B:$B,$D243,'29'!$L:$L)),0,SUMIF('29'!$B:$B,$D243,'29'!$L:$L)))))</f>
        <v/>
      </c>
      <c r="AI243" s="34" t="str">
        <f>IF($D243="","",(IF($C243="","",IF(ISNA(SUMIF('30'!$CA:$CA,$C243,'30'!$CB:$CB)),0,SUMIF('30'!$CA:$CA,$C243,'30'!$CB:$CB)))-IF($D243="","",IF(ISNA(SUMIF('30'!$B:$B,$D243,'30'!$L:$L)),0,SUMIF('30'!$B:$B,$D243,'30'!$L:$L)))))</f>
        <v/>
      </c>
      <c r="AJ243" s="34" t="str">
        <f>IF($D243="","",(IF($C243="","",IF(ISNA(SUMIF('31'!$CA:$CA,$C243,'31'!$CB:$CB)),0,SUMIF('31'!$CA:$CA,$C243,'31'!$CB:$CB)))-IF($D243="","",IF(ISNA(SUMIF('31'!$B:$B,$D243,'31'!$L:$L)),0,SUMIF('31'!$B:$B,$D243,'31'!$L:$L)))))</f>
        <v/>
      </c>
      <c r="AK243" s="35" t="str">
        <f t="shared" si="14"/>
        <v/>
      </c>
      <c r="AL243" s="31" t="str">
        <f t="shared" si="15"/>
        <v/>
      </c>
    </row>
    <row r="244" spans="1:38" ht="17.399999999999999" hidden="1">
      <c r="A244" s="19">
        <v>26</v>
      </c>
      <c r="C244" s="39" t="str">
        <f>IF(D244="","",VLOOKUP('CUADRO GENERADO'!D244,'BASE DATOS CONDUCTORES'!B:C,2,FALSE))</f>
        <v/>
      </c>
      <c r="D244" s="28" t="str">
        <f>IFERROR(VLOOKUP(A244,'BASE DATOS CONDUCTORES'!$Z$4:$AB$403,3,FALSE),"")</f>
        <v/>
      </c>
      <c r="E244" s="34" t="str">
        <f>IF(ISNA(VLOOKUP(D244,SALDOS!C:D,2,FALSE)),"",VLOOKUP(D244,SALDOS!C:D,2,FALSE))</f>
        <v/>
      </c>
      <c r="F244" s="34" t="str">
        <f>IF($D244="","",(IF($C244="","",IF(ISNA(SUMIF('1'!$CA:$CA,$C244,'1'!$CB:$CB)),0,SUMIF('1'!$CA:$CA,$C244,'1'!$CB:$CB)))-IF($D244="","",IF(ISNA(SUMIF('1'!$B:$B,$D244,'1'!$L:$L)),0,SUMIF('1'!$B:$B,$D244,'1'!$L:$L)))))</f>
        <v/>
      </c>
      <c r="G244" s="34" t="str">
        <f>IF($D244="","",(IF($C244="","",IF(ISNA(SUMIF('2'!$CA:$CA,$C244,'2'!$CB:$CB)),0,SUMIF('2'!$CA:$CA,$C244,'2'!$CB:$CB)))-IF($D244="","",IF(ISNA(SUMIF('2'!$B:$B,$D244,'2'!$L:$L)),0,SUMIF('2'!$B:$B,$D244,'2'!$L:$L)))))</f>
        <v/>
      </c>
      <c r="H244" s="34" t="str">
        <f>IF($D244="","",(IF($C244="","",IF(ISNA(SUMIF('3'!$CA:$CA,$C244,'3'!$CB:$CB)),0,SUMIF('3'!$CA:$CA,$C244,'3'!$CB:$CB)))-IF($D244="","",IF(ISNA(SUMIF('3'!$B:$B,$D244,'3'!$L:$L)),0,SUMIF('3'!$B:$B,$D244,'3'!$L:$L)))))</f>
        <v/>
      </c>
      <c r="I244" s="34" t="str">
        <f>IF($D244="","",(IF($C244="","",IF(ISNA(SUMIF('4'!$CA:$CA,$C244,'4'!$CB:$CB)),0,SUMIF('4'!$CA:$CA,$C244,'4'!$CB:$CB)))-IF($D244="","",IF(ISNA(SUMIF('4'!$B:$B,$D244,'4'!$L:$L)),0,SUMIF('4'!$B:$B,$D244,'4'!$L:$L)))))</f>
        <v/>
      </c>
      <c r="J244" s="34" t="str">
        <f>IF($D244="","",(IF($C244="","",IF(ISNA(SUMIF('5'!$CA:$CA,$C244,'5'!$CB:$CB)),0,SUMIF('5'!$CA:$CA,$C244,'5'!$CB:$CB)))-IF($D244="","",IF(ISNA(SUMIF('5'!$B:$B,$D244,'5'!$L:$L)),0,SUMIF('5'!$B:$B,$D244,'5'!$L:$L)))))</f>
        <v/>
      </c>
      <c r="K244" s="34" t="str">
        <f>IF($D244="","",(IF($C244="","",IF(ISNA(SUMIF('6'!$CA:$CA,$C244,'6'!$CB:$CB)),0,SUMIF('6'!$CA:$CA,$C244,'6'!$CB:$CB)))-IF($D244="","",IF(ISNA(SUMIF('6'!$B:$B,$D244,'6'!$L:$L)),0,SUMIF('6'!$B:$B,$D244,'6'!$L:$L)))))</f>
        <v/>
      </c>
      <c r="L244" s="34" t="str">
        <f>IF($D244="","",(IF($C244="","",IF(ISNA(SUMIF('7'!$CA:$CA,$C244,'7'!$CB:$CB)),0,SUMIF('7'!$CA:$CA,$C244,'7'!$CB:$CB)))-IF($D244="","",IF(ISNA(SUMIF('7'!$B:$B,$D244,'7'!$L:$L)),0,SUMIF('7'!$B:$B,$D244,'7'!$L:$L)))))</f>
        <v/>
      </c>
      <c r="M244" s="34" t="str">
        <f>IF($D244="","",(IF($C244="","",IF(ISNA(SUMIF('8'!$CA:$CA,$C244,'8'!$CB:$CB)),0,SUMIF('8'!$CA:$CA,$C244,'8'!$CB:$CB)))-IF($D244="","",IF(ISNA(SUMIF('8'!$B:$B,$D244,'8'!$L:$L)),0,SUMIF('8'!$B:$B,$D244,'8'!$L:$L)))))</f>
        <v/>
      </c>
      <c r="N244" s="34" t="str">
        <f>IF($D244="","",(IF($C244="","",IF(ISNA(SUMIF('9'!$CA:$CA,$C244,'9'!$CB:$CB)),0,SUMIF('9'!$CA:$CA,$C244,'9'!$CB:$CB)))-IF($D244="","",IF(ISNA(SUMIF('9'!$B:$B,$D244,'9'!$L:$L)),0,SUMIF('9'!$B:$B,$D244,'9'!$L:$L)))))</f>
        <v/>
      </c>
      <c r="O244" s="34" t="str">
        <f>IF($D244="","",(IF($C244="","",IF(ISNA(SUMIF('10'!$CA:$CA,$C244,'10'!$CB:$CB)),0,SUMIF('10'!$CA:$CA,$C244,'10'!$CB:$CB)))-IF($D244="","",IF(ISNA(SUMIF('10'!$B:$B,$D244,'10'!$L:$L)),0,SUMIF('10'!$B:$B,$D244,'10'!$L:$L)))))</f>
        <v/>
      </c>
      <c r="P244" s="34" t="str">
        <f>IF($D244="","",(IF($C244="","",IF(ISNA(SUMIF('11'!$CA:$CA,$C244,'11'!$CB:$CB)),0,SUMIF('11'!$CA:$CA,$C244,'11'!$CB:$CB)))-IF($D244="","",IF(ISNA(SUMIF('11'!$B:$B,$D244,'11'!$L:$L)),0,SUMIF('11'!$B:$B,$D244,'11'!$L:$L)))))</f>
        <v/>
      </c>
      <c r="Q244" s="34" t="str">
        <f>IF($D244="","",(IF($C244="","",IF(ISNA(SUMIF('12'!$CA:$CA,$C244,'12'!$CB:$CB)),0,SUMIF('12'!$CA:$CA,$C244,'12'!$CB:$CB)))-IF($D244="","",IF(ISNA(SUMIF('12'!$B:$B,$D244,'12'!$L:$L)),0,SUMIF('12'!$B:$B,$D244,'12'!$L:$L)))))</f>
        <v/>
      </c>
      <c r="R244" s="34" t="str">
        <f>IF($D244="","",(IF($C244="","",IF(ISNA(SUMIF('13'!$CA:$CA,$C244,'13'!$CB:$CB)),0,SUMIF('13'!$CA:$CA,$C244,'13'!$CB:$CB)))-IF($D244="","",IF(ISNA(SUMIF('13'!$B:$B,$D244,'13'!$L:$L)),0,SUMIF('13'!$B:$B,$D244,'13'!$L:$L)))))</f>
        <v/>
      </c>
      <c r="S244" s="34" t="str">
        <f>IF($D244="","",(IF($C244="","",IF(ISNA(SUMIF('14'!$CA:$CA,$C244,'14'!$CB:$CB)),0,SUMIF('14'!$CA:$CA,$C244,'14'!$CB:$CB)))-IF($D244="","",IF(ISNA(SUMIF('14'!$B:$B,$D244,'14'!$L:$L)),0,SUMIF('14'!$B:$B,$D244,'14'!$L:$L)))))</f>
        <v/>
      </c>
      <c r="T244" s="34" t="str">
        <f>IF($D244="","",(IF($C244="","",IF(ISNA(SUMIF('15'!$CA:$CA,$C244,'15'!$CB:$CB)),0,SUMIF('15'!$CA:$CA,$C244,'15'!$CB:$CB)))-IF($D244="","",IF(ISNA(SUMIF('15'!$B:$B,$D244,'15'!$L:$L)),0,SUMIF('15'!$B:$B,$D244,'15'!$L:$L)))))</f>
        <v/>
      </c>
      <c r="U244" s="34" t="str">
        <f>IF($D244="","",(IF($C244="","",IF(ISNA(SUMIF('16'!$CA:$CA,$C244,'16'!$CB:$CB)),0,SUMIF('16'!$CA:$CA,$C244,'16'!$CB:$CB)))-IF($D244="","",IF(ISNA(SUMIF('16'!$B:$B,$D244,'16'!$L:$L)),0,SUMIF('16'!$B:$B,$D244,'16'!$L:$L)))))</f>
        <v/>
      </c>
      <c r="V244" s="34" t="str">
        <f>IF($D244="","",(IF($C244="","",IF(ISNA(SUMIF('17'!$CA:$CA,$C244,'17'!$CB:$CB)),0,SUMIF('17'!$CA:$CA,$C244,'17'!$CB:$CB)))-IF($D244="","",IF(ISNA(SUMIF('17'!$B:$B,$D244,'17'!$L:$L)),0,SUMIF('17'!$B:$B,$D244,'17'!$L:$L)))))</f>
        <v/>
      </c>
      <c r="W244" s="34" t="str">
        <f>IF($D244="","",(IF($C244="","",IF(ISNA(SUMIF('18'!$CA:$CA,$C244,'18'!$CB:$CB)),0,SUMIF('18'!$CA:$CA,$C244,'18'!$CB:$CB)))-IF($D244="","",IF(ISNA(SUMIF('18'!$B:$B,$D244,'18'!$L:$L)),0,SUMIF('18'!$B:$B,$D244,'18'!$L:$L)))))</f>
        <v/>
      </c>
      <c r="X244" s="34" t="str">
        <f>IF($D244="","",(IF($C244="","",IF(ISNA(SUMIF('19'!$CA:$CA,$C244,'19'!$CB:$CB)),0,SUMIF('19'!$CA:$CA,$C244,'19'!$CB:$CB)))-IF($D244="","",IF(ISNA(SUMIF('19'!$B:$B,$D244,'19'!$L:$L)),0,SUMIF('19'!$B:$B,$D244,'19'!$L:$L)))))</f>
        <v/>
      </c>
      <c r="Y244" s="34" t="str">
        <f>IF($D244="","",(IF($C244="","",IF(ISNA(SUMIF('20'!$CA:$CA,$C244,'20'!$CB:$CB)),0,SUMIF('20'!$CA:$CA,$C244,'20'!$CB:$CB)))-IF($D244="","",IF(ISNA(SUMIF('20'!$B:$B,$D244,'20'!$L:$L)),0,SUMIF('20'!$B:$B,$D244,'20'!$L:$L)))))</f>
        <v/>
      </c>
      <c r="Z244" s="34" t="str">
        <f>IF($D244="","",(IF($C244="","",IF(ISNA(SUMIF('21'!$CA:$CA,$C244,'21'!$CB:$CB)),0,SUMIF('21'!$CA:$CA,$C244,'21'!$CB:$CB)))-IF($D244="","",IF(ISNA(SUMIF('21'!$B:$B,$D244,'21'!$L:$L)),0,SUMIF('21'!$B:$B,$D244,'21'!$L:$L)))))</f>
        <v/>
      </c>
      <c r="AA244" s="34" t="str">
        <f>IF($D244="","",(IF($C244="","",IF(ISNA(SUMIF('22'!$CA:$CA,$C244,'22'!$CB:$CB)),0,SUMIF('22'!$CA:$CA,$C244,'22'!$CB:$CB)))-IF($D244="","",IF(ISNA(SUMIF('22'!$B:$B,$D244,'22'!$L:$L)),0,SUMIF('22'!$B:$B,$D244,'22'!$L:$L)))))</f>
        <v/>
      </c>
      <c r="AB244" s="34" t="str">
        <f>IF($D244="","",(IF($C244="","",IF(ISNA(SUMIF('23'!$CA:$CA,$C244,'23'!$CB:$CB)),0,SUMIF('23'!$CA:$CA,$C244,'23'!$CB:$CB)))-IF($D244="","",IF(ISNA(SUMIF('23'!$B:$B,$D244,'23'!$L:$L)),0,SUMIF('23'!$B:$B,$D244,'23'!$L:$L)))))</f>
        <v/>
      </c>
      <c r="AC244" s="34" t="str">
        <f>IF($D244="","",(IF($C244="","",IF(ISNA(SUMIF('24'!$CA:$CA,$C244,'24'!$CB:$CB)),0,SUMIF('24'!$CA:$CA,$C244,'24'!$CB:$CB)))-IF($D244="","",IF(ISNA(SUMIF('24'!$B:$B,$D244,'24'!$L:$L)),0,SUMIF('24'!$B:$B,$D244,'24'!$L:$L)))))</f>
        <v/>
      </c>
      <c r="AD244" s="34" t="str">
        <f>IF($D244="","",(IF($C244="","",IF(ISNA(SUMIF('25'!$CA:$CA,$C244,'25'!$CB:$CB)),0,SUMIF('25'!$CA:$CA,$C244,'25'!$CB:$CB)))-IF($D244="","",IF(ISNA(SUMIF('25'!$B:$B,$D244,'25'!$L:$L)),0,SUMIF('25'!$B:$B,$D244,'25'!$L:$L)))))</f>
        <v/>
      </c>
      <c r="AE244" s="34" t="str">
        <f>IF($D244="","",(IF($C244="","",IF(ISNA(SUMIF('26'!$CA:$CA,$C244,'26'!$CB:$CB)),0,SUMIF('26'!$CA:$CA,$C244,'26'!$CB:$CB)))-IF($D244="","",IF(ISNA(SUMIF('26'!$B:$B,$D244,'26'!$L:$L)),0,SUMIF('26'!$B:$B,$D244,'26'!$L:$L)))))</f>
        <v/>
      </c>
      <c r="AF244" s="34" t="str">
        <f>IF($D244="","",(IF($C244="","",IF(ISNA(SUMIF('27'!$CA:$CA,$C244,'27'!$CB:$CB)),0,SUMIF('27'!$CA:$CA,$C244,'27'!$CB:$CB)))-IF($D244="","",IF(ISNA(SUMIF('27'!$B:$B,$D244,'27'!$L:$L)),0,SUMIF('27'!$B:$B,$D244,'27'!$L:$L)))))</f>
        <v/>
      </c>
      <c r="AG244" s="34" t="str">
        <f>IF($D244="","",(IF($C244="","",IF(ISNA(SUMIF('28'!$CA:$CA,$C244,'28'!$CB:$CB)),0,SUMIF('28'!$CA:$CA,$C244,'28'!$CB:$CB)))-IF($D244="","",IF(ISNA(SUMIF('28'!$B:$B,$D244,'28'!$L:$L)),0,SUMIF('28'!$B:$B,$D244,'28'!$L:$L)))))</f>
        <v/>
      </c>
      <c r="AH244" s="34" t="str">
        <f>IF($D244="","",(IF($C244="","",IF(ISNA(SUMIF('29'!$CA:$CA,$C244,'29'!$CB:$CB)),0,SUMIF('29'!$CA:$CA,$C244,'29'!$CB:$CB)))-IF($D244="","",IF(ISNA(SUMIF('29'!$B:$B,$D244,'29'!$L:$L)),0,SUMIF('29'!$B:$B,$D244,'29'!$L:$L)))))</f>
        <v/>
      </c>
      <c r="AI244" s="34" t="str">
        <f>IF($D244="","",(IF($C244="","",IF(ISNA(SUMIF('30'!$CA:$CA,$C244,'30'!$CB:$CB)),0,SUMIF('30'!$CA:$CA,$C244,'30'!$CB:$CB)))-IF($D244="","",IF(ISNA(SUMIF('30'!$B:$B,$D244,'30'!$L:$L)),0,SUMIF('30'!$B:$B,$D244,'30'!$L:$L)))))</f>
        <v/>
      </c>
      <c r="AJ244" s="34" t="str">
        <f>IF($D244="","",(IF($C244="","",IF(ISNA(SUMIF('31'!$CA:$CA,$C244,'31'!$CB:$CB)),0,SUMIF('31'!$CA:$CA,$C244,'31'!$CB:$CB)))-IF($D244="","",IF(ISNA(SUMIF('31'!$B:$B,$D244,'31'!$L:$L)),0,SUMIF('31'!$B:$B,$D244,'31'!$L:$L)))))</f>
        <v/>
      </c>
      <c r="AK244" s="35" t="str">
        <f t="shared" si="14"/>
        <v/>
      </c>
      <c r="AL244" s="31" t="str">
        <f t="shared" si="15"/>
        <v/>
      </c>
    </row>
    <row r="245" spans="1:38" ht="17.399999999999999" hidden="1">
      <c r="A245" s="19">
        <v>27</v>
      </c>
      <c r="C245" s="39" t="str">
        <f>IF(D245="","",VLOOKUP('CUADRO GENERADO'!D245,'BASE DATOS CONDUCTORES'!B:C,2,FALSE))</f>
        <v/>
      </c>
      <c r="D245" s="28" t="str">
        <f>IFERROR(VLOOKUP(A245,'BASE DATOS CONDUCTORES'!$Z$4:$AB$403,3,FALSE),"")</f>
        <v/>
      </c>
      <c r="E245" s="34" t="str">
        <f>IF(ISNA(VLOOKUP(D245,SALDOS!C:D,2,FALSE)),"",VLOOKUP(D245,SALDOS!C:D,2,FALSE))</f>
        <v/>
      </c>
      <c r="F245" s="34" t="str">
        <f>IF($D245="","",(IF($C245="","",IF(ISNA(SUMIF('1'!$CA:$CA,$C245,'1'!$CB:$CB)),0,SUMIF('1'!$CA:$CA,$C245,'1'!$CB:$CB)))-IF($D245="","",IF(ISNA(SUMIF('1'!$B:$B,$D245,'1'!$L:$L)),0,SUMIF('1'!$B:$B,$D245,'1'!$L:$L)))))</f>
        <v/>
      </c>
      <c r="G245" s="34" t="str">
        <f>IF($D245="","",(IF($C245="","",IF(ISNA(SUMIF('2'!$CA:$CA,$C245,'2'!$CB:$CB)),0,SUMIF('2'!$CA:$CA,$C245,'2'!$CB:$CB)))-IF($D245="","",IF(ISNA(SUMIF('2'!$B:$B,$D245,'2'!$L:$L)),0,SUMIF('2'!$B:$B,$D245,'2'!$L:$L)))))</f>
        <v/>
      </c>
      <c r="H245" s="34" t="str">
        <f>IF($D245="","",(IF($C245="","",IF(ISNA(SUMIF('3'!$CA:$CA,$C245,'3'!$CB:$CB)),0,SUMIF('3'!$CA:$CA,$C245,'3'!$CB:$CB)))-IF($D245="","",IF(ISNA(SUMIF('3'!$B:$B,$D245,'3'!$L:$L)),0,SUMIF('3'!$B:$B,$D245,'3'!$L:$L)))))</f>
        <v/>
      </c>
      <c r="I245" s="34" t="str">
        <f>IF($D245="","",(IF($C245="","",IF(ISNA(SUMIF('4'!$CA:$CA,$C245,'4'!$CB:$CB)),0,SUMIF('4'!$CA:$CA,$C245,'4'!$CB:$CB)))-IF($D245="","",IF(ISNA(SUMIF('4'!$B:$B,$D245,'4'!$L:$L)),0,SUMIF('4'!$B:$B,$D245,'4'!$L:$L)))))</f>
        <v/>
      </c>
      <c r="J245" s="34" t="str">
        <f>IF($D245="","",(IF($C245="","",IF(ISNA(SUMIF('5'!$CA:$CA,$C245,'5'!$CB:$CB)),0,SUMIF('5'!$CA:$CA,$C245,'5'!$CB:$CB)))-IF($D245="","",IF(ISNA(SUMIF('5'!$B:$B,$D245,'5'!$L:$L)),0,SUMIF('5'!$B:$B,$D245,'5'!$L:$L)))))</f>
        <v/>
      </c>
      <c r="K245" s="34" t="str">
        <f>IF($D245="","",(IF($C245="","",IF(ISNA(SUMIF('6'!$CA:$CA,$C245,'6'!$CB:$CB)),0,SUMIF('6'!$CA:$CA,$C245,'6'!$CB:$CB)))-IF($D245="","",IF(ISNA(SUMIF('6'!$B:$B,$D245,'6'!$L:$L)),0,SUMIF('6'!$B:$B,$D245,'6'!$L:$L)))))</f>
        <v/>
      </c>
      <c r="L245" s="34" t="str">
        <f>IF($D245="","",(IF($C245="","",IF(ISNA(SUMIF('7'!$CA:$CA,$C245,'7'!$CB:$CB)),0,SUMIF('7'!$CA:$CA,$C245,'7'!$CB:$CB)))-IF($D245="","",IF(ISNA(SUMIF('7'!$B:$B,$D245,'7'!$L:$L)),0,SUMIF('7'!$B:$B,$D245,'7'!$L:$L)))))</f>
        <v/>
      </c>
      <c r="M245" s="34" t="str">
        <f>IF($D245="","",(IF($C245="","",IF(ISNA(SUMIF('8'!$CA:$CA,$C245,'8'!$CB:$CB)),0,SUMIF('8'!$CA:$CA,$C245,'8'!$CB:$CB)))-IF($D245="","",IF(ISNA(SUMIF('8'!$B:$B,$D245,'8'!$L:$L)),0,SUMIF('8'!$B:$B,$D245,'8'!$L:$L)))))</f>
        <v/>
      </c>
      <c r="N245" s="34" t="str">
        <f>IF($D245="","",(IF($C245="","",IF(ISNA(SUMIF('9'!$CA:$CA,$C245,'9'!$CB:$CB)),0,SUMIF('9'!$CA:$CA,$C245,'9'!$CB:$CB)))-IF($D245="","",IF(ISNA(SUMIF('9'!$B:$B,$D245,'9'!$L:$L)),0,SUMIF('9'!$B:$B,$D245,'9'!$L:$L)))))</f>
        <v/>
      </c>
      <c r="O245" s="34" t="str">
        <f>IF($D245="","",(IF($C245="","",IF(ISNA(SUMIF('10'!$CA:$CA,$C245,'10'!$CB:$CB)),0,SUMIF('10'!$CA:$CA,$C245,'10'!$CB:$CB)))-IF($D245="","",IF(ISNA(SUMIF('10'!$B:$B,$D245,'10'!$L:$L)),0,SUMIF('10'!$B:$B,$D245,'10'!$L:$L)))))</f>
        <v/>
      </c>
      <c r="P245" s="34" t="str">
        <f>IF($D245="","",(IF($C245="","",IF(ISNA(SUMIF('11'!$CA:$CA,$C245,'11'!$CB:$CB)),0,SUMIF('11'!$CA:$CA,$C245,'11'!$CB:$CB)))-IF($D245="","",IF(ISNA(SUMIF('11'!$B:$B,$D245,'11'!$L:$L)),0,SUMIF('11'!$B:$B,$D245,'11'!$L:$L)))))</f>
        <v/>
      </c>
      <c r="Q245" s="34" t="str">
        <f>IF($D245="","",(IF($C245="","",IF(ISNA(SUMIF('12'!$CA:$CA,$C245,'12'!$CB:$CB)),0,SUMIF('12'!$CA:$CA,$C245,'12'!$CB:$CB)))-IF($D245="","",IF(ISNA(SUMIF('12'!$B:$B,$D245,'12'!$L:$L)),0,SUMIF('12'!$B:$B,$D245,'12'!$L:$L)))))</f>
        <v/>
      </c>
      <c r="R245" s="34" t="str">
        <f>IF($D245="","",(IF($C245="","",IF(ISNA(SUMIF('13'!$CA:$CA,$C245,'13'!$CB:$CB)),0,SUMIF('13'!$CA:$CA,$C245,'13'!$CB:$CB)))-IF($D245="","",IF(ISNA(SUMIF('13'!$B:$B,$D245,'13'!$L:$L)),0,SUMIF('13'!$B:$B,$D245,'13'!$L:$L)))))</f>
        <v/>
      </c>
      <c r="S245" s="34" t="str">
        <f>IF($D245="","",(IF($C245="","",IF(ISNA(SUMIF('14'!$CA:$CA,$C245,'14'!$CB:$CB)),0,SUMIF('14'!$CA:$CA,$C245,'14'!$CB:$CB)))-IF($D245="","",IF(ISNA(SUMIF('14'!$B:$B,$D245,'14'!$L:$L)),0,SUMIF('14'!$B:$B,$D245,'14'!$L:$L)))))</f>
        <v/>
      </c>
      <c r="T245" s="34" t="str">
        <f>IF($D245="","",(IF($C245="","",IF(ISNA(SUMIF('15'!$CA:$CA,$C245,'15'!$CB:$CB)),0,SUMIF('15'!$CA:$CA,$C245,'15'!$CB:$CB)))-IF($D245="","",IF(ISNA(SUMIF('15'!$B:$B,$D245,'15'!$L:$L)),0,SUMIF('15'!$B:$B,$D245,'15'!$L:$L)))))</f>
        <v/>
      </c>
      <c r="U245" s="34" t="str">
        <f>IF($D245="","",(IF($C245="","",IF(ISNA(SUMIF('16'!$CA:$CA,$C245,'16'!$CB:$CB)),0,SUMIF('16'!$CA:$CA,$C245,'16'!$CB:$CB)))-IF($D245="","",IF(ISNA(SUMIF('16'!$B:$B,$D245,'16'!$L:$L)),0,SUMIF('16'!$B:$B,$D245,'16'!$L:$L)))))</f>
        <v/>
      </c>
      <c r="V245" s="34" t="str">
        <f>IF($D245="","",(IF($C245="","",IF(ISNA(SUMIF('17'!$CA:$CA,$C245,'17'!$CB:$CB)),0,SUMIF('17'!$CA:$CA,$C245,'17'!$CB:$CB)))-IF($D245="","",IF(ISNA(SUMIF('17'!$B:$B,$D245,'17'!$L:$L)),0,SUMIF('17'!$B:$B,$D245,'17'!$L:$L)))))</f>
        <v/>
      </c>
      <c r="W245" s="34" t="str">
        <f>IF($D245="","",(IF($C245="","",IF(ISNA(SUMIF('18'!$CA:$CA,$C245,'18'!$CB:$CB)),0,SUMIF('18'!$CA:$CA,$C245,'18'!$CB:$CB)))-IF($D245="","",IF(ISNA(SUMIF('18'!$B:$B,$D245,'18'!$L:$L)),0,SUMIF('18'!$B:$B,$D245,'18'!$L:$L)))))</f>
        <v/>
      </c>
      <c r="X245" s="34" t="str">
        <f>IF($D245="","",(IF($C245="","",IF(ISNA(SUMIF('19'!$CA:$CA,$C245,'19'!$CB:$CB)),0,SUMIF('19'!$CA:$CA,$C245,'19'!$CB:$CB)))-IF($D245="","",IF(ISNA(SUMIF('19'!$B:$B,$D245,'19'!$L:$L)),0,SUMIF('19'!$B:$B,$D245,'19'!$L:$L)))))</f>
        <v/>
      </c>
      <c r="Y245" s="34" t="str">
        <f>IF($D245="","",(IF($C245="","",IF(ISNA(SUMIF('20'!$CA:$CA,$C245,'20'!$CB:$CB)),0,SUMIF('20'!$CA:$CA,$C245,'20'!$CB:$CB)))-IF($D245="","",IF(ISNA(SUMIF('20'!$B:$B,$D245,'20'!$L:$L)),0,SUMIF('20'!$B:$B,$D245,'20'!$L:$L)))))</f>
        <v/>
      </c>
      <c r="Z245" s="34" t="str">
        <f>IF($D245="","",(IF($C245="","",IF(ISNA(SUMIF('21'!$CA:$CA,$C245,'21'!$CB:$CB)),0,SUMIF('21'!$CA:$CA,$C245,'21'!$CB:$CB)))-IF($D245="","",IF(ISNA(SUMIF('21'!$B:$B,$D245,'21'!$L:$L)),0,SUMIF('21'!$B:$B,$D245,'21'!$L:$L)))))</f>
        <v/>
      </c>
      <c r="AA245" s="34" t="str">
        <f>IF($D245="","",(IF($C245="","",IF(ISNA(SUMIF('22'!$CA:$CA,$C245,'22'!$CB:$CB)),0,SUMIF('22'!$CA:$CA,$C245,'22'!$CB:$CB)))-IF($D245="","",IF(ISNA(SUMIF('22'!$B:$B,$D245,'22'!$L:$L)),0,SUMIF('22'!$B:$B,$D245,'22'!$L:$L)))))</f>
        <v/>
      </c>
      <c r="AB245" s="34" t="str">
        <f>IF($D245="","",(IF($C245="","",IF(ISNA(SUMIF('23'!$CA:$CA,$C245,'23'!$CB:$CB)),0,SUMIF('23'!$CA:$CA,$C245,'23'!$CB:$CB)))-IF($D245="","",IF(ISNA(SUMIF('23'!$B:$B,$D245,'23'!$L:$L)),0,SUMIF('23'!$B:$B,$D245,'23'!$L:$L)))))</f>
        <v/>
      </c>
      <c r="AC245" s="34" t="str">
        <f>IF($D245="","",(IF($C245="","",IF(ISNA(SUMIF('24'!$CA:$CA,$C245,'24'!$CB:$CB)),0,SUMIF('24'!$CA:$CA,$C245,'24'!$CB:$CB)))-IF($D245="","",IF(ISNA(SUMIF('24'!$B:$B,$D245,'24'!$L:$L)),0,SUMIF('24'!$B:$B,$D245,'24'!$L:$L)))))</f>
        <v/>
      </c>
      <c r="AD245" s="34" t="str">
        <f>IF($D245="","",(IF($C245="","",IF(ISNA(SUMIF('25'!$CA:$CA,$C245,'25'!$CB:$CB)),0,SUMIF('25'!$CA:$CA,$C245,'25'!$CB:$CB)))-IF($D245="","",IF(ISNA(SUMIF('25'!$B:$B,$D245,'25'!$L:$L)),0,SUMIF('25'!$B:$B,$D245,'25'!$L:$L)))))</f>
        <v/>
      </c>
      <c r="AE245" s="34" t="str">
        <f>IF($D245="","",(IF($C245="","",IF(ISNA(SUMIF('26'!$CA:$CA,$C245,'26'!$CB:$CB)),0,SUMIF('26'!$CA:$CA,$C245,'26'!$CB:$CB)))-IF($D245="","",IF(ISNA(SUMIF('26'!$B:$B,$D245,'26'!$L:$L)),0,SUMIF('26'!$B:$B,$D245,'26'!$L:$L)))))</f>
        <v/>
      </c>
      <c r="AF245" s="34" t="str">
        <f>IF($D245="","",(IF($C245="","",IF(ISNA(SUMIF('27'!$CA:$CA,$C245,'27'!$CB:$CB)),0,SUMIF('27'!$CA:$CA,$C245,'27'!$CB:$CB)))-IF($D245="","",IF(ISNA(SUMIF('27'!$B:$B,$D245,'27'!$L:$L)),0,SUMIF('27'!$B:$B,$D245,'27'!$L:$L)))))</f>
        <v/>
      </c>
      <c r="AG245" s="34" t="str">
        <f>IF($D245="","",(IF($C245="","",IF(ISNA(SUMIF('28'!$CA:$CA,$C245,'28'!$CB:$CB)),0,SUMIF('28'!$CA:$CA,$C245,'28'!$CB:$CB)))-IF($D245="","",IF(ISNA(SUMIF('28'!$B:$B,$D245,'28'!$L:$L)),0,SUMIF('28'!$B:$B,$D245,'28'!$L:$L)))))</f>
        <v/>
      </c>
      <c r="AH245" s="34" t="str">
        <f>IF($D245="","",(IF($C245="","",IF(ISNA(SUMIF('29'!$CA:$CA,$C245,'29'!$CB:$CB)),0,SUMIF('29'!$CA:$CA,$C245,'29'!$CB:$CB)))-IF($D245="","",IF(ISNA(SUMIF('29'!$B:$B,$D245,'29'!$L:$L)),0,SUMIF('29'!$B:$B,$D245,'29'!$L:$L)))))</f>
        <v/>
      </c>
      <c r="AI245" s="34" t="str">
        <f>IF($D245="","",(IF($C245="","",IF(ISNA(SUMIF('30'!$CA:$CA,$C245,'30'!$CB:$CB)),0,SUMIF('30'!$CA:$CA,$C245,'30'!$CB:$CB)))-IF($D245="","",IF(ISNA(SUMIF('30'!$B:$B,$D245,'30'!$L:$L)),0,SUMIF('30'!$B:$B,$D245,'30'!$L:$L)))))</f>
        <v/>
      </c>
      <c r="AJ245" s="34" t="str">
        <f>IF($D245="","",(IF($C245="","",IF(ISNA(SUMIF('31'!$CA:$CA,$C245,'31'!$CB:$CB)),0,SUMIF('31'!$CA:$CA,$C245,'31'!$CB:$CB)))-IF($D245="","",IF(ISNA(SUMIF('31'!$B:$B,$D245,'31'!$L:$L)),0,SUMIF('31'!$B:$B,$D245,'31'!$L:$L)))))</f>
        <v/>
      </c>
      <c r="AK245" s="35" t="str">
        <f t="shared" si="14"/>
        <v/>
      </c>
      <c r="AL245" s="31" t="str">
        <f t="shared" si="15"/>
        <v/>
      </c>
    </row>
    <row r="246" spans="1:38" ht="17.399999999999999" hidden="1">
      <c r="A246" s="19">
        <v>28</v>
      </c>
      <c r="C246" s="39" t="str">
        <f>IF(D246="","",VLOOKUP('CUADRO GENERADO'!D246,'BASE DATOS CONDUCTORES'!B:C,2,FALSE))</f>
        <v/>
      </c>
      <c r="D246" s="28" t="str">
        <f>IFERROR(VLOOKUP(A246,'BASE DATOS CONDUCTORES'!$Z$4:$AB$403,3,FALSE),"")</f>
        <v/>
      </c>
      <c r="E246" s="34" t="str">
        <f>IF(ISNA(VLOOKUP(D246,SALDOS!C:D,2,FALSE)),"",VLOOKUP(D246,SALDOS!C:D,2,FALSE))</f>
        <v/>
      </c>
      <c r="F246" s="34" t="str">
        <f>IF($D246="","",(IF($C246="","",IF(ISNA(SUMIF('1'!$CA:$CA,$C246,'1'!$CB:$CB)),0,SUMIF('1'!$CA:$CA,$C246,'1'!$CB:$CB)))-IF($D246="","",IF(ISNA(SUMIF('1'!$B:$B,$D246,'1'!$L:$L)),0,SUMIF('1'!$B:$B,$D246,'1'!$L:$L)))))</f>
        <v/>
      </c>
      <c r="G246" s="34" t="str">
        <f>IF($D246="","",(IF($C246="","",IF(ISNA(SUMIF('2'!$CA:$CA,$C246,'2'!$CB:$CB)),0,SUMIF('2'!$CA:$CA,$C246,'2'!$CB:$CB)))-IF($D246="","",IF(ISNA(SUMIF('2'!$B:$B,$D246,'2'!$L:$L)),0,SUMIF('2'!$B:$B,$D246,'2'!$L:$L)))))</f>
        <v/>
      </c>
      <c r="H246" s="34" t="str">
        <f>IF($D246="","",(IF($C246="","",IF(ISNA(SUMIF('3'!$CA:$CA,$C246,'3'!$CB:$CB)),0,SUMIF('3'!$CA:$CA,$C246,'3'!$CB:$CB)))-IF($D246="","",IF(ISNA(SUMIF('3'!$B:$B,$D246,'3'!$L:$L)),0,SUMIF('3'!$B:$B,$D246,'3'!$L:$L)))))</f>
        <v/>
      </c>
      <c r="I246" s="34" t="str">
        <f>IF($D246="","",(IF($C246="","",IF(ISNA(SUMIF('4'!$CA:$CA,$C246,'4'!$CB:$CB)),0,SUMIF('4'!$CA:$CA,$C246,'4'!$CB:$CB)))-IF($D246="","",IF(ISNA(SUMIF('4'!$B:$B,$D246,'4'!$L:$L)),0,SUMIF('4'!$B:$B,$D246,'4'!$L:$L)))))</f>
        <v/>
      </c>
      <c r="J246" s="34" t="str">
        <f>IF($D246="","",(IF($C246="","",IF(ISNA(SUMIF('5'!$CA:$CA,$C246,'5'!$CB:$CB)),0,SUMIF('5'!$CA:$CA,$C246,'5'!$CB:$CB)))-IF($D246="","",IF(ISNA(SUMIF('5'!$B:$B,$D246,'5'!$L:$L)),0,SUMIF('5'!$B:$B,$D246,'5'!$L:$L)))))</f>
        <v/>
      </c>
      <c r="K246" s="34" t="str">
        <f>IF($D246="","",(IF($C246="","",IF(ISNA(SUMIF('6'!$CA:$CA,$C246,'6'!$CB:$CB)),0,SUMIF('6'!$CA:$CA,$C246,'6'!$CB:$CB)))-IF($D246="","",IF(ISNA(SUMIF('6'!$B:$B,$D246,'6'!$L:$L)),0,SUMIF('6'!$B:$B,$D246,'6'!$L:$L)))))</f>
        <v/>
      </c>
      <c r="L246" s="34" t="str">
        <f>IF($D246="","",(IF($C246="","",IF(ISNA(SUMIF('7'!$CA:$CA,$C246,'7'!$CB:$CB)),0,SUMIF('7'!$CA:$CA,$C246,'7'!$CB:$CB)))-IF($D246="","",IF(ISNA(SUMIF('7'!$B:$B,$D246,'7'!$L:$L)),0,SUMIF('7'!$B:$B,$D246,'7'!$L:$L)))))</f>
        <v/>
      </c>
      <c r="M246" s="34" t="str">
        <f>IF($D246="","",(IF($C246="","",IF(ISNA(SUMIF('8'!$CA:$CA,$C246,'8'!$CB:$CB)),0,SUMIF('8'!$CA:$CA,$C246,'8'!$CB:$CB)))-IF($D246="","",IF(ISNA(SUMIF('8'!$B:$B,$D246,'8'!$L:$L)),0,SUMIF('8'!$B:$B,$D246,'8'!$L:$L)))))</f>
        <v/>
      </c>
      <c r="N246" s="34" t="str">
        <f>IF($D246="","",(IF($C246="","",IF(ISNA(SUMIF('9'!$CA:$CA,$C246,'9'!$CB:$CB)),0,SUMIF('9'!$CA:$CA,$C246,'9'!$CB:$CB)))-IF($D246="","",IF(ISNA(SUMIF('9'!$B:$B,$D246,'9'!$L:$L)),0,SUMIF('9'!$B:$B,$D246,'9'!$L:$L)))))</f>
        <v/>
      </c>
      <c r="O246" s="34" t="str">
        <f>IF($D246="","",(IF($C246="","",IF(ISNA(SUMIF('10'!$CA:$CA,$C246,'10'!$CB:$CB)),0,SUMIF('10'!$CA:$CA,$C246,'10'!$CB:$CB)))-IF($D246="","",IF(ISNA(SUMIF('10'!$B:$B,$D246,'10'!$L:$L)),0,SUMIF('10'!$B:$B,$D246,'10'!$L:$L)))))</f>
        <v/>
      </c>
      <c r="P246" s="34" t="str">
        <f>IF($D246="","",(IF($C246="","",IF(ISNA(SUMIF('11'!$CA:$CA,$C246,'11'!$CB:$CB)),0,SUMIF('11'!$CA:$CA,$C246,'11'!$CB:$CB)))-IF($D246="","",IF(ISNA(SUMIF('11'!$B:$B,$D246,'11'!$L:$L)),0,SUMIF('11'!$B:$B,$D246,'11'!$L:$L)))))</f>
        <v/>
      </c>
      <c r="Q246" s="34" t="str">
        <f>IF($D246="","",(IF($C246="","",IF(ISNA(SUMIF('12'!$CA:$CA,$C246,'12'!$CB:$CB)),0,SUMIF('12'!$CA:$CA,$C246,'12'!$CB:$CB)))-IF($D246="","",IF(ISNA(SUMIF('12'!$B:$B,$D246,'12'!$L:$L)),0,SUMIF('12'!$B:$B,$D246,'12'!$L:$L)))))</f>
        <v/>
      </c>
      <c r="R246" s="34" t="str">
        <f>IF($D246="","",(IF($C246="","",IF(ISNA(SUMIF('13'!$CA:$CA,$C246,'13'!$CB:$CB)),0,SUMIF('13'!$CA:$CA,$C246,'13'!$CB:$CB)))-IF($D246="","",IF(ISNA(SUMIF('13'!$B:$B,$D246,'13'!$L:$L)),0,SUMIF('13'!$B:$B,$D246,'13'!$L:$L)))))</f>
        <v/>
      </c>
      <c r="S246" s="34" t="str">
        <f>IF($D246="","",(IF($C246="","",IF(ISNA(SUMIF('14'!$CA:$CA,$C246,'14'!$CB:$CB)),0,SUMIF('14'!$CA:$CA,$C246,'14'!$CB:$CB)))-IF($D246="","",IF(ISNA(SUMIF('14'!$B:$B,$D246,'14'!$L:$L)),0,SUMIF('14'!$B:$B,$D246,'14'!$L:$L)))))</f>
        <v/>
      </c>
      <c r="T246" s="34" t="str">
        <f>IF($D246="","",(IF($C246="","",IF(ISNA(SUMIF('15'!$CA:$CA,$C246,'15'!$CB:$CB)),0,SUMIF('15'!$CA:$CA,$C246,'15'!$CB:$CB)))-IF($D246="","",IF(ISNA(SUMIF('15'!$B:$B,$D246,'15'!$L:$L)),0,SUMIF('15'!$B:$B,$D246,'15'!$L:$L)))))</f>
        <v/>
      </c>
      <c r="U246" s="34" t="str">
        <f>IF($D246="","",(IF($C246="","",IF(ISNA(SUMIF('16'!$CA:$CA,$C246,'16'!$CB:$CB)),0,SUMIF('16'!$CA:$CA,$C246,'16'!$CB:$CB)))-IF($D246="","",IF(ISNA(SUMIF('16'!$B:$B,$D246,'16'!$L:$L)),0,SUMIF('16'!$B:$B,$D246,'16'!$L:$L)))))</f>
        <v/>
      </c>
      <c r="V246" s="34" t="str">
        <f>IF($D246="","",(IF($C246="","",IF(ISNA(SUMIF('17'!$CA:$CA,$C246,'17'!$CB:$CB)),0,SUMIF('17'!$CA:$CA,$C246,'17'!$CB:$CB)))-IF($D246="","",IF(ISNA(SUMIF('17'!$B:$B,$D246,'17'!$L:$L)),0,SUMIF('17'!$B:$B,$D246,'17'!$L:$L)))))</f>
        <v/>
      </c>
      <c r="W246" s="34" t="str">
        <f>IF($D246="","",(IF($C246="","",IF(ISNA(SUMIF('18'!$CA:$CA,$C246,'18'!$CB:$CB)),0,SUMIF('18'!$CA:$CA,$C246,'18'!$CB:$CB)))-IF($D246="","",IF(ISNA(SUMIF('18'!$B:$B,$D246,'18'!$L:$L)),0,SUMIF('18'!$B:$B,$D246,'18'!$L:$L)))))</f>
        <v/>
      </c>
      <c r="X246" s="34" t="str">
        <f>IF($D246="","",(IF($C246="","",IF(ISNA(SUMIF('19'!$CA:$CA,$C246,'19'!$CB:$CB)),0,SUMIF('19'!$CA:$CA,$C246,'19'!$CB:$CB)))-IF($D246="","",IF(ISNA(SUMIF('19'!$B:$B,$D246,'19'!$L:$L)),0,SUMIF('19'!$B:$B,$D246,'19'!$L:$L)))))</f>
        <v/>
      </c>
      <c r="Y246" s="34" t="str">
        <f>IF($D246="","",(IF($C246="","",IF(ISNA(SUMIF('20'!$CA:$CA,$C246,'20'!$CB:$CB)),0,SUMIF('20'!$CA:$CA,$C246,'20'!$CB:$CB)))-IF($D246="","",IF(ISNA(SUMIF('20'!$B:$B,$D246,'20'!$L:$L)),0,SUMIF('20'!$B:$B,$D246,'20'!$L:$L)))))</f>
        <v/>
      </c>
      <c r="Z246" s="34" t="str">
        <f>IF($D246="","",(IF($C246="","",IF(ISNA(SUMIF('21'!$CA:$CA,$C246,'21'!$CB:$CB)),0,SUMIF('21'!$CA:$CA,$C246,'21'!$CB:$CB)))-IF($D246="","",IF(ISNA(SUMIF('21'!$B:$B,$D246,'21'!$L:$L)),0,SUMIF('21'!$B:$B,$D246,'21'!$L:$L)))))</f>
        <v/>
      </c>
      <c r="AA246" s="34" t="str">
        <f>IF($D246="","",(IF($C246="","",IF(ISNA(SUMIF('22'!$CA:$CA,$C246,'22'!$CB:$CB)),0,SUMIF('22'!$CA:$CA,$C246,'22'!$CB:$CB)))-IF($D246="","",IF(ISNA(SUMIF('22'!$B:$B,$D246,'22'!$L:$L)),0,SUMIF('22'!$B:$B,$D246,'22'!$L:$L)))))</f>
        <v/>
      </c>
      <c r="AB246" s="34" t="str">
        <f>IF($D246="","",(IF($C246="","",IF(ISNA(SUMIF('23'!$CA:$CA,$C246,'23'!$CB:$CB)),0,SUMIF('23'!$CA:$CA,$C246,'23'!$CB:$CB)))-IF($D246="","",IF(ISNA(SUMIF('23'!$B:$B,$D246,'23'!$L:$L)),0,SUMIF('23'!$B:$B,$D246,'23'!$L:$L)))))</f>
        <v/>
      </c>
      <c r="AC246" s="34" t="str">
        <f>IF($D246="","",(IF($C246="","",IF(ISNA(SUMIF('24'!$CA:$CA,$C246,'24'!$CB:$CB)),0,SUMIF('24'!$CA:$CA,$C246,'24'!$CB:$CB)))-IF($D246="","",IF(ISNA(SUMIF('24'!$B:$B,$D246,'24'!$L:$L)),0,SUMIF('24'!$B:$B,$D246,'24'!$L:$L)))))</f>
        <v/>
      </c>
      <c r="AD246" s="34" t="str">
        <f>IF($D246="","",(IF($C246="","",IF(ISNA(SUMIF('25'!$CA:$CA,$C246,'25'!$CB:$CB)),0,SUMIF('25'!$CA:$CA,$C246,'25'!$CB:$CB)))-IF($D246="","",IF(ISNA(SUMIF('25'!$B:$B,$D246,'25'!$L:$L)),0,SUMIF('25'!$B:$B,$D246,'25'!$L:$L)))))</f>
        <v/>
      </c>
      <c r="AE246" s="34" t="str">
        <f>IF($D246="","",(IF($C246="","",IF(ISNA(SUMIF('26'!$CA:$CA,$C246,'26'!$CB:$CB)),0,SUMIF('26'!$CA:$CA,$C246,'26'!$CB:$CB)))-IF($D246="","",IF(ISNA(SUMIF('26'!$B:$B,$D246,'26'!$L:$L)),0,SUMIF('26'!$B:$B,$D246,'26'!$L:$L)))))</f>
        <v/>
      </c>
      <c r="AF246" s="34" t="str">
        <f>IF($D246="","",(IF($C246="","",IF(ISNA(SUMIF('27'!$CA:$CA,$C246,'27'!$CB:$CB)),0,SUMIF('27'!$CA:$CA,$C246,'27'!$CB:$CB)))-IF($D246="","",IF(ISNA(SUMIF('27'!$B:$B,$D246,'27'!$L:$L)),0,SUMIF('27'!$B:$B,$D246,'27'!$L:$L)))))</f>
        <v/>
      </c>
      <c r="AG246" s="34" t="str">
        <f>IF($D246="","",(IF($C246="","",IF(ISNA(SUMIF('28'!$CA:$CA,$C246,'28'!$CB:$CB)),0,SUMIF('28'!$CA:$CA,$C246,'28'!$CB:$CB)))-IF($D246="","",IF(ISNA(SUMIF('28'!$B:$B,$D246,'28'!$L:$L)),0,SUMIF('28'!$B:$B,$D246,'28'!$L:$L)))))</f>
        <v/>
      </c>
      <c r="AH246" s="34" t="str">
        <f>IF($D246="","",(IF($C246="","",IF(ISNA(SUMIF('29'!$CA:$CA,$C246,'29'!$CB:$CB)),0,SUMIF('29'!$CA:$CA,$C246,'29'!$CB:$CB)))-IF($D246="","",IF(ISNA(SUMIF('29'!$B:$B,$D246,'29'!$L:$L)),0,SUMIF('29'!$B:$B,$D246,'29'!$L:$L)))))</f>
        <v/>
      </c>
      <c r="AI246" s="34" t="str">
        <f>IF($D246="","",(IF($C246="","",IF(ISNA(SUMIF('30'!$CA:$CA,$C246,'30'!$CB:$CB)),0,SUMIF('30'!$CA:$CA,$C246,'30'!$CB:$CB)))-IF($D246="","",IF(ISNA(SUMIF('30'!$B:$B,$D246,'30'!$L:$L)),0,SUMIF('30'!$B:$B,$D246,'30'!$L:$L)))))</f>
        <v/>
      </c>
      <c r="AJ246" s="34" t="str">
        <f>IF($D246="","",(IF($C246="","",IF(ISNA(SUMIF('31'!$CA:$CA,$C246,'31'!$CB:$CB)),0,SUMIF('31'!$CA:$CA,$C246,'31'!$CB:$CB)))-IF($D246="","",IF(ISNA(SUMIF('31'!$B:$B,$D246,'31'!$L:$L)),0,SUMIF('31'!$B:$B,$D246,'31'!$L:$L)))))</f>
        <v/>
      </c>
      <c r="AK246" s="35" t="str">
        <f t="shared" si="14"/>
        <v/>
      </c>
      <c r="AL246" s="31" t="str">
        <f t="shared" si="15"/>
        <v/>
      </c>
    </row>
    <row r="247" spans="1:38" ht="17.399999999999999" hidden="1">
      <c r="A247" s="19">
        <v>29</v>
      </c>
      <c r="C247" s="39" t="str">
        <f>IF(D247="","",VLOOKUP('CUADRO GENERADO'!D247,'BASE DATOS CONDUCTORES'!B:C,2,FALSE))</f>
        <v/>
      </c>
      <c r="D247" s="28" t="str">
        <f>IFERROR(VLOOKUP(A247,'BASE DATOS CONDUCTORES'!$Z$4:$AB$403,3,FALSE),"")</f>
        <v/>
      </c>
      <c r="E247" s="34" t="str">
        <f>IF(ISNA(VLOOKUP(D247,SALDOS!C:D,2,FALSE)),"",VLOOKUP(D247,SALDOS!C:D,2,FALSE))</f>
        <v/>
      </c>
      <c r="F247" s="34" t="str">
        <f>IF($D247="","",(IF($C247="","",IF(ISNA(SUMIF('1'!$CA:$CA,$C247,'1'!$CB:$CB)),0,SUMIF('1'!$CA:$CA,$C247,'1'!$CB:$CB)))-IF($D247="","",IF(ISNA(SUMIF('1'!$B:$B,$D247,'1'!$L:$L)),0,SUMIF('1'!$B:$B,$D247,'1'!$L:$L)))))</f>
        <v/>
      </c>
      <c r="G247" s="34" t="str">
        <f>IF($D247="","",(IF($C247="","",IF(ISNA(SUMIF('2'!$CA:$CA,$C247,'2'!$CB:$CB)),0,SUMIF('2'!$CA:$CA,$C247,'2'!$CB:$CB)))-IF($D247="","",IF(ISNA(SUMIF('2'!$B:$B,$D247,'2'!$L:$L)),0,SUMIF('2'!$B:$B,$D247,'2'!$L:$L)))))</f>
        <v/>
      </c>
      <c r="H247" s="34" t="str">
        <f>IF($D247="","",(IF($C247="","",IF(ISNA(SUMIF('3'!$CA:$CA,$C247,'3'!$CB:$CB)),0,SUMIF('3'!$CA:$CA,$C247,'3'!$CB:$CB)))-IF($D247="","",IF(ISNA(SUMIF('3'!$B:$B,$D247,'3'!$L:$L)),0,SUMIF('3'!$B:$B,$D247,'3'!$L:$L)))))</f>
        <v/>
      </c>
      <c r="I247" s="34" t="str">
        <f>IF($D247="","",(IF($C247="","",IF(ISNA(SUMIF('4'!$CA:$CA,$C247,'4'!$CB:$CB)),0,SUMIF('4'!$CA:$CA,$C247,'4'!$CB:$CB)))-IF($D247="","",IF(ISNA(SUMIF('4'!$B:$B,$D247,'4'!$L:$L)),0,SUMIF('4'!$B:$B,$D247,'4'!$L:$L)))))</f>
        <v/>
      </c>
      <c r="J247" s="34" t="str">
        <f>IF($D247="","",(IF($C247="","",IF(ISNA(SUMIF('5'!$CA:$CA,$C247,'5'!$CB:$CB)),0,SUMIF('5'!$CA:$CA,$C247,'5'!$CB:$CB)))-IF($D247="","",IF(ISNA(SUMIF('5'!$B:$B,$D247,'5'!$L:$L)),0,SUMIF('5'!$B:$B,$D247,'5'!$L:$L)))))</f>
        <v/>
      </c>
      <c r="K247" s="34" t="str">
        <f>IF($D247="","",(IF($C247="","",IF(ISNA(SUMIF('6'!$CA:$CA,$C247,'6'!$CB:$CB)),0,SUMIF('6'!$CA:$CA,$C247,'6'!$CB:$CB)))-IF($D247="","",IF(ISNA(SUMIF('6'!$B:$B,$D247,'6'!$L:$L)),0,SUMIF('6'!$B:$B,$D247,'6'!$L:$L)))))</f>
        <v/>
      </c>
      <c r="L247" s="34" t="str">
        <f>IF($D247="","",(IF($C247="","",IF(ISNA(SUMIF('7'!$CA:$CA,$C247,'7'!$CB:$CB)),0,SUMIF('7'!$CA:$CA,$C247,'7'!$CB:$CB)))-IF($D247="","",IF(ISNA(SUMIF('7'!$B:$B,$D247,'7'!$L:$L)),0,SUMIF('7'!$B:$B,$D247,'7'!$L:$L)))))</f>
        <v/>
      </c>
      <c r="M247" s="34" t="str">
        <f>IF($D247="","",(IF($C247="","",IF(ISNA(SUMIF('8'!$CA:$CA,$C247,'8'!$CB:$CB)),0,SUMIF('8'!$CA:$CA,$C247,'8'!$CB:$CB)))-IF($D247="","",IF(ISNA(SUMIF('8'!$B:$B,$D247,'8'!$L:$L)),0,SUMIF('8'!$B:$B,$D247,'8'!$L:$L)))))</f>
        <v/>
      </c>
      <c r="N247" s="34" t="str">
        <f>IF($D247="","",(IF($C247="","",IF(ISNA(SUMIF('9'!$CA:$CA,$C247,'9'!$CB:$CB)),0,SUMIF('9'!$CA:$CA,$C247,'9'!$CB:$CB)))-IF($D247="","",IF(ISNA(SUMIF('9'!$B:$B,$D247,'9'!$L:$L)),0,SUMIF('9'!$B:$B,$D247,'9'!$L:$L)))))</f>
        <v/>
      </c>
      <c r="O247" s="34" t="str">
        <f>IF($D247="","",(IF($C247="","",IF(ISNA(SUMIF('10'!$CA:$CA,$C247,'10'!$CB:$CB)),0,SUMIF('10'!$CA:$CA,$C247,'10'!$CB:$CB)))-IF($D247="","",IF(ISNA(SUMIF('10'!$B:$B,$D247,'10'!$L:$L)),0,SUMIF('10'!$B:$B,$D247,'10'!$L:$L)))))</f>
        <v/>
      </c>
      <c r="P247" s="34" t="str">
        <f>IF($D247="","",(IF($C247="","",IF(ISNA(SUMIF('11'!$CA:$CA,$C247,'11'!$CB:$CB)),0,SUMIF('11'!$CA:$CA,$C247,'11'!$CB:$CB)))-IF($D247="","",IF(ISNA(SUMIF('11'!$B:$B,$D247,'11'!$L:$L)),0,SUMIF('11'!$B:$B,$D247,'11'!$L:$L)))))</f>
        <v/>
      </c>
      <c r="Q247" s="34" t="str">
        <f>IF($D247="","",(IF($C247="","",IF(ISNA(SUMIF('12'!$CA:$CA,$C247,'12'!$CB:$CB)),0,SUMIF('12'!$CA:$CA,$C247,'12'!$CB:$CB)))-IF($D247="","",IF(ISNA(SUMIF('12'!$B:$B,$D247,'12'!$L:$L)),0,SUMIF('12'!$B:$B,$D247,'12'!$L:$L)))))</f>
        <v/>
      </c>
      <c r="R247" s="34" t="str">
        <f>IF($D247="","",(IF($C247="","",IF(ISNA(SUMIF('13'!$CA:$CA,$C247,'13'!$CB:$CB)),0,SUMIF('13'!$CA:$CA,$C247,'13'!$CB:$CB)))-IF($D247="","",IF(ISNA(SUMIF('13'!$B:$B,$D247,'13'!$L:$L)),0,SUMIF('13'!$B:$B,$D247,'13'!$L:$L)))))</f>
        <v/>
      </c>
      <c r="S247" s="34" t="str">
        <f>IF($D247="","",(IF($C247="","",IF(ISNA(SUMIF('14'!$CA:$CA,$C247,'14'!$CB:$CB)),0,SUMIF('14'!$CA:$CA,$C247,'14'!$CB:$CB)))-IF($D247="","",IF(ISNA(SUMIF('14'!$B:$B,$D247,'14'!$L:$L)),0,SUMIF('14'!$B:$B,$D247,'14'!$L:$L)))))</f>
        <v/>
      </c>
      <c r="T247" s="34" t="str">
        <f>IF($D247="","",(IF($C247="","",IF(ISNA(SUMIF('15'!$CA:$CA,$C247,'15'!$CB:$CB)),0,SUMIF('15'!$CA:$CA,$C247,'15'!$CB:$CB)))-IF($D247="","",IF(ISNA(SUMIF('15'!$B:$B,$D247,'15'!$L:$L)),0,SUMIF('15'!$B:$B,$D247,'15'!$L:$L)))))</f>
        <v/>
      </c>
      <c r="U247" s="34" t="str">
        <f>IF($D247="","",(IF($C247="","",IF(ISNA(SUMIF('16'!$CA:$CA,$C247,'16'!$CB:$CB)),0,SUMIF('16'!$CA:$CA,$C247,'16'!$CB:$CB)))-IF($D247="","",IF(ISNA(SUMIF('16'!$B:$B,$D247,'16'!$L:$L)),0,SUMIF('16'!$B:$B,$D247,'16'!$L:$L)))))</f>
        <v/>
      </c>
      <c r="V247" s="34" t="str">
        <f>IF($D247="","",(IF($C247="","",IF(ISNA(SUMIF('17'!$CA:$CA,$C247,'17'!$CB:$CB)),0,SUMIF('17'!$CA:$CA,$C247,'17'!$CB:$CB)))-IF($D247="","",IF(ISNA(SUMIF('17'!$B:$B,$D247,'17'!$L:$L)),0,SUMIF('17'!$B:$B,$D247,'17'!$L:$L)))))</f>
        <v/>
      </c>
      <c r="W247" s="34" t="str">
        <f>IF($D247="","",(IF($C247="","",IF(ISNA(SUMIF('18'!$CA:$CA,$C247,'18'!$CB:$CB)),0,SUMIF('18'!$CA:$CA,$C247,'18'!$CB:$CB)))-IF($D247="","",IF(ISNA(SUMIF('18'!$B:$B,$D247,'18'!$L:$L)),0,SUMIF('18'!$B:$B,$D247,'18'!$L:$L)))))</f>
        <v/>
      </c>
      <c r="X247" s="34" t="str">
        <f>IF($D247="","",(IF($C247="","",IF(ISNA(SUMIF('19'!$CA:$CA,$C247,'19'!$CB:$CB)),0,SUMIF('19'!$CA:$CA,$C247,'19'!$CB:$CB)))-IF($D247="","",IF(ISNA(SUMIF('19'!$B:$B,$D247,'19'!$L:$L)),0,SUMIF('19'!$B:$B,$D247,'19'!$L:$L)))))</f>
        <v/>
      </c>
      <c r="Y247" s="34" t="str">
        <f>IF($D247="","",(IF($C247="","",IF(ISNA(SUMIF('20'!$CA:$CA,$C247,'20'!$CB:$CB)),0,SUMIF('20'!$CA:$CA,$C247,'20'!$CB:$CB)))-IF($D247="","",IF(ISNA(SUMIF('20'!$B:$B,$D247,'20'!$L:$L)),0,SUMIF('20'!$B:$B,$D247,'20'!$L:$L)))))</f>
        <v/>
      </c>
      <c r="Z247" s="34" t="str">
        <f>IF($D247="","",(IF($C247="","",IF(ISNA(SUMIF('21'!$CA:$CA,$C247,'21'!$CB:$CB)),0,SUMIF('21'!$CA:$CA,$C247,'21'!$CB:$CB)))-IF($D247="","",IF(ISNA(SUMIF('21'!$B:$B,$D247,'21'!$L:$L)),0,SUMIF('21'!$B:$B,$D247,'21'!$L:$L)))))</f>
        <v/>
      </c>
      <c r="AA247" s="34" t="str">
        <f>IF($D247="","",(IF($C247="","",IF(ISNA(SUMIF('22'!$CA:$CA,$C247,'22'!$CB:$CB)),0,SUMIF('22'!$CA:$CA,$C247,'22'!$CB:$CB)))-IF($D247="","",IF(ISNA(SUMIF('22'!$B:$B,$D247,'22'!$L:$L)),0,SUMIF('22'!$B:$B,$D247,'22'!$L:$L)))))</f>
        <v/>
      </c>
      <c r="AB247" s="34" t="str">
        <f>IF($D247="","",(IF($C247="","",IF(ISNA(SUMIF('23'!$CA:$CA,$C247,'23'!$CB:$CB)),0,SUMIF('23'!$CA:$CA,$C247,'23'!$CB:$CB)))-IF($D247="","",IF(ISNA(SUMIF('23'!$B:$B,$D247,'23'!$L:$L)),0,SUMIF('23'!$B:$B,$D247,'23'!$L:$L)))))</f>
        <v/>
      </c>
      <c r="AC247" s="34" t="str">
        <f>IF($D247="","",(IF($C247="","",IF(ISNA(SUMIF('24'!$CA:$CA,$C247,'24'!$CB:$CB)),0,SUMIF('24'!$CA:$CA,$C247,'24'!$CB:$CB)))-IF($D247="","",IF(ISNA(SUMIF('24'!$B:$B,$D247,'24'!$L:$L)),0,SUMIF('24'!$B:$B,$D247,'24'!$L:$L)))))</f>
        <v/>
      </c>
      <c r="AD247" s="34" t="str">
        <f>IF($D247="","",(IF($C247="","",IF(ISNA(SUMIF('25'!$CA:$CA,$C247,'25'!$CB:$CB)),0,SUMIF('25'!$CA:$CA,$C247,'25'!$CB:$CB)))-IF($D247="","",IF(ISNA(SUMIF('25'!$B:$B,$D247,'25'!$L:$L)),0,SUMIF('25'!$B:$B,$D247,'25'!$L:$L)))))</f>
        <v/>
      </c>
      <c r="AE247" s="34" t="str">
        <f>IF($D247="","",(IF($C247="","",IF(ISNA(SUMIF('26'!$CA:$CA,$C247,'26'!$CB:$CB)),0,SUMIF('26'!$CA:$CA,$C247,'26'!$CB:$CB)))-IF($D247="","",IF(ISNA(SUMIF('26'!$B:$B,$D247,'26'!$L:$L)),0,SUMIF('26'!$B:$B,$D247,'26'!$L:$L)))))</f>
        <v/>
      </c>
      <c r="AF247" s="34" t="str">
        <f>IF($D247="","",(IF($C247="","",IF(ISNA(SUMIF('27'!$CA:$CA,$C247,'27'!$CB:$CB)),0,SUMIF('27'!$CA:$CA,$C247,'27'!$CB:$CB)))-IF($D247="","",IF(ISNA(SUMIF('27'!$B:$B,$D247,'27'!$L:$L)),0,SUMIF('27'!$B:$B,$D247,'27'!$L:$L)))))</f>
        <v/>
      </c>
      <c r="AG247" s="34" t="str">
        <f>IF($D247="","",(IF($C247="","",IF(ISNA(SUMIF('28'!$CA:$CA,$C247,'28'!$CB:$CB)),0,SUMIF('28'!$CA:$CA,$C247,'28'!$CB:$CB)))-IF($D247="","",IF(ISNA(SUMIF('28'!$B:$B,$D247,'28'!$L:$L)),0,SUMIF('28'!$B:$B,$D247,'28'!$L:$L)))))</f>
        <v/>
      </c>
      <c r="AH247" s="34" t="str">
        <f>IF($D247="","",(IF($C247="","",IF(ISNA(SUMIF('29'!$CA:$CA,$C247,'29'!$CB:$CB)),0,SUMIF('29'!$CA:$CA,$C247,'29'!$CB:$CB)))-IF($D247="","",IF(ISNA(SUMIF('29'!$B:$B,$D247,'29'!$L:$L)),0,SUMIF('29'!$B:$B,$D247,'29'!$L:$L)))))</f>
        <v/>
      </c>
      <c r="AI247" s="34" t="str">
        <f>IF($D247="","",(IF($C247="","",IF(ISNA(SUMIF('30'!$CA:$CA,$C247,'30'!$CB:$CB)),0,SUMIF('30'!$CA:$CA,$C247,'30'!$CB:$CB)))-IF($D247="","",IF(ISNA(SUMIF('30'!$B:$B,$D247,'30'!$L:$L)),0,SUMIF('30'!$B:$B,$D247,'30'!$L:$L)))))</f>
        <v/>
      </c>
      <c r="AJ247" s="34" t="str">
        <f>IF($D247="","",(IF($C247="","",IF(ISNA(SUMIF('31'!$CA:$CA,$C247,'31'!$CB:$CB)),0,SUMIF('31'!$CA:$CA,$C247,'31'!$CB:$CB)))-IF($D247="","",IF(ISNA(SUMIF('31'!$B:$B,$D247,'31'!$L:$L)),0,SUMIF('31'!$B:$B,$D247,'31'!$L:$L)))))</f>
        <v/>
      </c>
      <c r="AK247" s="35" t="str">
        <f t="shared" si="14"/>
        <v/>
      </c>
      <c r="AL247" s="31" t="str">
        <f t="shared" si="15"/>
        <v/>
      </c>
    </row>
    <row r="248" spans="1:38" ht="17.399999999999999" hidden="1">
      <c r="A248" s="19">
        <v>30</v>
      </c>
      <c r="C248" s="39" t="str">
        <f>IF(D248="","",VLOOKUP('CUADRO GENERADO'!D248,'BASE DATOS CONDUCTORES'!B:C,2,FALSE))</f>
        <v/>
      </c>
      <c r="D248" s="28" t="str">
        <f>IFERROR(VLOOKUP(A248,'BASE DATOS CONDUCTORES'!$Z$4:$AB$403,3,FALSE),"")</f>
        <v/>
      </c>
      <c r="E248" s="34" t="str">
        <f>IF(ISNA(VLOOKUP(D248,SALDOS!C:D,2,FALSE)),"",VLOOKUP(D248,SALDOS!C:D,2,FALSE))</f>
        <v/>
      </c>
      <c r="F248" s="34" t="str">
        <f>IF($D248="","",(IF($C248="","",IF(ISNA(SUMIF('1'!$CA:$CA,$C248,'1'!$CB:$CB)),0,SUMIF('1'!$CA:$CA,$C248,'1'!$CB:$CB)))-IF($D248="","",IF(ISNA(SUMIF('1'!$B:$B,$D248,'1'!$L:$L)),0,SUMIF('1'!$B:$B,$D248,'1'!$L:$L)))))</f>
        <v/>
      </c>
      <c r="G248" s="34" t="str">
        <f>IF($D248="","",(IF($C248="","",IF(ISNA(SUMIF('2'!$CA:$CA,$C248,'2'!$CB:$CB)),0,SUMIF('2'!$CA:$CA,$C248,'2'!$CB:$CB)))-IF($D248="","",IF(ISNA(SUMIF('2'!$B:$B,$D248,'2'!$L:$L)),0,SUMIF('2'!$B:$B,$D248,'2'!$L:$L)))))</f>
        <v/>
      </c>
      <c r="H248" s="34" t="str">
        <f>IF($D248="","",(IF($C248="","",IF(ISNA(SUMIF('3'!$CA:$CA,$C248,'3'!$CB:$CB)),0,SUMIF('3'!$CA:$CA,$C248,'3'!$CB:$CB)))-IF($D248="","",IF(ISNA(SUMIF('3'!$B:$B,$D248,'3'!$L:$L)),0,SUMIF('3'!$B:$B,$D248,'3'!$L:$L)))))</f>
        <v/>
      </c>
      <c r="I248" s="34" t="str">
        <f>IF($D248="","",(IF($C248="","",IF(ISNA(SUMIF('4'!$CA:$CA,$C248,'4'!$CB:$CB)),0,SUMIF('4'!$CA:$CA,$C248,'4'!$CB:$CB)))-IF($D248="","",IF(ISNA(SUMIF('4'!$B:$B,$D248,'4'!$L:$L)),0,SUMIF('4'!$B:$B,$D248,'4'!$L:$L)))))</f>
        <v/>
      </c>
      <c r="J248" s="34" t="str">
        <f>IF($D248="","",(IF($C248="","",IF(ISNA(SUMIF('5'!$CA:$CA,$C248,'5'!$CB:$CB)),0,SUMIF('5'!$CA:$CA,$C248,'5'!$CB:$CB)))-IF($D248="","",IF(ISNA(SUMIF('5'!$B:$B,$D248,'5'!$L:$L)),0,SUMIF('5'!$B:$B,$D248,'5'!$L:$L)))))</f>
        <v/>
      </c>
      <c r="K248" s="34" t="str">
        <f>IF($D248="","",(IF($C248="","",IF(ISNA(SUMIF('6'!$CA:$CA,$C248,'6'!$CB:$CB)),0,SUMIF('6'!$CA:$CA,$C248,'6'!$CB:$CB)))-IF($D248="","",IF(ISNA(SUMIF('6'!$B:$B,$D248,'6'!$L:$L)),0,SUMIF('6'!$B:$B,$D248,'6'!$L:$L)))))</f>
        <v/>
      </c>
      <c r="L248" s="34" t="str">
        <f>IF($D248="","",(IF($C248="","",IF(ISNA(SUMIF('7'!$CA:$CA,$C248,'7'!$CB:$CB)),0,SUMIF('7'!$CA:$CA,$C248,'7'!$CB:$CB)))-IF($D248="","",IF(ISNA(SUMIF('7'!$B:$B,$D248,'7'!$L:$L)),0,SUMIF('7'!$B:$B,$D248,'7'!$L:$L)))))</f>
        <v/>
      </c>
      <c r="M248" s="34" t="str">
        <f>IF($D248="","",(IF($C248="","",IF(ISNA(SUMIF('8'!$CA:$CA,$C248,'8'!$CB:$CB)),0,SUMIF('8'!$CA:$CA,$C248,'8'!$CB:$CB)))-IF($D248="","",IF(ISNA(SUMIF('8'!$B:$B,$D248,'8'!$L:$L)),0,SUMIF('8'!$B:$B,$D248,'8'!$L:$L)))))</f>
        <v/>
      </c>
      <c r="N248" s="34" t="str">
        <f>IF($D248="","",(IF($C248="","",IF(ISNA(SUMIF('9'!$CA:$CA,$C248,'9'!$CB:$CB)),0,SUMIF('9'!$CA:$CA,$C248,'9'!$CB:$CB)))-IF($D248="","",IF(ISNA(SUMIF('9'!$B:$B,$D248,'9'!$L:$L)),0,SUMIF('9'!$B:$B,$D248,'9'!$L:$L)))))</f>
        <v/>
      </c>
      <c r="O248" s="34" t="str">
        <f>IF($D248="","",(IF($C248="","",IF(ISNA(SUMIF('10'!$CA:$CA,$C248,'10'!$CB:$CB)),0,SUMIF('10'!$CA:$CA,$C248,'10'!$CB:$CB)))-IF($D248="","",IF(ISNA(SUMIF('10'!$B:$B,$D248,'10'!$L:$L)),0,SUMIF('10'!$B:$B,$D248,'10'!$L:$L)))))</f>
        <v/>
      </c>
      <c r="P248" s="34" t="str">
        <f>IF($D248="","",(IF($C248="","",IF(ISNA(SUMIF('11'!$CA:$CA,$C248,'11'!$CB:$CB)),0,SUMIF('11'!$CA:$CA,$C248,'11'!$CB:$CB)))-IF($D248="","",IF(ISNA(SUMIF('11'!$B:$B,$D248,'11'!$L:$L)),0,SUMIF('11'!$B:$B,$D248,'11'!$L:$L)))))</f>
        <v/>
      </c>
      <c r="Q248" s="34" t="str">
        <f>IF($D248="","",(IF($C248="","",IF(ISNA(SUMIF('12'!$CA:$CA,$C248,'12'!$CB:$CB)),0,SUMIF('12'!$CA:$CA,$C248,'12'!$CB:$CB)))-IF($D248="","",IF(ISNA(SUMIF('12'!$B:$B,$D248,'12'!$L:$L)),0,SUMIF('12'!$B:$B,$D248,'12'!$L:$L)))))</f>
        <v/>
      </c>
      <c r="R248" s="34" t="str">
        <f>IF($D248="","",(IF($C248="","",IF(ISNA(SUMIF('13'!$CA:$CA,$C248,'13'!$CB:$CB)),0,SUMIF('13'!$CA:$CA,$C248,'13'!$CB:$CB)))-IF($D248="","",IF(ISNA(SUMIF('13'!$B:$B,$D248,'13'!$L:$L)),0,SUMIF('13'!$B:$B,$D248,'13'!$L:$L)))))</f>
        <v/>
      </c>
      <c r="S248" s="34" t="str">
        <f>IF($D248="","",(IF($C248="","",IF(ISNA(SUMIF('14'!$CA:$CA,$C248,'14'!$CB:$CB)),0,SUMIF('14'!$CA:$CA,$C248,'14'!$CB:$CB)))-IF($D248="","",IF(ISNA(SUMIF('14'!$B:$B,$D248,'14'!$L:$L)),0,SUMIF('14'!$B:$B,$D248,'14'!$L:$L)))))</f>
        <v/>
      </c>
      <c r="T248" s="34" t="str">
        <f>IF($D248="","",(IF($C248="","",IF(ISNA(SUMIF('15'!$CA:$CA,$C248,'15'!$CB:$CB)),0,SUMIF('15'!$CA:$CA,$C248,'15'!$CB:$CB)))-IF($D248="","",IF(ISNA(SUMIF('15'!$B:$B,$D248,'15'!$L:$L)),0,SUMIF('15'!$B:$B,$D248,'15'!$L:$L)))))</f>
        <v/>
      </c>
      <c r="U248" s="34" t="str">
        <f>IF($D248="","",(IF($C248="","",IF(ISNA(SUMIF('16'!$CA:$CA,$C248,'16'!$CB:$CB)),0,SUMIF('16'!$CA:$CA,$C248,'16'!$CB:$CB)))-IF($D248="","",IF(ISNA(SUMIF('16'!$B:$B,$D248,'16'!$L:$L)),0,SUMIF('16'!$B:$B,$D248,'16'!$L:$L)))))</f>
        <v/>
      </c>
      <c r="V248" s="34" t="str">
        <f>IF($D248="","",(IF($C248="","",IF(ISNA(SUMIF('17'!$CA:$CA,$C248,'17'!$CB:$CB)),0,SUMIF('17'!$CA:$CA,$C248,'17'!$CB:$CB)))-IF($D248="","",IF(ISNA(SUMIF('17'!$B:$B,$D248,'17'!$L:$L)),0,SUMIF('17'!$B:$B,$D248,'17'!$L:$L)))))</f>
        <v/>
      </c>
      <c r="W248" s="34" t="str">
        <f>IF($D248="","",(IF($C248="","",IF(ISNA(SUMIF('18'!$CA:$CA,$C248,'18'!$CB:$CB)),0,SUMIF('18'!$CA:$CA,$C248,'18'!$CB:$CB)))-IF($D248="","",IF(ISNA(SUMIF('18'!$B:$B,$D248,'18'!$L:$L)),0,SUMIF('18'!$B:$B,$D248,'18'!$L:$L)))))</f>
        <v/>
      </c>
      <c r="X248" s="34" t="str">
        <f>IF($D248="","",(IF($C248="","",IF(ISNA(SUMIF('19'!$CA:$CA,$C248,'19'!$CB:$CB)),0,SUMIF('19'!$CA:$CA,$C248,'19'!$CB:$CB)))-IF($D248="","",IF(ISNA(SUMIF('19'!$B:$B,$D248,'19'!$L:$L)),0,SUMIF('19'!$B:$B,$D248,'19'!$L:$L)))))</f>
        <v/>
      </c>
      <c r="Y248" s="34" t="str">
        <f>IF($D248="","",(IF($C248="","",IF(ISNA(SUMIF('20'!$CA:$CA,$C248,'20'!$CB:$CB)),0,SUMIF('20'!$CA:$CA,$C248,'20'!$CB:$CB)))-IF($D248="","",IF(ISNA(SUMIF('20'!$B:$B,$D248,'20'!$L:$L)),0,SUMIF('20'!$B:$B,$D248,'20'!$L:$L)))))</f>
        <v/>
      </c>
      <c r="Z248" s="34" t="str">
        <f>IF($D248="","",(IF($C248="","",IF(ISNA(SUMIF('21'!$CA:$CA,$C248,'21'!$CB:$CB)),0,SUMIF('21'!$CA:$CA,$C248,'21'!$CB:$CB)))-IF($D248="","",IF(ISNA(SUMIF('21'!$B:$B,$D248,'21'!$L:$L)),0,SUMIF('21'!$B:$B,$D248,'21'!$L:$L)))))</f>
        <v/>
      </c>
      <c r="AA248" s="34" t="str">
        <f>IF($D248="","",(IF($C248="","",IF(ISNA(SUMIF('22'!$CA:$CA,$C248,'22'!$CB:$CB)),0,SUMIF('22'!$CA:$CA,$C248,'22'!$CB:$CB)))-IF($D248="","",IF(ISNA(SUMIF('22'!$B:$B,$D248,'22'!$L:$L)),0,SUMIF('22'!$B:$B,$D248,'22'!$L:$L)))))</f>
        <v/>
      </c>
      <c r="AB248" s="34" t="str">
        <f>IF($D248="","",(IF($C248="","",IF(ISNA(SUMIF('23'!$CA:$CA,$C248,'23'!$CB:$CB)),0,SUMIF('23'!$CA:$CA,$C248,'23'!$CB:$CB)))-IF($D248="","",IF(ISNA(SUMIF('23'!$B:$B,$D248,'23'!$L:$L)),0,SUMIF('23'!$B:$B,$D248,'23'!$L:$L)))))</f>
        <v/>
      </c>
      <c r="AC248" s="34" t="str">
        <f>IF($D248="","",(IF($C248="","",IF(ISNA(SUMIF('24'!$CA:$CA,$C248,'24'!$CB:$CB)),0,SUMIF('24'!$CA:$CA,$C248,'24'!$CB:$CB)))-IF($D248="","",IF(ISNA(SUMIF('24'!$B:$B,$D248,'24'!$L:$L)),0,SUMIF('24'!$B:$B,$D248,'24'!$L:$L)))))</f>
        <v/>
      </c>
      <c r="AD248" s="34" t="str">
        <f>IF($D248="","",(IF($C248="","",IF(ISNA(SUMIF('25'!$CA:$CA,$C248,'25'!$CB:$CB)),0,SUMIF('25'!$CA:$CA,$C248,'25'!$CB:$CB)))-IF($D248="","",IF(ISNA(SUMIF('25'!$B:$B,$D248,'25'!$L:$L)),0,SUMIF('25'!$B:$B,$D248,'25'!$L:$L)))))</f>
        <v/>
      </c>
      <c r="AE248" s="34" t="str">
        <f>IF($D248="","",(IF($C248="","",IF(ISNA(SUMIF('26'!$CA:$CA,$C248,'26'!$CB:$CB)),0,SUMIF('26'!$CA:$CA,$C248,'26'!$CB:$CB)))-IF($D248="","",IF(ISNA(SUMIF('26'!$B:$B,$D248,'26'!$L:$L)),0,SUMIF('26'!$B:$B,$D248,'26'!$L:$L)))))</f>
        <v/>
      </c>
      <c r="AF248" s="34" t="str">
        <f>IF($D248="","",(IF($C248="","",IF(ISNA(SUMIF('27'!$CA:$CA,$C248,'27'!$CB:$CB)),0,SUMIF('27'!$CA:$CA,$C248,'27'!$CB:$CB)))-IF($D248="","",IF(ISNA(SUMIF('27'!$B:$B,$D248,'27'!$L:$L)),0,SUMIF('27'!$B:$B,$D248,'27'!$L:$L)))))</f>
        <v/>
      </c>
      <c r="AG248" s="34" t="str">
        <f>IF($D248="","",(IF($C248="","",IF(ISNA(SUMIF('28'!$CA:$CA,$C248,'28'!$CB:$CB)),0,SUMIF('28'!$CA:$CA,$C248,'28'!$CB:$CB)))-IF($D248="","",IF(ISNA(SUMIF('28'!$B:$B,$D248,'28'!$L:$L)),0,SUMIF('28'!$B:$B,$D248,'28'!$L:$L)))))</f>
        <v/>
      </c>
      <c r="AH248" s="34" t="str">
        <f>IF($D248="","",(IF($C248="","",IF(ISNA(SUMIF('29'!$CA:$CA,$C248,'29'!$CB:$CB)),0,SUMIF('29'!$CA:$CA,$C248,'29'!$CB:$CB)))-IF($D248="","",IF(ISNA(SUMIF('29'!$B:$B,$D248,'29'!$L:$L)),0,SUMIF('29'!$B:$B,$D248,'29'!$L:$L)))))</f>
        <v/>
      </c>
      <c r="AI248" s="34" t="str">
        <f>IF($D248="","",(IF($C248="","",IF(ISNA(SUMIF('30'!$CA:$CA,$C248,'30'!$CB:$CB)),0,SUMIF('30'!$CA:$CA,$C248,'30'!$CB:$CB)))-IF($D248="","",IF(ISNA(SUMIF('30'!$B:$B,$D248,'30'!$L:$L)),0,SUMIF('30'!$B:$B,$D248,'30'!$L:$L)))))</f>
        <v/>
      </c>
      <c r="AJ248" s="34" t="str">
        <f>IF($D248="","",(IF($C248="","",IF(ISNA(SUMIF('31'!$CA:$CA,$C248,'31'!$CB:$CB)),0,SUMIF('31'!$CA:$CA,$C248,'31'!$CB:$CB)))-IF($D248="","",IF(ISNA(SUMIF('31'!$B:$B,$D248,'31'!$L:$L)),0,SUMIF('31'!$B:$B,$D248,'31'!$L:$L)))))</f>
        <v/>
      </c>
      <c r="AK248" s="35" t="str">
        <f t="shared" si="14"/>
        <v/>
      </c>
      <c r="AL248" s="31" t="str">
        <f t="shared" si="15"/>
        <v/>
      </c>
    </row>
    <row r="249" spans="1:38" ht="17.399999999999999" hidden="1">
      <c r="A249" s="19">
        <v>31</v>
      </c>
      <c r="C249" s="39" t="str">
        <f>IF(D249="","",VLOOKUP('CUADRO GENERADO'!D249,'BASE DATOS CONDUCTORES'!B:C,2,FALSE))</f>
        <v/>
      </c>
      <c r="D249" s="28" t="str">
        <f>IFERROR(VLOOKUP(A249,'BASE DATOS CONDUCTORES'!$Z$4:$AB$403,3,FALSE),"")</f>
        <v/>
      </c>
      <c r="E249" s="34" t="str">
        <f>IF(ISNA(VLOOKUP(D249,SALDOS!C:D,2,FALSE)),"",VLOOKUP(D249,SALDOS!C:D,2,FALSE))</f>
        <v/>
      </c>
      <c r="F249" s="34" t="str">
        <f>IF($D249="","",(IF($C249="","",IF(ISNA(SUMIF('1'!$CA:$CA,$C249,'1'!$CB:$CB)),0,SUMIF('1'!$CA:$CA,$C249,'1'!$CB:$CB)))-IF($D249="","",IF(ISNA(SUMIF('1'!$B:$B,$D249,'1'!$L:$L)),0,SUMIF('1'!$B:$B,$D249,'1'!$L:$L)))))</f>
        <v/>
      </c>
      <c r="G249" s="34" t="str">
        <f>IF($D249="","",(IF($C249="","",IF(ISNA(SUMIF('2'!$CA:$CA,$C249,'2'!$CB:$CB)),0,SUMIF('2'!$CA:$CA,$C249,'2'!$CB:$CB)))-IF($D249="","",IF(ISNA(SUMIF('2'!$B:$B,$D249,'2'!$L:$L)),0,SUMIF('2'!$B:$B,$D249,'2'!$L:$L)))))</f>
        <v/>
      </c>
      <c r="H249" s="34" t="str">
        <f>IF($D249="","",(IF($C249="","",IF(ISNA(SUMIF('3'!$CA:$CA,$C249,'3'!$CB:$CB)),0,SUMIF('3'!$CA:$CA,$C249,'3'!$CB:$CB)))-IF($D249="","",IF(ISNA(SUMIF('3'!$B:$B,$D249,'3'!$L:$L)),0,SUMIF('3'!$B:$B,$D249,'3'!$L:$L)))))</f>
        <v/>
      </c>
      <c r="I249" s="34" t="str">
        <f>IF($D249="","",(IF($C249="","",IF(ISNA(SUMIF('4'!$CA:$CA,$C249,'4'!$CB:$CB)),0,SUMIF('4'!$CA:$CA,$C249,'4'!$CB:$CB)))-IF($D249="","",IF(ISNA(SUMIF('4'!$B:$B,$D249,'4'!$L:$L)),0,SUMIF('4'!$B:$B,$D249,'4'!$L:$L)))))</f>
        <v/>
      </c>
      <c r="J249" s="34" t="str">
        <f>IF($D249="","",(IF($C249="","",IF(ISNA(SUMIF('5'!$CA:$CA,$C249,'5'!$CB:$CB)),0,SUMIF('5'!$CA:$CA,$C249,'5'!$CB:$CB)))-IF($D249="","",IF(ISNA(SUMIF('5'!$B:$B,$D249,'5'!$L:$L)),0,SUMIF('5'!$B:$B,$D249,'5'!$L:$L)))))</f>
        <v/>
      </c>
      <c r="K249" s="34" t="str">
        <f>IF($D249="","",(IF($C249="","",IF(ISNA(SUMIF('6'!$CA:$CA,$C249,'6'!$CB:$CB)),0,SUMIF('6'!$CA:$CA,$C249,'6'!$CB:$CB)))-IF($D249="","",IF(ISNA(SUMIF('6'!$B:$B,$D249,'6'!$L:$L)),0,SUMIF('6'!$B:$B,$D249,'6'!$L:$L)))))</f>
        <v/>
      </c>
      <c r="L249" s="34" t="str">
        <f>IF($D249="","",(IF($C249="","",IF(ISNA(SUMIF('7'!$CA:$CA,$C249,'7'!$CB:$CB)),0,SUMIF('7'!$CA:$CA,$C249,'7'!$CB:$CB)))-IF($D249="","",IF(ISNA(SUMIF('7'!$B:$B,$D249,'7'!$L:$L)),0,SUMIF('7'!$B:$B,$D249,'7'!$L:$L)))))</f>
        <v/>
      </c>
      <c r="M249" s="34" t="str">
        <f>IF($D249="","",(IF($C249="","",IF(ISNA(SUMIF('8'!$CA:$CA,$C249,'8'!$CB:$CB)),0,SUMIF('8'!$CA:$CA,$C249,'8'!$CB:$CB)))-IF($D249="","",IF(ISNA(SUMIF('8'!$B:$B,$D249,'8'!$L:$L)),0,SUMIF('8'!$B:$B,$D249,'8'!$L:$L)))))</f>
        <v/>
      </c>
      <c r="N249" s="34" t="str">
        <f>IF($D249="","",(IF($C249="","",IF(ISNA(SUMIF('9'!$CA:$CA,$C249,'9'!$CB:$CB)),0,SUMIF('9'!$CA:$CA,$C249,'9'!$CB:$CB)))-IF($D249="","",IF(ISNA(SUMIF('9'!$B:$B,$D249,'9'!$L:$L)),0,SUMIF('9'!$B:$B,$D249,'9'!$L:$L)))))</f>
        <v/>
      </c>
      <c r="O249" s="34" t="str">
        <f>IF($D249="","",(IF($C249="","",IF(ISNA(SUMIF('10'!$CA:$CA,$C249,'10'!$CB:$CB)),0,SUMIF('10'!$CA:$CA,$C249,'10'!$CB:$CB)))-IF($D249="","",IF(ISNA(SUMIF('10'!$B:$B,$D249,'10'!$L:$L)),0,SUMIF('10'!$B:$B,$D249,'10'!$L:$L)))))</f>
        <v/>
      </c>
      <c r="P249" s="34" t="str">
        <f>IF($D249="","",(IF($C249="","",IF(ISNA(SUMIF('11'!$CA:$CA,$C249,'11'!$CB:$CB)),0,SUMIF('11'!$CA:$CA,$C249,'11'!$CB:$CB)))-IF($D249="","",IF(ISNA(SUMIF('11'!$B:$B,$D249,'11'!$L:$L)),0,SUMIF('11'!$B:$B,$D249,'11'!$L:$L)))))</f>
        <v/>
      </c>
      <c r="Q249" s="34" t="str">
        <f>IF($D249="","",(IF($C249="","",IF(ISNA(SUMIF('12'!$CA:$CA,$C249,'12'!$CB:$CB)),0,SUMIF('12'!$CA:$CA,$C249,'12'!$CB:$CB)))-IF($D249="","",IF(ISNA(SUMIF('12'!$B:$B,$D249,'12'!$L:$L)),0,SUMIF('12'!$B:$B,$D249,'12'!$L:$L)))))</f>
        <v/>
      </c>
      <c r="R249" s="34" t="str">
        <f>IF($D249="","",(IF($C249="","",IF(ISNA(SUMIF('13'!$CA:$CA,$C249,'13'!$CB:$CB)),0,SUMIF('13'!$CA:$CA,$C249,'13'!$CB:$CB)))-IF($D249="","",IF(ISNA(SUMIF('13'!$B:$B,$D249,'13'!$L:$L)),0,SUMIF('13'!$B:$B,$D249,'13'!$L:$L)))))</f>
        <v/>
      </c>
      <c r="S249" s="34" t="str">
        <f>IF($D249="","",(IF($C249="","",IF(ISNA(SUMIF('14'!$CA:$CA,$C249,'14'!$CB:$CB)),0,SUMIF('14'!$CA:$CA,$C249,'14'!$CB:$CB)))-IF($D249="","",IF(ISNA(SUMIF('14'!$B:$B,$D249,'14'!$L:$L)),0,SUMIF('14'!$B:$B,$D249,'14'!$L:$L)))))</f>
        <v/>
      </c>
      <c r="T249" s="34" t="str">
        <f>IF($D249="","",(IF($C249="","",IF(ISNA(SUMIF('15'!$CA:$CA,$C249,'15'!$CB:$CB)),0,SUMIF('15'!$CA:$CA,$C249,'15'!$CB:$CB)))-IF($D249="","",IF(ISNA(SUMIF('15'!$B:$B,$D249,'15'!$L:$L)),0,SUMIF('15'!$B:$B,$D249,'15'!$L:$L)))))</f>
        <v/>
      </c>
      <c r="U249" s="34" t="str">
        <f>IF($D249="","",(IF($C249="","",IF(ISNA(SUMIF('16'!$CA:$CA,$C249,'16'!$CB:$CB)),0,SUMIF('16'!$CA:$CA,$C249,'16'!$CB:$CB)))-IF($D249="","",IF(ISNA(SUMIF('16'!$B:$B,$D249,'16'!$L:$L)),0,SUMIF('16'!$B:$B,$D249,'16'!$L:$L)))))</f>
        <v/>
      </c>
      <c r="V249" s="34" t="str">
        <f>IF($D249="","",(IF($C249="","",IF(ISNA(SUMIF('17'!$CA:$CA,$C249,'17'!$CB:$CB)),0,SUMIF('17'!$CA:$CA,$C249,'17'!$CB:$CB)))-IF($D249="","",IF(ISNA(SUMIF('17'!$B:$B,$D249,'17'!$L:$L)),0,SUMIF('17'!$B:$B,$D249,'17'!$L:$L)))))</f>
        <v/>
      </c>
      <c r="W249" s="34" t="str">
        <f>IF($D249="","",(IF($C249="","",IF(ISNA(SUMIF('18'!$CA:$CA,$C249,'18'!$CB:$CB)),0,SUMIF('18'!$CA:$CA,$C249,'18'!$CB:$CB)))-IF($D249="","",IF(ISNA(SUMIF('18'!$B:$B,$D249,'18'!$L:$L)),0,SUMIF('18'!$B:$B,$D249,'18'!$L:$L)))))</f>
        <v/>
      </c>
      <c r="X249" s="34" t="str">
        <f>IF($D249="","",(IF($C249="","",IF(ISNA(SUMIF('19'!$CA:$CA,$C249,'19'!$CB:$CB)),0,SUMIF('19'!$CA:$CA,$C249,'19'!$CB:$CB)))-IF($D249="","",IF(ISNA(SUMIF('19'!$B:$B,$D249,'19'!$L:$L)),0,SUMIF('19'!$B:$B,$D249,'19'!$L:$L)))))</f>
        <v/>
      </c>
      <c r="Y249" s="34" t="str">
        <f>IF($D249="","",(IF($C249="","",IF(ISNA(SUMIF('20'!$CA:$CA,$C249,'20'!$CB:$CB)),0,SUMIF('20'!$CA:$CA,$C249,'20'!$CB:$CB)))-IF($D249="","",IF(ISNA(SUMIF('20'!$B:$B,$D249,'20'!$L:$L)),0,SUMIF('20'!$B:$B,$D249,'20'!$L:$L)))))</f>
        <v/>
      </c>
      <c r="Z249" s="34" t="str">
        <f>IF($D249="","",(IF($C249="","",IF(ISNA(SUMIF('21'!$CA:$CA,$C249,'21'!$CB:$CB)),0,SUMIF('21'!$CA:$CA,$C249,'21'!$CB:$CB)))-IF($D249="","",IF(ISNA(SUMIF('21'!$B:$B,$D249,'21'!$L:$L)),0,SUMIF('21'!$B:$B,$D249,'21'!$L:$L)))))</f>
        <v/>
      </c>
      <c r="AA249" s="34" t="str">
        <f>IF($D249="","",(IF($C249="","",IF(ISNA(SUMIF('22'!$CA:$CA,$C249,'22'!$CB:$CB)),0,SUMIF('22'!$CA:$CA,$C249,'22'!$CB:$CB)))-IF($D249="","",IF(ISNA(SUMIF('22'!$B:$B,$D249,'22'!$L:$L)),0,SUMIF('22'!$B:$B,$D249,'22'!$L:$L)))))</f>
        <v/>
      </c>
      <c r="AB249" s="34" t="str">
        <f>IF($D249="","",(IF($C249="","",IF(ISNA(SUMIF('23'!$CA:$CA,$C249,'23'!$CB:$CB)),0,SUMIF('23'!$CA:$CA,$C249,'23'!$CB:$CB)))-IF($D249="","",IF(ISNA(SUMIF('23'!$B:$B,$D249,'23'!$L:$L)),0,SUMIF('23'!$B:$B,$D249,'23'!$L:$L)))))</f>
        <v/>
      </c>
      <c r="AC249" s="34" t="str">
        <f>IF($D249="","",(IF($C249="","",IF(ISNA(SUMIF('24'!$CA:$CA,$C249,'24'!$CB:$CB)),0,SUMIF('24'!$CA:$CA,$C249,'24'!$CB:$CB)))-IF($D249="","",IF(ISNA(SUMIF('24'!$B:$B,$D249,'24'!$L:$L)),0,SUMIF('24'!$B:$B,$D249,'24'!$L:$L)))))</f>
        <v/>
      </c>
      <c r="AD249" s="34" t="str">
        <f>IF($D249="","",(IF($C249="","",IF(ISNA(SUMIF('25'!$CA:$CA,$C249,'25'!$CB:$CB)),0,SUMIF('25'!$CA:$CA,$C249,'25'!$CB:$CB)))-IF($D249="","",IF(ISNA(SUMIF('25'!$B:$B,$D249,'25'!$L:$L)),0,SUMIF('25'!$B:$B,$D249,'25'!$L:$L)))))</f>
        <v/>
      </c>
      <c r="AE249" s="34" t="str">
        <f>IF($D249="","",(IF($C249="","",IF(ISNA(SUMIF('26'!$CA:$CA,$C249,'26'!$CB:$CB)),0,SUMIF('26'!$CA:$CA,$C249,'26'!$CB:$CB)))-IF($D249="","",IF(ISNA(SUMIF('26'!$B:$B,$D249,'26'!$L:$L)),0,SUMIF('26'!$B:$B,$D249,'26'!$L:$L)))))</f>
        <v/>
      </c>
      <c r="AF249" s="34" t="str">
        <f>IF($D249="","",(IF($C249="","",IF(ISNA(SUMIF('27'!$CA:$CA,$C249,'27'!$CB:$CB)),0,SUMIF('27'!$CA:$CA,$C249,'27'!$CB:$CB)))-IF($D249="","",IF(ISNA(SUMIF('27'!$B:$B,$D249,'27'!$L:$L)),0,SUMIF('27'!$B:$B,$D249,'27'!$L:$L)))))</f>
        <v/>
      </c>
      <c r="AG249" s="34" t="str">
        <f>IF($D249="","",(IF($C249="","",IF(ISNA(SUMIF('28'!$CA:$CA,$C249,'28'!$CB:$CB)),0,SUMIF('28'!$CA:$CA,$C249,'28'!$CB:$CB)))-IF($D249="","",IF(ISNA(SUMIF('28'!$B:$B,$D249,'28'!$L:$L)),0,SUMIF('28'!$B:$B,$D249,'28'!$L:$L)))))</f>
        <v/>
      </c>
      <c r="AH249" s="34" t="str">
        <f>IF($D249="","",(IF($C249="","",IF(ISNA(SUMIF('29'!$CA:$CA,$C249,'29'!$CB:$CB)),0,SUMIF('29'!$CA:$CA,$C249,'29'!$CB:$CB)))-IF($D249="","",IF(ISNA(SUMIF('29'!$B:$B,$D249,'29'!$L:$L)),0,SUMIF('29'!$B:$B,$D249,'29'!$L:$L)))))</f>
        <v/>
      </c>
      <c r="AI249" s="34" t="str">
        <f>IF($D249="","",(IF($C249="","",IF(ISNA(SUMIF('30'!$CA:$CA,$C249,'30'!$CB:$CB)),0,SUMIF('30'!$CA:$CA,$C249,'30'!$CB:$CB)))-IF($D249="","",IF(ISNA(SUMIF('30'!$B:$B,$D249,'30'!$L:$L)),0,SUMIF('30'!$B:$B,$D249,'30'!$L:$L)))))</f>
        <v/>
      </c>
      <c r="AJ249" s="34" t="str">
        <f>IF($D249="","",(IF($C249="","",IF(ISNA(SUMIF('31'!$CA:$CA,$C249,'31'!$CB:$CB)),0,SUMIF('31'!$CA:$CA,$C249,'31'!$CB:$CB)))-IF($D249="","",IF(ISNA(SUMIF('31'!$B:$B,$D249,'31'!$L:$L)),0,SUMIF('31'!$B:$B,$D249,'31'!$L:$L)))))</f>
        <v/>
      </c>
      <c r="AK249" s="35" t="str">
        <f t="shared" si="14"/>
        <v/>
      </c>
      <c r="AL249" s="31" t="str">
        <f t="shared" si="15"/>
        <v/>
      </c>
    </row>
    <row r="250" spans="1:38" ht="17.399999999999999" hidden="1">
      <c r="A250" s="19">
        <v>32</v>
      </c>
      <c r="C250" s="39" t="str">
        <f>IF(D250="","",VLOOKUP('CUADRO GENERADO'!D250,'BASE DATOS CONDUCTORES'!B:C,2,FALSE))</f>
        <v/>
      </c>
      <c r="D250" s="28" t="str">
        <f>IFERROR(VLOOKUP(A250,'BASE DATOS CONDUCTORES'!$Z$4:$AB$403,3,FALSE),"")</f>
        <v/>
      </c>
      <c r="E250" s="34" t="str">
        <f>IF(ISNA(VLOOKUP(D250,SALDOS!C:D,2,FALSE)),"",VLOOKUP(D250,SALDOS!C:D,2,FALSE))</f>
        <v/>
      </c>
      <c r="F250" s="34" t="str">
        <f>IF($D250="","",(IF($C250="","",IF(ISNA(SUMIF('1'!$CA:$CA,$C250,'1'!$CB:$CB)),0,SUMIF('1'!$CA:$CA,$C250,'1'!$CB:$CB)))-IF($D250="","",IF(ISNA(SUMIF('1'!$B:$B,$D250,'1'!$L:$L)),0,SUMIF('1'!$B:$B,$D250,'1'!$L:$L)))))</f>
        <v/>
      </c>
      <c r="G250" s="34" t="str">
        <f>IF($D250="","",(IF($C250="","",IF(ISNA(SUMIF('2'!$CA:$CA,$C250,'2'!$CB:$CB)),0,SUMIF('2'!$CA:$CA,$C250,'2'!$CB:$CB)))-IF($D250="","",IF(ISNA(SUMIF('2'!$B:$B,$D250,'2'!$L:$L)),0,SUMIF('2'!$B:$B,$D250,'2'!$L:$L)))))</f>
        <v/>
      </c>
      <c r="H250" s="34" t="str">
        <f>IF($D250="","",(IF($C250="","",IF(ISNA(SUMIF('3'!$CA:$CA,$C250,'3'!$CB:$CB)),0,SUMIF('3'!$CA:$CA,$C250,'3'!$CB:$CB)))-IF($D250="","",IF(ISNA(SUMIF('3'!$B:$B,$D250,'3'!$L:$L)),0,SUMIF('3'!$B:$B,$D250,'3'!$L:$L)))))</f>
        <v/>
      </c>
      <c r="I250" s="34" t="str">
        <f>IF($D250="","",(IF($C250="","",IF(ISNA(SUMIF('4'!$CA:$CA,$C250,'4'!$CB:$CB)),0,SUMIF('4'!$CA:$CA,$C250,'4'!$CB:$CB)))-IF($D250="","",IF(ISNA(SUMIF('4'!$B:$B,$D250,'4'!$L:$L)),0,SUMIF('4'!$B:$B,$D250,'4'!$L:$L)))))</f>
        <v/>
      </c>
      <c r="J250" s="34" t="str">
        <f>IF($D250="","",(IF($C250="","",IF(ISNA(SUMIF('5'!$CA:$CA,$C250,'5'!$CB:$CB)),0,SUMIF('5'!$CA:$CA,$C250,'5'!$CB:$CB)))-IF($D250="","",IF(ISNA(SUMIF('5'!$B:$B,$D250,'5'!$L:$L)),0,SUMIF('5'!$B:$B,$D250,'5'!$L:$L)))))</f>
        <v/>
      </c>
      <c r="K250" s="34" t="str">
        <f>IF($D250="","",(IF($C250="","",IF(ISNA(SUMIF('6'!$CA:$CA,$C250,'6'!$CB:$CB)),0,SUMIF('6'!$CA:$CA,$C250,'6'!$CB:$CB)))-IF($D250="","",IF(ISNA(SUMIF('6'!$B:$B,$D250,'6'!$L:$L)),0,SUMIF('6'!$B:$B,$D250,'6'!$L:$L)))))</f>
        <v/>
      </c>
      <c r="L250" s="34" t="str">
        <f>IF($D250="","",(IF($C250="","",IF(ISNA(SUMIF('7'!$CA:$CA,$C250,'7'!$CB:$CB)),0,SUMIF('7'!$CA:$CA,$C250,'7'!$CB:$CB)))-IF($D250="","",IF(ISNA(SUMIF('7'!$B:$B,$D250,'7'!$L:$L)),0,SUMIF('7'!$B:$B,$D250,'7'!$L:$L)))))</f>
        <v/>
      </c>
      <c r="M250" s="34" t="str">
        <f>IF($D250="","",(IF($C250="","",IF(ISNA(SUMIF('8'!$CA:$CA,$C250,'8'!$CB:$CB)),0,SUMIF('8'!$CA:$CA,$C250,'8'!$CB:$CB)))-IF($D250="","",IF(ISNA(SUMIF('8'!$B:$B,$D250,'8'!$L:$L)),0,SUMIF('8'!$B:$B,$D250,'8'!$L:$L)))))</f>
        <v/>
      </c>
      <c r="N250" s="34" t="str">
        <f>IF($D250="","",(IF($C250="","",IF(ISNA(SUMIF('9'!$CA:$CA,$C250,'9'!$CB:$CB)),0,SUMIF('9'!$CA:$CA,$C250,'9'!$CB:$CB)))-IF($D250="","",IF(ISNA(SUMIF('9'!$B:$B,$D250,'9'!$L:$L)),0,SUMIF('9'!$B:$B,$D250,'9'!$L:$L)))))</f>
        <v/>
      </c>
      <c r="O250" s="34" t="str">
        <f>IF($D250="","",(IF($C250="","",IF(ISNA(SUMIF('10'!$CA:$CA,$C250,'10'!$CB:$CB)),0,SUMIF('10'!$CA:$CA,$C250,'10'!$CB:$CB)))-IF($D250="","",IF(ISNA(SUMIF('10'!$B:$B,$D250,'10'!$L:$L)),0,SUMIF('10'!$B:$B,$D250,'10'!$L:$L)))))</f>
        <v/>
      </c>
      <c r="P250" s="34" t="str">
        <f>IF($D250="","",(IF($C250="","",IF(ISNA(SUMIF('11'!$CA:$CA,$C250,'11'!$CB:$CB)),0,SUMIF('11'!$CA:$CA,$C250,'11'!$CB:$CB)))-IF($D250="","",IF(ISNA(SUMIF('11'!$B:$B,$D250,'11'!$L:$L)),0,SUMIF('11'!$B:$B,$D250,'11'!$L:$L)))))</f>
        <v/>
      </c>
      <c r="Q250" s="34" t="str">
        <f>IF($D250="","",(IF($C250="","",IF(ISNA(SUMIF('12'!$CA:$CA,$C250,'12'!$CB:$CB)),0,SUMIF('12'!$CA:$CA,$C250,'12'!$CB:$CB)))-IF($D250="","",IF(ISNA(SUMIF('12'!$B:$B,$D250,'12'!$L:$L)),0,SUMIF('12'!$B:$B,$D250,'12'!$L:$L)))))</f>
        <v/>
      </c>
      <c r="R250" s="34" t="str">
        <f>IF($D250="","",(IF($C250="","",IF(ISNA(SUMIF('13'!$CA:$CA,$C250,'13'!$CB:$CB)),0,SUMIF('13'!$CA:$CA,$C250,'13'!$CB:$CB)))-IF($D250="","",IF(ISNA(SUMIF('13'!$B:$B,$D250,'13'!$L:$L)),0,SUMIF('13'!$B:$B,$D250,'13'!$L:$L)))))</f>
        <v/>
      </c>
      <c r="S250" s="34" t="str">
        <f>IF($D250="","",(IF($C250="","",IF(ISNA(SUMIF('14'!$CA:$CA,$C250,'14'!$CB:$CB)),0,SUMIF('14'!$CA:$CA,$C250,'14'!$CB:$CB)))-IF($D250="","",IF(ISNA(SUMIF('14'!$B:$B,$D250,'14'!$L:$L)),0,SUMIF('14'!$B:$B,$D250,'14'!$L:$L)))))</f>
        <v/>
      </c>
      <c r="T250" s="34" t="str">
        <f>IF($D250="","",(IF($C250="","",IF(ISNA(SUMIF('15'!$CA:$CA,$C250,'15'!$CB:$CB)),0,SUMIF('15'!$CA:$CA,$C250,'15'!$CB:$CB)))-IF($D250="","",IF(ISNA(SUMIF('15'!$B:$B,$D250,'15'!$L:$L)),0,SUMIF('15'!$B:$B,$D250,'15'!$L:$L)))))</f>
        <v/>
      </c>
      <c r="U250" s="34" t="str">
        <f>IF($D250="","",(IF($C250="","",IF(ISNA(SUMIF('16'!$CA:$CA,$C250,'16'!$CB:$CB)),0,SUMIF('16'!$CA:$CA,$C250,'16'!$CB:$CB)))-IF($D250="","",IF(ISNA(SUMIF('16'!$B:$B,$D250,'16'!$L:$L)),0,SUMIF('16'!$B:$B,$D250,'16'!$L:$L)))))</f>
        <v/>
      </c>
      <c r="V250" s="34" t="str">
        <f>IF($D250="","",(IF($C250="","",IF(ISNA(SUMIF('17'!$CA:$CA,$C250,'17'!$CB:$CB)),0,SUMIF('17'!$CA:$CA,$C250,'17'!$CB:$CB)))-IF($D250="","",IF(ISNA(SUMIF('17'!$B:$B,$D250,'17'!$L:$L)),0,SUMIF('17'!$B:$B,$D250,'17'!$L:$L)))))</f>
        <v/>
      </c>
      <c r="W250" s="34" t="str">
        <f>IF($D250="","",(IF($C250="","",IF(ISNA(SUMIF('18'!$CA:$CA,$C250,'18'!$CB:$CB)),0,SUMIF('18'!$CA:$CA,$C250,'18'!$CB:$CB)))-IF($D250="","",IF(ISNA(SUMIF('18'!$B:$B,$D250,'18'!$L:$L)),0,SUMIF('18'!$B:$B,$D250,'18'!$L:$L)))))</f>
        <v/>
      </c>
      <c r="X250" s="34" t="str">
        <f>IF($D250="","",(IF($C250="","",IF(ISNA(SUMIF('19'!$CA:$CA,$C250,'19'!$CB:$CB)),0,SUMIF('19'!$CA:$CA,$C250,'19'!$CB:$CB)))-IF($D250="","",IF(ISNA(SUMIF('19'!$B:$B,$D250,'19'!$L:$L)),0,SUMIF('19'!$B:$B,$D250,'19'!$L:$L)))))</f>
        <v/>
      </c>
      <c r="Y250" s="34" t="str">
        <f>IF($D250="","",(IF($C250="","",IF(ISNA(SUMIF('20'!$CA:$CA,$C250,'20'!$CB:$CB)),0,SUMIF('20'!$CA:$CA,$C250,'20'!$CB:$CB)))-IF($D250="","",IF(ISNA(SUMIF('20'!$B:$B,$D250,'20'!$L:$L)),0,SUMIF('20'!$B:$B,$D250,'20'!$L:$L)))))</f>
        <v/>
      </c>
      <c r="Z250" s="34" t="str">
        <f>IF($D250="","",(IF($C250="","",IF(ISNA(SUMIF('21'!$CA:$CA,$C250,'21'!$CB:$CB)),0,SUMIF('21'!$CA:$CA,$C250,'21'!$CB:$CB)))-IF($D250="","",IF(ISNA(SUMIF('21'!$B:$B,$D250,'21'!$L:$L)),0,SUMIF('21'!$B:$B,$D250,'21'!$L:$L)))))</f>
        <v/>
      </c>
      <c r="AA250" s="34" t="str">
        <f>IF($D250="","",(IF($C250="","",IF(ISNA(SUMIF('22'!$CA:$CA,$C250,'22'!$CB:$CB)),0,SUMIF('22'!$CA:$CA,$C250,'22'!$CB:$CB)))-IF($D250="","",IF(ISNA(SUMIF('22'!$B:$B,$D250,'22'!$L:$L)),0,SUMIF('22'!$B:$B,$D250,'22'!$L:$L)))))</f>
        <v/>
      </c>
      <c r="AB250" s="34" t="str">
        <f>IF($D250="","",(IF($C250="","",IF(ISNA(SUMIF('23'!$CA:$CA,$C250,'23'!$CB:$CB)),0,SUMIF('23'!$CA:$CA,$C250,'23'!$CB:$CB)))-IF($D250="","",IF(ISNA(SUMIF('23'!$B:$B,$D250,'23'!$L:$L)),0,SUMIF('23'!$B:$B,$D250,'23'!$L:$L)))))</f>
        <v/>
      </c>
      <c r="AC250" s="34" t="str">
        <f>IF($D250="","",(IF($C250="","",IF(ISNA(SUMIF('24'!$CA:$CA,$C250,'24'!$CB:$CB)),0,SUMIF('24'!$CA:$CA,$C250,'24'!$CB:$CB)))-IF($D250="","",IF(ISNA(SUMIF('24'!$B:$B,$D250,'24'!$L:$L)),0,SUMIF('24'!$B:$B,$D250,'24'!$L:$L)))))</f>
        <v/>
      </c>
      <c r="AD250" s="34" t="str">
        <f>IF($D250="","",(IF($C250="","",IF(ISNA(SUMIF('25'!$CA:$CA,$C250,'25'!$CB:$CB)),0,SUMIF('25'!$CA:$CA,$C250,'25'!$CB:$CB)))-IF($D250="","",IF(ISNA(SUMIF('25'!$B:$B,$D250,'25'!$L:$L)),0,SUMIF('25'!$B:$B,$D250,'25'!$L:$L)))))</f>
        <v/>
      </c>
      <c r="AE250" s="34" t="str">
        <f>IF($D250="","",(IF($C250="","",IF(ISNA(SUMIF('26'!$CA:$CA,$C250,'26'!$CB:$CB)),0,SUMIF('26'!$CA:$CA,$C250,'26'!$CB:$CB)))-IF($D250="","",IF(ISNA(SUMIF('26'!$B:$B,$D250,'26'!$L:$L)),0,SUMIF('26'!$B:$B,$D250,'26'!$L:$L)))))</f>
        <v/>
      </c>
      <c r="AF250" s="34" t="str">
        <f>IF($D250="","",(IF($C250="","",IF(ISNA(SUMIF('27'!$CA:$CA,$C250,'27'!$CB:$CB)),0,SUMIF('27'!$CA:$CA,$C250,'27'!$CB:$CB)))-IF($D250="","",IF(ISNA(SUMIF('27'!$B:$B,$D250,'27'!$L:$L)),0,SUMIF('27'!$B:$B,$D250,'27'!$L:$L)))))</f>
        <v/>
      </c>
      <c r="AG250" s="34" t="str">
        <f>IF($D250="","",(IF($C250="","",IF(ISNA(SUMIF('28'!$CA:$CA,$C250,'28'!$CB:$CB)),0,SUMIF('28'!$CA:$CA,$C250,'28'!$CB:$CB)))-IF($D250="","",IF(ISNA(SUMIF('28'!$B:$B,$D250,'28'!$L:$L)),0,SUMIF('28'!$B:$B,$D250,'28'!$L:$L)))))</f>
        <v/>
      </c>
      <c r="AH250" s="34" t="str">
        <f>IF($D250="","",(IF($C250="","",IF(ISNA(SUMIF('29'!$CA:$CA,$C250,'29'!$CB:$CB)),0,SUMIF('29'!$CA:$CA,$C250,'29'!$CB:$CB)))-IF($D250="","",IF(ISNA(SUMIF('29'!$B:$B,$D250,'29'!$L:$L)),0,SUMIF('29'!$B:$B,$D250,'29'!$L:$L)))))</f>
        <v/>
      </c>
      <c r="AI250" s="34" t="str">
        <f>IF($D250="","",(IF($C250="","",IF(ISNA(SUMIF('30'!$CA:$CA,$C250,'30'!$CB:$CB)),0,SUMIF('30'!$CA:$CA,$C250,'30'!$CB:$CB)))-IF($D250="","",IF(ISNA(SUMIF('30'!$B:$B,$D250,'30'!$L:$L)),0,SUMIF('30'!$B:$B,$D250,'30'!$L:$L)))))</f>
        <v/>
      </c>
      <c r="AJ250" s="34" t="str">
        <f>IF($D250="","",(IF($C250="","",IF(ISNA(SUMIF('31'!$CA:$CA,$C250,'31'!$CB:$CB)),0,SUMIF('31'!$CA:$CA,$C250,'31'!$CB:$CB)))-IF($D250="","",IF(ISNA(SUMIF('31'!$B:$B,$D250,'31'!$L:$L)),0,SUMIF('31'!$B:$B,$D250,'31'!$L:$L)))))</f>
        <v/>
      </c>
      <c r="AK250" s="35" t="str">
        <f t="shared" si="14"/>
        <v/>
      </c>
      <c r="AL250" s="31" t="str">
        <f t="shared" si="15"/>
        <v/>
      </c>
    </row>
    <row r="251" spans="1:38" ht="17.399999999999999" hidden="1">
      <c r="A251" s="19">
        <v>33</v>
      </c>
      <c r="C251" s="39" t="str">
        <f>IF(D251="","",VLOOKUP('CUADRO GENERADO'!D251,'BASE DATOS CONDUCTORES'!B:C,2,FALSE))</f>
        <v/>
      </c>
      <c r="D251" s="28" t="str">
        <f>IFERROR(VLOOKUP(A251,'BASE DATOS CONDUCTORES'!$Z$4:$AB$403,3,FALSE),"")</f>
        <v/>
      </c>
      <c r="E251" s="34" t="str">
        <f>IF(ISNA(VLOOKUP(D251,SALDOS!C:D,2,FALSE)),"",VLOOKUP(D251,SALDOS!C:D,2,FALSE))</f>
        <v/>
      </c>
      <c r="F251" s="34" t="str">
        <f>IF($D251="","",(IF($C251="","",IF(ISNA(SUMIF('1'!$CA:$CA,$C251,'1'!$CB:$CB)),0,SUMIF('1'!$CA:$CA,$C251,'1'!$CB:$CB)))-IF($D251="","",IF(ISNA(SUMIF('1'!$B:$B,$D251,'1'!$L:$L)),0,SUMIF('1'!$B:$B,$D251,'1'!$L:$L)))))</f>
        <v/>
      </c>
      <c r="G251" s="34" t="str">
        <f>IF($D251="","",(IF($C251="","",IF(ISNA(SUMIF('2'!$CA:$CA,$C251,'2'!$CB:$CB)),0,SUMIF('2'!$CA:$CA,$C251,'2'!$CB:$CB)))-IF($D251="","",IF(ISNA(SUMIF('2'!$B:$B,$D251,'2'!$L:$L)),0,SUMIF('2'!$B:$B,$D251,'2'!$L:$L)))))</f>
        <v/>
      </c>
      <c r="H251" s="34" t="str">
        <f>IF($D251="","",(IF($C251="","",IF(ISNA(SUMIF('3'!$CA:$CA,$C251,'3'!$CB:$CB)),0,SUMIF('3'!$CA:$CA,$C251,'3'!$CB:$CB)))-IF($D251="","",IF(ISNA(SUMIF('3'!$B:$B,$D251,'3'!$L:$L)),0,SUMIF('3'!$B:$B,$D251,'3'!$L:$L)))))</f>
        <v/>
      </c>
      <c r="I251" s="34" t="str">
        <f>IF($D251="","",(IF($C251="","",IF(ISNA(SUMIF('4'!$CA:$CA,$C251,'4'!$CB:$CB)),0,SUMIF('4'!$CA:$CA,$C251,'4'!$CB:$CB)))-IF($D251="","",IF(ISNA(SUMIF('4'!$B:$B,$D251,'4'!$L:$L)),0,SUMIF('4'!$B:$B,$D251,'4'!$L:$L)))))</f>
        <v/>
      </c>
      <c r="J251" s="34" t="str">
        <f>IF($D251="","",(IF($C251="","",IF(ISNA(SUMIF('5'!$CA:$CA,$C251,'5'!$CB:$CB)),0,SUMIF('5'!$CA:$CA,$C251,'5'!$CB:$CB)))-IF($D251="","",IF(ISNA(SUMIF('5'!$B:$B,$D251,'5'!$L:$L)),0,SUMIF('5'!$B:$B,$D251,'5'!$L:$L)))))</f>
        <v/>
      </c>
      <c r="K251" s="34" t="str">
        <f>IF($D251="","",(IF($C251="","",IF(ISNA(SUMIF('6'!$CA:$CA,$C251,'6'!$CB:$CB)),0,SUMIF('6'!$CA:$CA,$C251,'6'!$CB:$CB)))-IF($D251="","",IF(ISNA(SUMIF('6'!$B:$B,$D251,'6'!$L:$L)),0,SUMIF('6'!$B:$B,$D251,'6'!$L:$L)))))</f>
        <v/>
      </c>
      <c r="L251" s="34" t="str">
        <f>IF($D251="","",(IF($C251="","",IF(ISNA(SUMIF('7'!$CA:$CA,$C251,'7'!$CB:$CB)),0,SUMIF('7'!$CA:$CA,$C251,'7'!$CB:$CB)))-IF($D251="","",IF(ISNA(SUMIF('7'!$B:$B,$D251,'7'!$L:$L)),0,SUMIF('7'!$B:$B,$D251,'7'!$L:$L)))))</f>
        <v/>
      </c>
      <c r="M251" s="34" t="str">
        <f>IF($D251="","",(IF($C251="","",IF(ISNA(SUMIF('8'!$CA:$CA,$C251,'8'!$CB:$CB)),0,SUMIF('8'!$CA:$CA,$C251,'8'!$CB:$CB)))-IF($D251="","",IF(ISNA(SUMIF('8'!$B:$B,$D251,'8'!$L:$L)),0,SUMIF('8'!$B:$B,$D251,'8'!$L:$L)))))</f>
        <v/>
      </c>
      <c r="N251" s="34" t="str">
        <f>IF($D251="","",(IF($C251="","",IF(ISNA(SUMIF('9'!$CA:$CA,$C251,'9'!$CB:$CB)),0,SUMIF('9'!$CA:$CA,$C251,'9'!$CB:$CB)))-IF($D251="","",IF(ISNA(SUMIF('9'!$B:$B,$D251,'9'!$L:$L)),0,SUMIF('9'!$B:$B,$D251,'9'!$L:$L)))))</f>
        <v/>
      </c>
      <c r="O251" s="34" t="str">
        <f>IF($D251="","",(IF($C251="","",IF(ISNA(SUMIF('10'!$CA:$CA,$C251,'10'!$CB:$CB)),0,SUMIF('10'!$CA:$CA,$C251,'10'!$CB:$CB)))-IF($D251="","",IF(ISNA(SUMIF('10'!$B:$B,$D251,'10'!$L:$L)),0,SUMIF('10'!$B:$B,$D251,'10'!$L:$L)))))</f>
        <v/>
      </c>
      <c r="P251" s="34" t="str">
        <f>IF($D251="","",(IF($C251="","",IF(ISNA(SUMIF('11'!$CA:$CA,$C251,'11'!$CB:$CB)),0,SUMIF('11'!$CA:$CA,$C251,'11'!$CB:$CB)))-IF($D251="","",IF(ISNA(SUMIF('11'!$B:$B,$D251,'11'!$L:$L)),0,SUMIF('11'!$B:$B,$D251,'11'!$L:$L)))))</f>
        <v/>
      </c>
      <c r="Q251" s="34" t="str">
        <f>IF($D251="","",(IF($C251="","",IF(ISNA(SUMIF('12'!$CA:$CA,$C251,'12'!$CB:$CB)),0,SUMIF('12'!$CA:$CA,$C251,'12'!$CB:$CB)))-IF($D251="","",IF(ISNA(SUMIF('12'!$B:$B,$D251,'12'!$L:$L)),0,SUMIF('12'!$B:$B,$D251,'12'!$L:$L)))))</f>
        <v/>
      </c>
      <c r="R251" s="34" t="str">
        <f>IF($D251="","",(IF($C251="","",IF(ISNA(SUMIF('13'!$CA:$CA,$C251,'13'!$CB:$CB)),0,SUMIF('13'!$CA:$CA,$C251,'13'!$CB:$CB)))-IF($D251="","",IF(ISNA(SUMIF('13'!$B:$B,$D251,'13'!$L:$L)),0,SUMIF('13'!$B:$B,$D251,'13'!$L:$L)))))</f>
        <v/>
      </c>
      <c r="S251" s="34" t="str">
        <f>IF($D251="","",(IF($C251="","",IF(ISNA(SUMIF('14'!$CA:$CA,$C251,'14'!$CB:$CB)),0,SUMIF('14'!$CA:$CA,$C251,'14'!$CB:$CB)))-IF($D251="","",IF(ISNA(SUMIF('14'!$B:$B,$D251,'14'!$L:$L)),0,SUMIF('14'!$B:$B,$D251,'14'!$L:$L)))))</f>
        <v/>
      </c>
      <c r="T251" s="34" t="str">
        <f>IF($D251="","",(IF($C251="","",IF(ISNA(SUMIF('15'!$CA:$CA,$C251,'15'!$CB:$CB)),0,SUMIF('15'!$CA:$CA,$C251,'15'!$CB:$CB)))-IF($D251="","",IF(ISNA(SUMIF('15'!$B:$B,$D251,'15'!$L:$L)),0,SUMIF('15'!$B:$B,$D251,'15'!$L:$L)))))</f>
        <v/>
      </c>
      <c r="U251" s="34" t="str">
        <f>IF($D251="","",(IF($C251="","",IF(ISNA(SUMIF('16'!$CA:$CA,$C251,'16'!$CB:$CB)),0,SUMIF('16'!$CA:$CA,$C251,'16'!$CB:$CB)))-IF($D251="","",IF(ISNA(SUMIF('16'!$B:$B,$D251,'16'!$L:$L)),0,SUMIF('16'!$B:$B,$D251,'16'!$L:$L)))))</f>
        <v/>
      </c>
      <c r="V251" s="34" t="str">
        <f>IF($D251="","",(IF($C251="","",IF(ISNA(SUMIF('17'!$CA:$CA,$C251,'17'!$CB:$CB)),0,SUMIF('17'!$CA:$CA,$C251,'17'!$CB:$CB)))-IF($D251="","",IF(ISNA(SUMIF('17'!$B:$B,$D251,'17'!$L:$L)),0,SUMIF('17'!$B:$B,$D251,'17'!$L:$L)))))</f>
        <v/>
      </c>
      <c r="W251" s="34" t="str">
        <f>IF($D251="","",(IF($C251="","",IF(ISNA(SUMIF('18'!$CA:$CA,$C251,'18'!$CB:$CB)),0,SUMIF('18'!$CA:$CA,$C251,'18'!$CB:$CB)))-IF($D251="","",IF(ISNA(SUMIF('18'!$B:$B,$D251,'18'!$L:$L)),0,SUMIF('18'!$B:$B,$D251,'18'!$L:$L)))))</f>
        <v/>
      </c>
      <c r="X251" s="34" t="str">
        <f>IF($D251="","",(IF($C251="","",IF(ISNA(SUMIF('19'!$CA:$CA,$C251,'19'!$CB:$CB)),0,SUMIF('19'!$CA:$CA,$C251,'19'!$CB:$CB)))-IF($D251="","",IF(ISNA(SUMIF('19'!$B:$B,$D251,'19'!$L:$L)),0,SUMIF('19'!$B:$B,$D251,'19'!$L:$L)))))</f>
        <v/>
      </c>
      <c r="Y251" s="34" t="str">
        <f>IF($D251="","",(IF($C251="","",IF(ISNA(SUMIF('20'!$CA:$CA,$C251,'20'!$CB:$CB)),0,SUMIF('20'!$CA:$CA,$C251,'20'!$CB:$CB)))-IF($D251="","",IF(ISNA(SUMIF('20'!$B:$B,$D251,'20'!$L:$L)),0,SUMIF('20'!$B:$B,$D251,'20'!$L:$L)))))</f>
        <v/>
      </c>
      <c r="Z251" s="34" t="str">
        <f>IF($D251="","",(IF($C251="","",IF(ISNA(SUMIF('21'!$CA:$CA,$C251,'21'!$CB:$CB)),0,SUMIF('21'!$CA:$CA,$C251,'21'!$CB:$CB)))-IF($D251="","",IF(ISNA(SUMIF('21'!$B:$B,$D251,'21'!$L:$L)),0,SUMIF('21'!$B:$B,$D251,'21'!$L:$L)))))</f>
        <v/>
      </c>
      <c r="AA251" s="34" t="str">
        <f>IF($D251="","",(IF($C251="","",IF(ISNA(SUMIF('22'!$CA:$CA,$C251,'22'!$CB:$CB)),0,SUMIF('22'!$CA:$CA,$C251,'22'!$CB:$CB)))-IF($D251="","",IF(ISNA(SUMIF('22'!$B:$B,$D251,'22'!$L:$L)),0,SUMIF('22'!$B:$B,$D251,'22'!$L:$L)))))</f>
        <v/>
      </c>
      <c r="AB251" s="34" t="str">
        <f>IF($D251="","",(IF($C251="","",IF(ISNA(SUMIF('23'!$CA:$CA,$C251,'23'!$CB:$CB)),0,SUMIF('23'!$CA:$CA,$C251,'23'!$CB:$CB)))-IF($D251="","",IF(ISNA(SUMIF('23'!$B:$B,$D251,'23'!$L:$L)),0,SUMIF('23'!$B:$B,$D251,'23'!$L:$L)))))</f>
        <v/>
      </c>
      <c r="AC251" s="34" t="str">
        <f>IF($D251="","",(IF($C251="","",IF(ISNA(SUMIF('24'!$CA:$CA,$C251,'24'!$CB:$CB)),0,SUMIF('24'!$CA:$CA,$C251,'24'!$CB:$CB)))-IF($D251="","",IF(ISNA(SUMIF('24'!$B:$B,$D251,'24'!$L:$L)),0,SUMIF('24'!$B:$B,$D251,'24'!$L:$L)))))</f>
        <v/>
      </c>
      <c r="AD251" s="34" t="str">
        <f>IF($D251="","",(IF($C251="","",IF(ISNA(SUMIF('25'!$CA:$CA,$C251,'25'!$CB:$CB)),0,SUMIF('25'!$CA:$CA,$C251,'25'!$CB:$CB)))-IF($D251="","",IF(ISNA(SUMIF('25'!$B:$B,$D251,'25'!$L:$L)),0,SUMIF('25'!$B:$B,$D251,'25'!$L:$L)))))</f>
        <v/>
      </c>
      <c r="AE251" s="34" t="str">
        <f>IF($D251="","",(IF($C251="","",IF(ISNA(SUMIF('26'!$CA:$CA,$C251,'26'!$CB:$CB)),0,SUMIF('26'!$CA:$CA,$C251,'26'!$CB:$CB)))-IF($D251="","",IF(ISNA(SUMIF('26'!$B:$B,$D251,'26'!$L:$L)),0,SUMIF('26'!$B:$B,$D251,'26'!$L:$L)))))</f>
        <v/>
      </c>
      <c r="AF251" s="34" t="str">
        <f>IF($D251="","",(IF($C251="","",IF(ISNA(SUMIF('27'!$CA:$CA,$C251,'27'!$CB:$CB)),0,SUMIF('27'!$CA:$CA,$C251,'27'!$CB:$CB)))-IF($D251="","",IF(ISNA(SUMIF('27'!$B:$B,$D251,'27'!$L:$L)),0,SUMIF('27'!$B:$B,$D251,'27'!$L:$L)))))</f>
        <v/>
      </c>
      <c r="AG251" s="34" t="str">
        <f>IF($D251="","",(IF($C251="","",IF(ISNA(SUMIF('28'!$CA:$CA,$C251,'28'!$CB:$CB)),0,SUMIF('28'!$CA:$CA,$C251,'28'!$CB:$CB)))-IF($D251="","",IF(ISNA(SUMIF('28'!$B:$B,$D251,'28'!$L:$L)),0,SUMIF('28'!$B:$B,$D251,'28'!$L:$L)))))</f>
        <v/>
      </c>
      <c r="AH251" s="34" t="str">
        <f>IF($D251="","",(IF($C251="","",IF(ISNA(SUMIF('29'!$CA:$CA,$C251,'29'!$CB:$CB)),0,SUMIF('29'!$CA:$CA,$C251,'29'!$CB:$CB)))-IF($D251="","",IF(ISNA(SUMIF('29'!$B:$B,$D251,'29'!$L:$L)),0,SUMIF('29'!$B:$B,$D251,'29'!$L:$L)))))</f>
        <v/>
      </c>
      <c r="AI251" s="34" t="str">
        <f>IF($D251="","",(IF($C251="","",IF(ISNA(SUMIF('30'!$CA:$CA,$C251,'30'!$CB:$CB)),0,SUMIF('30'!$CA:$CA,$C251,'30'!$CB:$CB)))-IF($D251="","",IF(ISNA(SUMIF('30'!$B:$B,$D251,'30'!$L:$L)),0,SUMIF('30'!$B:$B,$D251,'30'!$L:$L)))))</f>
        <v/>
      </c>
      <c r="AJ251" s="34" t="str">
        <f>IF($D251="","",(IF($C251="","",IF(ISNA(SUMIF('31'!$CA:$CA,$C251,'31'!$CB:$CB)),0,SUMIF('31'!$CA:$CA,$C251,'31'!$CB:$CB)))-IF($D251="","",IF(ISNA(SUMIF('31'!$B:$B,$D251,'31'!$L:$L)),0,SUMIF('31'!$B:$B,$D251,'31'!$L:$L)))))</f>
        <v/>
      </c>
      <c r="AK251" s="35" t="str">
        <f t="shared" si="14"/>
        <v/>
      </c>
      <c r="AL251" s="31" t="str">
        <f t="shared" si="15"/>
        <v/>
      </c>
    </row>
    <row r="252" spans="1:38" ht="17.399999999999999" hidden="1">
      <c r="A252" s="19">
        <v>34</v>
      </c>
      <c r="C252" s="39" t="str">
        <f>IF(D252="","",VLOOKUP('CUADRO GENERADO'!D252,'BASE DATOS CONDUCTORES'!B:C,2,FALSE))</f>
        <v/>
      </c>
      <c r="D252" s="28" t="str">
        <f>IFERROR(VLOOKUP(A252,'BASE DATOS CONDUCTORES'!$Z$4:$AB$403,3,FALSE),"")</f>
        <v/>
      </c>
      <c r="E252" s="34" t="str">
        <f>IF(ISNA(VLOOKUP(D252,SALDOS!C:D,2,FALSE)),"",VLOOKUP(D252,SALDOS!C:D,2,FALSE))</f>
        <v/>
      </c>
      <c r="F252" s="34" t="str">
        <f>IF($D252="","",(IF($C252="","",IF(ISNA(SUMIF('1'!$CA:$CA,$C252,'1'!$CB:$CB)),0,SUMIF('1'!$CA:$CA,$C252,'1'!$CB:$CB)))-IF($D252="","",IF(ISNA(SUMIF('1'!$B:$B,$D252,'1'!$L:$L)),0,SUMIF('1'!$B:$B,$D252,'1'!$L:$L)))))</f>
        <v/>
      </c>
      <c r="G252" s="34" t="str">
        <f>IF($D252="","",(IF($C252="","",IF(ISNA(SUMIF('2'!$CA:$CA,$C252,'2'!$CB:$CB)),0,SUMIF('2'!$CA:$CA,$C252,'2'!$CB:$CB)))-IF($D252="","",IF(ISNA(SUMIF('2'!$B:$B,$D252,'2'!$L:$L)),0,SUMIF('2'!$B:$B,$D252,'2'!$L:$L)))))</f>
        <v/>
      </c>
      <c r="H252" s="34" t="str">
        <f>IF($D252="","",(IF($C252="","",IF(ISNA(SUMIF('3'!$CA:$CA,$C252,'3'!$CB:$CB)),0,SUMIF('3'!$CA:$CA,$C252,'3'!$CB:$CB)))-IF($D252="","",IF(ISNA(SUMIF('3'!$B:$B,$D252,'3'!$L:$L)),0,SUMIF('3'!$B:$B,$D252,'3'!$L:$L)))))</f>
        <v/>
      </c>
      <c r="I252" s="34" t="str">
        <f>IF($D252="","",(IF($C252="","",IF(ISNA(SUMIF('4'!$CA:$CA,$C252,'4'!$CB:$CB)),0,SUMIF('4'!$CA:$CA,$C252,'4'!$CB:$CB)))-IF($D252="","",IF(ISNA(SUMIF('4'!$B:$B,$D252,'4'!$L:$L)),0,SUMIF('4'!$B:$B,$D252,'4'!$L:$L)))))</f>
        <v/>
      </c>
      <c r="J252" s="34" t="str">
        <f>IF($D252="","",(IF($C252="","",IF(ISNA(SUMIF('5'!$CA:$CA,$C252,'5'!$CB:$CB)),0,SUMIF('5'!$CA:$CA,$C252,'5'!$CB:$CB)))-IF($D252="","",IF(ISNA(SUMIF('5'!$B:$B,$D252,'5'!$L:$L)),0,SUMIF('5'!$B:$B,$D252,'5'!$L:$L)))))</f>
        <v/>
      </c>
      <c r="K252" s="34" t="str">
        <f>IF($D252="","",(IF($C252="","",IF(ISNA(SUMIF('6'!$CA:$CA,$C252,'6'!$CB:$CB)),0,SUMIF('6'!$CA:$CA,$C252,'6'!$CB:$CB)))-IF($D252="","",IF(ISNA(SUMIF('6'!$B:$B,$D252,'6'!$L:$L)),0,SUMIF('6'!$B:$B,$D252,'6'!$L:$L)))))</f>
        <v/>
      </c>
      <c r="L252" s="34" t="str">
        <f>IF($D252="","",(IF($C252="","",IF(ISNA(SUMIF('7'!$CA:$CA,$C252,'7'!$CB:$CB)),0,SUMIF('7'!$CA:$CA,$C252,'7'!$CB:$CB)))-IF($D252="","",IF(ISNA(SUMIF('7'!$B:$B,$D252,'7'!$L:$L)),0,SUMIF('7'!$B:$B,$D252,'7'!$L:$L)))))</f>
        <v/>
      </c>
      <c r="M252" s="34" t="str">
        <f>IF($D252="","",(IF($C252="","",IF(ISNA(SUMIF('8'!$CA:$CA,$C252,'8'!$CB:$CB)),0,SUMIF('8'!$CA:$CA,$C252,'8'!$CB:$CB)))-IF($D252="","",IF(ISNA(SUMIF('8'!$B:$B,$D252,'8'!$L:$L)),0,SUMIF('8'!$B:$B,$D252,'8'!$L:$L)))))</f>
        <v/>
      </c>
      <c r="N252" s="34" t="str">
        <f>IF($D252="","",(IF($C252="","",IF(ISNA(SUMIF('9'!$CA:$CA,$C252,'9'!$CB:$CB)),0,SUMIF('9'!$CA:$CA,$C252,'9'!$CB:$CB)))-IF($D252="","",IF(ISNA(SUMIF('9'!$B:$B,$D252,'9'!$L:$L)),0,SUMIF('9'!$B:$B,$D252,'9'!$L:$L)))))</f>
        <v/>
      </c>
      <c r="O252" s="34" t="str">
        <f>IF($D252="","",(IF($C252="","",IF(ISNA(SUMIF('10'!$CA:$CA,$C252,'10'!$CB:$CB)),0,SUMIF('10'!$CA:$CA,$C252,'10'!$CB:$CB)))-IF($D252="","",IF(ISNA(SUMIF('10'!$B:$B,$D252,'10'!$L:$L)),0,SUMIF('10'!$B:$B,$D252,'10'!$L:$L)))))</f>
        <v/>
      </c>
      <c r="P252" s="34" t="str">
        <f>IF($D252="","",(IF($C252="","",IF(ISNA(SUMIF('11'!$CA:$CA,$C252,'11'!$CB:$CB)),0,SUMIF('11'!$CA:$CA,$C252,'11'!$CB:$CB)))-IF($D252="","",IF(ISNA(SUMIF('11'!$B:$B,$D252,'11'!$L:$L)),0,SUMIF('11'!$B:$B,$D252,'11'!$L:$L)))))</f>
        <v/>
      </c>
      <c r="Q252" s="34" t="str">
        <f>IF($D252="","",(IF($C252="","",IF(ISNA(SUMIF('12'!$CA:$CA,$C252,'12'!$CB:$CB)),0,SUMIF('12'!$CA:$CA,$C252,'12'!$CB:$CB)))-IF($D252="","",IF(ISNA(SUMIF('12'!$B:$B,$D252,'12'!$L:$L)),0,SUMIF('12'!$B:$B,$D252,'12'!$L:$L)))))</f>
        <v/>
      </c>
      <c r="R252" s="34" t="str">
        <f>IF($D252="","",(IF($C252="","",IF(ISNA(SUMIF('13'!$CA:$CA,$C252,'13'!$CB:$CB)),0,SUMIF('13'!$CA:$CA,$C252,'13'!$CB:$CB)))-IF($D252="","",IF(ISNA(SUMIF('13'!$B:$B,$D252,'13'!$L:$L)),0,SUMIF('13'!$B:$B,$D252,'13'!$L:$L)))))</f>
        <v/>
      </c>
      <c r="S252" s="34" t="str">
        <f>IF($D252="","",(IF($C252="","",IF(ISNA(SUMIF('14'!$CA:$CA,$C252,'14'!$CB:$CB)),0,SUMIF('14'!$CA:$CA,$C252,'14'!$CB:$CB)))-IF($D252="","",IF(ISNA(SUMIF('14'!$B:$B,$D252,'14'!$L:$L)),0,SUMIF('14'!$B:$B,$D252,'14'!$L:$L)))))</f>
        <v/>
      </c>
      <c r="T252" s="34" t="str">
        <f>IF($D252="","",(IF($C252="","",IF(ISNA(SUMIF('15'!$CA:$CA,$C252,'15'!$CB:$CB)),0,SUMIF('15'!$CA:$CA,$C252,'15'!$CB:$CB)))-IF($D252="","",IF(ISNA(SUMIF('15'!$B:$B,$D252,'15'!$L:$L)),0,SUMIF('15'!$B:$B,$D252,'15'!$L:$L)))))</f>
        <v/>
      </c>
      <c r="U252" s="34" t="str">
        <f>IF($D252="","",(IF($C252="","",IF(ISNA(SUMIF('16'!$CA:$CA,$C252,'16'!$CB:$CB)),0,SUMIF('16'!$CA:$CA,$C252,'16'!$CB:$CB)))-IF($D252="","",IF(ISNA(SUMIF('16'!$B:$B,$D252,'16'!$L:$L)),0,SUMIF('16'!$B:$B,$D252,'16'!$L:$L)))))</f>
        <v/>
      </c>
      <c r="V252" s="34" t="str">
        <f>IF($D252="","",(IF($C252="","",IF(ISNA(SUMIF('17'!$CA:$CA,$C252,'17'!$CB:$CB)),0,SUMIF('17'!$CA:$CA,$C252,'17'!$CB:$CB)))-IF($D252="","",IF(ISNA(SUMIF('17'!$B:$B,$D252,'17'!$L:$L)),0,SUMIF('17'!$B:$B,$D252,'17'!$L:$L)))))</f>
        <v/>
      </c>
      <c r="W252" s="34" t="str">
        <f>IF($D252="","",(IF($C252="","",IF(ISNA(SUMIF('18'!$CA:$CA,$C252,'18'!$CB:$CB)),0,SUMIF('18'!$CA:$CA,$C252,'18'!$CB:$CB)))-IF($D252="","",IF(ISNA(SUMIF('18'!$B:$B,$D252,'18'!$L:$L)),0,SUMIF('18'!$B:$B,$D252,'18'!$L:$L)))))</f>
        <v/>
      </c>
      <c r="X252" s="34" t="str">
        <f>IF($D252="","",(IF($C252="","",IF(ISNA(SUMIF('19'!$CA:$CA,$C252,'19'!$CB:$CB)),0,SUMIF('19'!$CA:$CA,$C252,'19'!$CB:$CB)))-IF($D252="","",IF(ISNA(SUMIF('19'!$B:$B,$D252,'19'!$L:$L)),0,SUMIF('19'!$B:$B,$D252,'19'!$L:$L)))))</f>
        <v/>
      </c>
      <c r="Y252" s="34" t="str">
        <f>IF($D252="","",(IF($C252="","",IF(ISNA(SUMIF('20'!$CA:$CA,$C252,'20'!$CB:$CB)),0,SUMIF('20'!$CA:$CA,$C252,'20'!$CB:$CB)))-IF($D252="","",IF(ISNA(SUMIF('20'!$B:$B,$D252,'20'!$L:$L)),0,SUMIF('20'!$B:$B,$D252,'20'!$L:$L)))))</f>
        <v/>
      </c>
      <c r="Z252" s="34" t="str">
        <f>IF($D252="","",(IF($C252="","",IF(ISNA(SUMIF('21'!$CA:$CA,$C252,'21'!$CB:$CB)),0,SUMIF('21'!$CA:$CA,$C252,'21'!$CB:$CB)))-IF($D252="","",IF(ISNA(SUMIF('21'!$B:$B,$D252,'21'!$L:$L)),0,SUMIF('21'!$B:$B,$D252,'21'!$L:$L)))))</f>
        <v/>
      </c>
      <c r="AA252" s="34" t="str">
        <f>IF($D252="","",(IF($C252="","",IF(ISNA(SUMIF('22'!$CA:$CA,$C252,'22'!$CB:$CB)),0,SUMIF('22'!$CA:$CA,$C252,'22'!$CB:$CB)))-IF($D252="","",IF(ISNA(SUMIF('22'!$B:$B,$D252,'22'!$L:$L)),0,SUMIF('22'!$B:$B,$D252,'22'!$L:$L)))))</f>
        <v/>
      </c>
      <c r="AB252" s="34" t="str">
        <f>IF($D252="","",(IF($C252="","",IF(ISNA(SUMIF('23'!$CA:$CA,$C252,'23'!$CB:$CB)),0,SUMIF('23'!$CA:$CA,$C252,'23'!$CB:$CB)))-IF($D252="","",IF(ISNA(SUMIF('23'!$B:$B,$D252,'23'!$L:$L)),0,SUMIF('23'!$B:$B,$D252,'23'!$L:$L)))))</f>
        <v/>
      </c>
      <c r="AC252" s="34" t="str">
        <f>IF($D252="","",(IF($C252="","",IF(ISNA(SUMIF('24'!$CA:$CA,$C252,'24'!$CB:$CB)),0,SUMIF('24'!$CA:$CA,$C252,'24'!$CB:$CB)))-IF($D252="","",IF(ISNA(SUMIF('24'!$B:$B,$D252,'24'!$L:$L)),0,SUMIF('24'!$B:$B,$D252,'24'!$L:$L)))))</f>
        <v/>
      </c>
      <c r="AD252" s="34" t="str">
        <f>IF($D252="","",(IF($C252="","",IF(ISNA(SUMIF('25'!$CA:$CA,$C252,'25'!$CB:$CB)),0,SUMIF('25'!$CA:$CA,$C252,'25'!$CB:$CB)))-IF($D252="","",IF(ISNA(SUMIF('25'!$B:$B,$D252,'25'!$L:$L)),0,SUMIF('25'!$B:$B,$D252,'25'!$L:$L)))))</f>
        <v/>
      </c>
      <c r="AE252" s="34" t="str">
        <f>IF($D252="","",(IF($C252="","",IF(ISNA(SUMIF('26'!$CA:$CA,$C252,'26'!$CB:$CB)),0,SUMIF('26'!$CA:$CA,$C252,'26'!$CB:$CB)))-IF($D252="","",IF(ISNA(SUMIF('26'!$B:$B,$D252,'26'!$L:$L)),0,SUMIF('26'!$B:$B,$D252,'26'!$L:$L)))))</f>
        <v/>
      </c>
      <c r="AF252" s="34" t="str">
        <f>IF($D252="","",(IF($C252="","",IF(ISNA(SUMIF('27'!$CA:$CA,$C252,'27'!$CB:$CB)),0,SUMIF('27'!$CA:$CA,$C252,'27'!$CB:$CB)))-IF($D252="","",IF(ISNA(SUMIF('27'!$B:$B,$D252,'27'!$L:$L)),0,SUMIF('27'!$B:$B,$D252,'27'!$L:$L)))))</f>
        <v/>
      </c>
      <c r="AG252" s="34" t="str">
        <f>IF($D252="","",(IF($C252="","",IF(ISNA(SUMIF('28'!$CA:$CA,$C252,'28'!$CB:$CB)),0,SUMIF('28'!$CA:$CA,$C252,'28'!$CB:$CB)))-IF($D252="","",IF(ISNA(SUMIF('28'!$B:$B,$D252,'28'!$L:$L)),0,SUMIF('28'!$B:$B,$D252,'28'!$L:$L)))))</f>
        <v/>
      </c>
      <c r="AH252" s="34" t="str">
        <f>IF($D252="","",(IF($C252="","",IF(ISNA(SUMIF('29'!$CA:$CA,$C252,'29'!$CB:$CB)),0,SUMIF('29'!$CA:$CA,$C252,'29'!$CB:$CB)))-IF($D252="","",IF(ISNA(SUMIF('29'!$B:$B,$D252,'29'!$L:$L)),0,SUMIF('29'!$B:$B,$D252,'29'!$L:$L)))))</f>
        <v/>
      </c>
      <c r="AI252" s="34" t="str">
        <f>IF($D252="","",(IF($C252="","",IF(ISNA(SUMIF('30'!$CA:$CA,$C252,'30'!$CB:$CB)),0,SUMIF('30'!$CA:$CA,$C252,'30'!$CB:$CB)))-IF($D252="","",IF(ISNA(SUMIF('30'!$B:$B,$D252,'30'!$L:$L)),0,SUMIF('30'!$B:$B,$D252,'30'!$L:$L)))))</f>
        <v/>
      </c>
      <c r="AJ252" s="34" t="str">
        <f>IF($D252="","",(IF($C252="","",IF(ISNA(SUMIF('31'!$CA:$CA,$C252,'31'!$CB:$CB)),0,SUMIF('31'!$CA:$CA,$C252,'31'!$CB:$CB)))-IF($D252="","",IF(ISNA(SUMIF('31'!$B:$B,$D252,'31'!$L:$L)),0,SUMIF('31'!$B:$B,$D252,'31'!$L:$L)))))</f>
        <v/>
      </c>
      <c r="AK252" s="35" t="str">
        <f t="shared" si="14"/>
        <v/>
      </c>
      <c r="AL252" s="31" t="str">
        <f t="shared" si="15"/>
        <v/>
      </c>
    </row>
    <row r="253" spans="1:38" ht="17.399999999999999" hidden="1">
      <c r="A253" s="19">
        <v>35</v>
      </c>
      <c r="C253" s="39" t="str">
        <f>IF(D253="","",VLOOKUP('CUADRO GENERADO'!D253,'BASE DATOS CONDUCTORES'!B:C,2,FALSE))</f>
        <v/>
      </c>
      <c r="D253" s="28" t="str">
        <f>IFERROR(VLOOKUP(A253,'BASE DATOS CONDUCTORES'!$Z$4:$AB$403,3,FALSE),"")</f>
        <v/>
      </c>
      <c r="E253" s="34" t="str">
        <f>IF(ISNA(VLOOKUP(D253,SALDOS!C:D,2,FALSE)),"",VLOOKUP(D253,SALDOS!C:D,2,FALSE))</f>
        <v/>
      </c>
      <c r="F253" s="34" t="str">
        <f>IF($D253="","",(IF($C253="","",IF(ISNA(SUMIF('1'!$CA:$CA,$C253,'1'!$CB:$CB)),0,SUMIF('1'!$CA:$CA,$C253,'1'!$CB:$CB)))-IF($D253="","",IF(ISNA(SUMIF('1'!$B:$B,$D253,'1'!$L:$L)),0,SUMIF('1'!$B:$B,$D253,'1'!$L:$L)))))</f>
        <v/>
      </c>
      <c r="G253" s="34" t="str">
        <f>IF($D253="","",(IF($C253="","",IF(ISNA(SUMIF('2'!$CA:$CA,$C253,'2'!$CB:$CB)),0,SUMIF('2'!$CA:$CA,$C253,'2'!$CB:$CB)))-IF($D253="","",IF(ISNA(SUMIF('2'!$B:$B,$D253,'2'!$L:$L)),0,SUMIF('2'!$B:$B,$D253,'2'!$L:$L)))))</f>
        <v/>
      </c>
      <c r="H253" s="34" t="str">
        <f>IF($D253="","",(IF($C253="","",IF(ISNA(SUMIF('3'!$CA:$CA,$C253,'3'!$CB:$CB)),0,SUMIF('3'!$CA:$CA,$C253,'3'!$CB:$CB)))-IF($D253="","",IF(ISNA(SUMIF('3'!$B:$B,$D253,'3'!$L:$L)),0,SUMIF('3'!$B:$B,$D253,'3'!$L:$L)))))</f>
        <v/>
      </c>
      <c r="I253" s="34" t="str">
        <f>IF($D253="","",(IF($C253="","",IF(ISNA(SUMIF('4'!$CA:$CA,$C253,'4'!$CB:$CB)),0,SUMIF('4'!$CA:$CA,$C253,'4'!$CB:$CB)))-IF($D253="","",IF(ISNA(SUMIF('4'!$B:$B,$D253,'4'!$L:$L)),0,SUMIF('4'!$B:$B,$D253,'4'!$L:$L)))))</f>
        <v/>
      </c>
      <c r="J253" s="34" t="str">
        <f>IF($D253="","",(IF($C253="","",IF(ISNA(SUMIF('5'!$CA:$CA,$C253,'5'!$CB:$CB)),0,SUMIF('5'!$CA:$CA,$C253,'5'!$CB:$CB)))-IF($D253="","",IF(ISNA(SUMIF('5'!$B:$B,$D253,'5'!$L:$L)),0,SUMIF('5'!$B:$B,$D253,'5'!$L:$L)))))</f>
        <v/>
      </c>
      <c r="K253" s="34" t="str">
        <f>IF($D253="","",(IF($C253="","",IF(ISNA(SUMIF('6'!$CA:$CA,$C253,'6'!$CB:$CB)),0,SUMIF('6'!$CA:$CA,$C253,'6'!$CB:$CB)))-IF($D253="","",IF(ISNA(SUMIF('6'!$B:$B,$D253,'6'!$L:$L)),0,SUMIF('6'!$B:$B,$D253,'6'!$L:$L)))))</f>
        <v/>
      </c>
      <c r="L253" s="34" t="str">
        <f>IF($D253="","",(IF($C253="","",IF(ISNA(SUMIF('7'!$CA:$CA,$C253,'7'!$CB:$CB)),0,SUMIF('7'!$CA:$CA,$C253,'7'!$CB:$CB)))-IF($D253="","",IF(ISNA(SUMIF('7'!$B:$B,$D253,'7'!$L:$L)),0,SUMIF('7'!$B:$B,$D253,'7'!$L:$L)))))</f>
        <v/>
      </c>
      <c r="M253" s="34" t="str">
        <f>IF($D253="","",(IF($C253="","",IF(ISNA(SUMIF('8'!$CA:$CA,$C253,'8'!$CB:$CB)),0,SUMIF('8'!$CA:$CA,$C253,'8'!$CB:$CB)))-IF($D253="","",IF(ISNA(SUMIF('8'!$B:$B,$D253,'8'!$L:$L)),0,SUMIF('8'!$B:$B,$D253,'8'!$L:$L)))))</f>
        <v/>
      </c>
      <c r="N253" s="34" t="str">
        <f>IF($D253="","",(IF($C253="","",IF(ISNA(SUMIF('9'!$CA:$CA,$C253,'9'!$CB:$CB)),0,SUMIF('9'!$CA:$CA,$C253,'9'!$CB:$CB)))-IF($D253="","",IF(ISNA(SUMIF('9'!$B:$B,$D253,'9'!$L:$L)),0,SUMIF('9'!$B:$B,$D253,'9'!$L:$L)))))</f>
        <v/>
      </c>
      <c r="O253" s="34" t="str">
        <f>IF($D253="","",(IF($C253="","",IF(ISNA(SUMIF('10'!$CA:$CA,$C253,'10'!$CB:$CB)),0,SUMIF('10'!$CA:$CA,$C253,'10'!$CB:$CB)))-IF($D253="","",IF(ISNA(SUMIF('10'!$B:$B,$D253,'10'!$L:$L)),0,SUMIF('10'!$B:$B,$D253,'10'!$L:$L)))))</f>
        <v/>
      </c>
      <c r="P253" s="34" t="str">
        <f>IF($D253="","",(IF($C253="","",IF(ISNA(SUMIF('11'!$CA:$CA,$C253,'11'!$CB:$CB)),0,SUMIF('11'!$CA:$CA,$C253,'11'!$CB:$CB)))-IF($D253="","",IF(ISNA(SUMIF('11'!$B:$B,$D253,'11'!$L:$L)),0,SUMIF('11'!$B:$B,$D253,'11'!$L:$L)))))</f>
        <v/>
      </c>
      <c r="Q253" s="34" t="str">
        <f>IF($D253="","",(IF($C253="","",IF(ISNA(SUMIF('12'!$CA:$CA,$C253,'12'!$CB:$CB)),0,SUMIF('12'!$CA:$CA,$C253,'12'!$CB:$CB)))-IF($D253="","",IF(ISNA(SUMIF('12'!$B:$B,$D253,'12'!$L:$L)),0,SUMIF('12'!$B:$B,$D253,'12'!$L:$L)))))</f>
        <v/>
      </c>
      <c r="R253" s="34" t="str">
        <f>IF($D253="","",(IF($C253="","",IF(ISNA(SUMIF('13'!$CA:$CA,$C253,'13'!$CB:$CB)),0,SUMIF('13'!$CA:$CA,$C253,'13'!$CB:$CB)))-IF($D253="","",IF(ISNA(SUMIF('13'!$B:$B,$D253,'13'!$L:$L)),0,SUMIF('13'!$B:$B,$D253,'13'!$L:$L)))))</f>
        <v/>
      </c>
      <c r="S253" s="34" t="str">
        <f>IF($D253="","",(IF($C253="","",IF(ISNA(SUMIF('14'!$CA:$CA,$C253,'14'!$CB:$CB)),0,SUMIF('14'!$CA:$CA,$C253,'14'!$CB:$CB)))-IF($D253="","",IF(ISNA(SUMIF('14'!$B:$B,$D253,'14'!$L:$L)),0,SUMIF('14'!$B:$B,$D253,'14'!$L:$L)))))</f>
        <v/>
      </c>
      <c r="T253" s="34" t="str">
        <f>IF($D253="","",(IF($C253="","",IF(ISNA(SUMIF('15'!$CA:$CA,$C253,'15'!$CB:$CB)),0,SUMIF('15'!$CA:$CA,$C253,'15'!$CB:$CB)))-IF($D253="","",IF(ISNA(SUMIF('15'!$B:$B,$D253,'15'!$L:$L)),0,SUMIF('15'!$B:$B,$D253,'15'!$L:$L)))))</f>
        <v/>
      </c>
      <c r="U253" s="34" t="str">
        <f>IF($D253="","",(IF($C253="","",IF(ISNA(SUMIF('16'!$CA:$CA,$C253,'16'!$CB:$CB)),0,SUMIF('16'!$CA:$CA,$C253,'16'!$CB:$CB)))-IF($D253="","",IF(ISNA(SUMIF('16'!$B:$B,$D253,'16'!$L:$L)),0,SUMIF('16'!$B:$B,$D253,'16'!$L:$L)))))</f>
        <v/>
      </c>
      <c r="V253" s="34" t="str">
        <f>IF($D253="","",(IF($C253="","",IF(ISNA(SUMIF('17'!$CA:$CA,$C253,'17'!$CB:$CB)),0,SUMIF('17'!$CA:$CA,$C253,'17'!$CB:$CB)))-IF($D253="","",IF(ISNA(SUMIF('17'!$B:$B,$D253,'17'!$L:$L)),0,SUMIF('17'!$B:$B,$D253,'17'!$L:$L)))))</f>
        <v/>
      </c>
      <c r="W253" s="34" t="str">
        <f>IF($D253="","",(IF($C253="","",IF(ISNA(SUMIF('18'!$CA:$CA,$C253,'18'!$CB:$CB)),0,SUMIF('18'!$CA:$CA,$C253,'18'!$CB:$CB)))-IF($D253="","",IF(ISNA(SUMIF('18'!$B:$B,$D253,'18'!$L:$L)),0,SUMIF('18'!$B:$B,$D253,'18'!$L:$L)))))</f>
        <v/>
      </c>
      <c r="X253" s="34" t="str">
        <f>IF($D253="","",(IF($C253="","",IF(ISNA(SUMIF('19'!$CA:$CA,$C253,'19'!$CB:$CB)),0,SUMIF('19'!$CA:$CA,$C253,'19'!$CB:$CB)))-IF($D253="","",IF(ISNA(SUMIF('19'!$B:$B,$D253,'19'!$L:$L)),0,SUMIF('19'!$B:$B,$D253,'19'!$L:$L)))))</f>
        <v/>
      </c>
      <c r="Y253" s="34" t="str">
        <f>IF($D253="","",(IF($C253="","",IF(ISNA(SUMIF('20'!$CA:$CA,$C253,'20'!$CB:$CB)),0,SUMIF('20'!$CA:$CA,$C253,'20'!$CB:$CB)))-IF($D253="","",IF(ISNA(SUMIF('20'!$B:$B,$D253,'20'!$L:$L)),0,SUMIF('20'!$B:$B,$D253,'20'!$L:$L)))))</f>
        <v/>
      </c>
      <c r="Z253" s="34" t="str">
        <f>IF($D253="","",(IF($C253="","",IF(ISNA(SUMIF('21'!$CA:$CA,$C253,'21'!$CB:$CB)),0,SUMIF('21'!$CA:$CA,$C253,'21'!$CB:$CB)))-IF($D253="","",IF(ISNA(SUMIF('21'!$B:$B,$D253,'21'!$L:$L)),0,SUMIF('21'!$B:$B,$D253,'21'!$L:$L)))))</f>
        <v/>
      </c>
      <c r="AA253" s="34" t="str">
        <f>IF($D253="","",(IF($C253="","",IF(ISNA(SUMIF('22'!$CA:$CA,$C253,'22'!$CB:$CB)),0,SUMIF('22'!$CA:$CA,$C253,'22'!$CB:$CB)))-IF($D253="","",IF(ISNA(SUMIF('22'!$B:$B,$D253,'22'!$L:$L)),0,SUMIF('22'!$B:$B,$D253,'22'!$L:$L)))))</f>
        <v/>
      </c>
      <c r="AB253" s="34" t="str">
        <f>IF($D253="","",(IF($C253="","",IF(ISNA(SUMIF('23'!$CA:$CA,$C253,'23'!$CB:$CB)),0,SUMIF('23'!$CA:$CA,$C253,'23'!$CB:$CB)))-IF($D253="","",IF(ISNA(SUMIF('23'!$B:$B,$D253,'23'!$L:$L)),0,SUMIF('23'!$B:$B,$D253,'23'!$L:$L)))))</f>
        <v/>
      </c>
      <c r="AC253" s="34" t="str">
        <f>IF($D253="","",(IF($C253="","",IF(ISNA(SUMIF('24'!$CA:$CA,$C253,'24'!$CB:$CB)),0,SUMIF('24'!$CA:$CA,$C253,'24'!$CB:$CB)))-IF($D253="","",IF(ISNA(SUMIF('24'!$B:$B,$D253,'24'!$L:$L)),0,SUMIF('24'!$B:$B,$D253,'24'!$L:$L)))))</f>
        <v/>
      </c>
      <c r="AD253" s="34" t="str">
        <f>IF($D253="","",(IF($C253="","",IF(ISNA(SUMIF('25'!$CA:$CA,$C253,'25'!$CB:$CB)),0,SUMIF('25'!$CA:$CA,$C253,'25'!$CB:$CB)))-IF($D253="","",IF(ISNA(SUMIF('25'!$B:$B,$D253,'25'!$L:$L)),0,SUMIF('25'!$B:$B,$D253,'25'!$L:$L)))))</f>
        <v/>
      </c>
      <c r="AE253" s="34" t="str">
        <f>IF($D253="","",(IF($C253="","",IF(ISNA(SUMIF('26'!$CA:$CA,$C253,'26'!$CB:$CB)),0,SUMIF('26'!$CA:$CA,$C253,'26'!$CB:$CB)))-IF($D253="","",IF(ISNA(SUMIF('26'!$B:$B,$D253,'26'!$L:$L)),0,SUMIF('26'!$B:$B,$D253,'26'!$L:$L)))))</f>
        <v/>
      </c>
      <c r="AF253" s="34" t="str">
        <f>IF($D253="","",(IF($C253="","",IF(ISNA(SUMIF('27'!$CA:$CA,$C253,'27'!$CB:$CB)),0,SUMIF('27'!$CA:$CA,$C253,'27'!$CB:$CB)))-IF($D253="","",IF(ISNA(SUMIF('27'!$B:$B,$D253,'27'!$L:$L)),0,SUMIF('27'!$B:$B,$D253,'27'!$L:$L)))))</f>
        <v/>
      </c>
      <c r="AG253" s="34" t="str">
        <f>IF($D253="","",(IF($C253="","",IF(ISNA(SUMIF('28'!$CA:$CA,$C253,'28'!$CB:$CB)),0,SUMIF('28'!$CA:$CA,$C253,'28'!$CB:$CB)))-IF($D253="","",IF(ISNA(SUMIF('28'!$B:$B,$D253,'28'!$L:$L)),0,SUMIF('28'!$B:$B,$D253,'28'!$L:$L)))))</f>
        <v/>
      </c>
      <c r="AH253" s="34" t="str">
        <f>IF($D253="","",(IF($C253="","",IF(ISNA(SUMIF('29'!$CA:$CA,$C253,'29'!$CB:$CB)),0,SUMIF('29'!$CA:$CA,$C253,'29'!$CB:$CB)))-IF($D253="","",IF(ISNA(SUMIF('29'!$B:$B,$D253,'29'!$L:$L)),0,SUMIF('29'!$B:$B,$D253,'29'!$L:$L)))))</f>
        <v/>
      </c>
      <c r="AI253" s="34" t="str">
        <f>IF($D253="","",(IF($C253="","",IF(ISNA(SUMIF('30'!$CA:$CA,$C253,'30'!$CB:$CB)),0,SUMIF('30'!$CA:$CA,$C253,'30'!$CB:$CB)))-IF($D253="","",IF(ISNA(SUMIF('30'!$B:$B,$D253,'30'!$L:$L)),0,SUMIF('30'!$B:$B,$D253,'30'!$L:$L)))))</f>
        <v/>
      </c>
      <c r="AJ253" s="34" t="str">
        <f>IF($D253="","",(IF($C253="","",IF(ISNA(SUMIF('31'!$CA:$CA,$C253,'31'!$CB:$CB)),0,SUMIF('31'!$CA:$CA,$C253,'31'!$CB:$CB)))-IF($D253="","",IF(ISNA(SUMIF('31'!$B:$B,$D253,'31'!$L:$L)),0,SUMIF('31'!$B:$B,$D253,'31'!$L:$L)))))</f>
        <v/>
      </c>
      <c r="AK253" s="35" t="str">
        <f t="shared" si="14"/>
        <v/>
      </c>
      <c r="AL253" s="31" t="str">
        <f t="shared" si="15"/>
        <v/>
      </c>
    </row>
    <row r="254" spans="1:38" ht="17.399999999999999" hidden="1">
      <c r="A254" s="19">
        <v>36</v>
      </c>
      <c r="C254" s="39" t="str">
        <f>IF(D254="","",VLOOKUP('CUADRO GENERADO'!D254,'BASE DATOS CONDUCTORES'!B:C,2,FALSE))</f>
        <v/>
      </c>
      <c r="D254" s="28" t="str">
        <f>IFERROR(VLOOKUP(A254,'BASE DATOS CONDUCTORES'!$Z$4:$AB$403,3,FALSE),"")</f>
        <v/>
      </c>
      <c r="E254" s="34" t="str">
        <f>IF(ISNA(VLOOKUP(D254,SALDOS!C:D,2,FALSE)),"",VLOOKUP(D254,SALDOS!C:D,2,FALSE))</f>
        <v/>
      </c>
      <c r="F254" s="34" t="str">
        <f>IF($D254="","",(IF($C254="","",IF(ISNA(SUMIF('1'!$CA:$CA,$C254,'1'!$CB:$CB)),0,SUMIF('1'!$CA:$CA,$C254,'1'!$CB:$CB)))-IF($D254="","",IF(ISNA(SUMIF('1'!$B:$B,$D254,'1'!$L:$L)),0,SUMIF('1'!$B:$B,$D254,'1'!$L:$L)))))</f>
        <v/>
      </c>
      <c r="G254" s="34" t="str">
        <f>IF($D254="","",(IF($C254="","",IF(ISNA(SUMIF('2'!$CA:$CA,$C254,'2'!$CB:$CB)),0,SUMIF('2'!$CA:$CA,$C254,'2'!$CB:$CB)))-IF($D254="","",IF(ISNA(SUMIF('2'!$B:$B,$D254,'2'!$L:$L)),0,SUMIF('2'!$B:$B,$D254,'2'!$L:$L)))))</f>
        <v/>
      </c>
      <c r="H254" s="34" t="str">
        <f>IF($D254="","",(IF($C254="","",IF(ISNA(SUMIF('3'!$CA:$CA,$C254,'3'!$CB:$CB)),0,SUMIF('3'!$CA:$CA,$C254,'3'!$CB:$CB)))-IF($D254="","",IF(ISNA(SUMIF('3'!$B:$B,$D254,'3'!$L:$L)),0,SUMIF('3'!$B:$B,$D254,'3'!$L:$L)))))</f>
        <v/>
      </c>
      <c r="I254" s="34" t="str">
        <f>IF($D254="","",(IF($C254="","",IF(ISNA(SUMIF('4'!$CA:$CA,$C254,'4'!$CB:$CB)),0,SUMIF('4'!$CA:$CA,$C254,'4'!$CB:$CB)))-IF($D254="","",IF(ISNA(SUMIF('4'!$B:$B,$D254,'4'!$L:$L)),0,SUMIF('4'!$B:$B,$D254,'4'!$L:$L)))))</f>
        <v/>
      </c>
      <c r="J254" s="34" t="str">
        <f>IF($D254="","",(IF($C254="","",IF(ISNA(SUMIF('5'!$CA:$CA,$C254,'5'!$CB:$CB)),0,SUMIF('5'!$CA:$CA,$C254,'5'!$CB:$CB)))-IF($D254="","",IF(ISNA(SUMIF('5'!$B:$B,$D254,'5'!$L:$L)),0,SUMIF('5'!$B:$B,$D254,'5'!$L:$L)))))</f>
        <v/>
      </c>
      <c r="K254" s="34" t="str">
        <f>IF($D254="","",(IF($C254="","",IF(ISNA(SUMIF('6'!$CA:$CA,$C254,'6'!$CB:$CB)),0,SUMIF('6'!$CA:$CA,$C254,'6'!$CB:$CB)))-IF($D254="","",IF(ISNA(SUMIF('6'!$B:$B,$D254,'6'!$L:$L)),0,SUMIF('6'!$B:$B,$D254,'6'!$L:$L)))))</f>
        <v/>
      </c>
      <c r="L254" s="34" t="str">
        <f>IF($D254="","",(IF($C254="","",IF(ISNA(SUMIF('7'!$CA:$CA,$C254,'7'!$CB:$CB)),0,SUMIF('7'!$CA:$CA,$C254,'7'!$CB:$CB)))-IF($D254="","",IF(ISNA(SUMIF('7'!$B:$B,$D254,'7'!$L:$L)),0,SUMIF('7'!$B:$B,$D254,'7'!$L:$L)))))</f>
        <v/>
      </c>
      <c r="M254" s="34" t="str">
        <f>IF($D254="","",(IF($C254="","",IF(ISNA(SUMIF('8'!$CA:$CA,$C254,'8'!$CB:$CB)),0,SUMIF('8'!$CA:$CA,$C254,'8'!$CB:$CB)))-IF($D254="","",IF(ISNA(SUMIF('8'!$B:$B,$D254,'8'!$L:$L)),0,SUMIF('8'!$B:$B,$D254,'8'!$L:$L)))))</f>
        <v/>
      </c>
      <c r="N254" s="34" t="str">
        <f>IF($D254="","",(IF($C254="","",IF(ISNA(SUMIF('9'!$CA:$CA,$C254,'9'!$CB:$CB)),0,SUMIF('9'!$CA:$CA,$C254,'9'!$CB:$CB)))-IF($D254="","",IF(ISNA(SUMIF('9'!$B:$B,$D254,'9'!$L:$L)),0,SUMIF('9'!$B:$B,$D254,'9'!$L:$L)))))</f>
        <v/>
      </c>
      <c r="O254" s="34" t="str">
        <f>IF($D254="","",(IF($C254="","",IF(ISNA(SUMIF('10'!$CA:$CA,$C254,'10'!$CB:$CB)),0,SUMIF('10'!$CA:$CA,$C254,'10'!$CB:$CB)))-IF($D254="","",IF(ISNA(SUMIF('10'!$B:$B,$D254,'10'!$L:$L)),0,SUMIF('10'!$B:$B,$D254,'10'!$L:$L)))))</f>
        <v/>
      </c>
      <c r="P254" s="34" t="str">
        <f>IF($D254="","",(IF($C254="","",IF(ISNA(SUMIF('11'!$CA:$CA,$C254,'11'!$CB:$CB)),0,SUMIF('11'!$CA:$CA,$C254,'11'!$CB:$CB)))-IF($D254="","",IF(ISNA(SUMIF('11'!$B:$B,$D254,'11'!$L:$L)),0,SUMIF('11'!$B:$B,$D254,'11'!$L:$L)))))</f>
        <v/>
      </c>
      <c r="Q254" s="34" t="str">
        <f>IF($D254="","",(IF($C254="","",IF(ISNA(SUMIF('12'!$CA:$CA,$C254,'12'!$CB:$CB)),0,SUMIF('12'!$CA:$CA,$C254,'12'!$CB:$CB)))-IF($D254="","",IF(ISNA(SUMIF('12'!$B:$B,$D254,'12'!$L:$L)),0,SUMIF('12'!$B:$B,$D254,'12'!$L:$L)))))</f>
        <v/>
      </c>
      <c r="R254" s="34" t="str">
        <f>IF($D254="","",(IF($C254="","",IF(ISNA(SUMIF('13'!$CA:$CA,$C254,'13'!$CB:$CB)),0,SUMIF('13'!$CA:$CA,$C254,'13'!$CB:$CB)))-IF($D254="","",IF(ISNA(SUMIF('13'!$B:$B,$D254,'13'!$L:$L)),0,SUMIF('13'!$B:$B,$D254,'13'!$L:$L)))))</f>
        <v/>
      </c>
      <c r="S254" s="34" t="str">
        <f>IF($D254="","",(IF($C254="","",IF(ISNA(SUMIF('14'!$CA:$CA,$C254,'14'!$CB:$CB)),0,SUMIF('14'!$CA:$CA,$C254,'14'!$CB:$CB)))-IF($D254="","",IF(ISNA(SUMIF('14'!$B:$B,$D254,'14'!$L:$L)),0,SUMIF('14'!$B:$B,$D254,'14'!$L:$L)))))</f>
        <v/>
      </c>
      <c r="T254" s="34" t="str">
        <f>IF($D254="","",(IF($C254="","",IF(ISNA(SUMIF('15'!$CA:$CA,$C254,'15'!$CB:$CB)),0,SUMIF('15'!$CA:$CA,$C254,'15'!$CB:$CB)))-IF($D254="","",IF(ISNA(SUMIF('15'!$B:$B,$D254,'15'!$L:$L)),0,SUMIF('15'!$B:$B,$D254,'15'!$L:$L)))))</f>
        <v/>
      </c>
      <c r="U254" s="34" t="str">
        <f>IF($D254="","",(IF($C254="","",IF(ISNA(SUMIF('16'!$CA:$CA,$C254,'16'!$CB:$CB)),0,SUMIF('16'!$CA:$CA,$C254,'16'!$CB:$CB)))-IF($D254="","",IF(ISNA(SUMIF('16'!$B:$B,$D254,'16'!$L:$L)),0,SUMIF('16'!$B:$B,$D254,'16'!$L:$L)))))</f>
        <v/>
      </c>
      <c r="V254" s="34" t="str">
        <f>IF($D254="","",(IF($C254="","",IF(ISNA(SUMIF('17'!$CA:$CA,$C254,'17'!$CB:$CB)),0,SUMIF('17'!$CA:$CA,$C254,'17'!$CB:$CB)))-IF($D254="","",IF(ISNA(SUMIF('17'!$B:$B,$D254,'17'!$L:$L)),0,SUMIF('17'!$B:$B,$D254,'17'!$L:$L)))))</f>
        <v/>
      </c>
      <c r="W254" s="34" t="str">
        <f>IF($D254="","",(IF($C254="","",IF(ISNA(SUMIF('18'!$CA:$CA,$C254,'18'!$CB:$CB)),0,SUMIF('18'!$CA:$CA,$C254,'18'!$CB:$CB)))-IF($D254="","",IF(ISNA(SUMIF('18'!$B:$B,$D254,'18'!$L:$L)),0,SUMIF('18'!$B:$B,$D254,'18'!$L:$L)))))</f>
        <v/>
      </c>
      <c r="X254" s="34" t="str">
        <f>IF($D254="","",(IF($C254="","",IF(ISNA(SUMIF('19'!$CA:$CA,$C254,'19'!$CB:$CB)),0,SUMIF('19'!$CA:$CA,$C254,'19'!$CB:$CB)))-IF($D254="","",IF(ISNA(SUMIF('19'!$B:$B,$D254,'19'!$L:$L)),0,SUMIF('19'!$B:$B,$D254,'19'!$L:$L)))))</f>
        <v/>
      </c>
      <c r="Y254" s="34" t="str">
        <f>IF($D254="","",(IF($C254="","",IF(ISNA(SUMIF('20'!$CA:$CA,$C254,'20'!$CB:$CB)),0,SUMIF('20'!$CA:$CA,$C254,'20'!$CB:$CB)))-IF($D254="","",IF(ISNA(SUMIF('20'!$B:$B,$D254,'20'!$L:$L)),0,SUMIF('20'!$B:$B,$D254,'20'!$L:$L)))))</f>
        <v/>
      </c>
      <c r="Z254" s="34" t="str">
        <f>IF($D254="","",(IF($C254="","",IF(ISNA(SUMIF('21'!$CA:$CA,$C254,'21'!$CB:$CB)),0,SUMIF('21'!$CA:$CA,$C254,'21'!$CB:$CB)))-IF($D254="","",IF(ISNA(SUMIF('21'!$B:$B,$D254,'21'!$L:$L)),0,SUMIF('21'!$B:$B,$D254,'21'!$L:$L)))))</f>
        <v/>
      </c>
      <c r="AA254" s="34" t="str">
        <f>IF($D254="","",(IF($C254="","",IF(ISNA(SUMIF('22'!$CA:$CA,$C254,'22'!$CB:$CB)),0,SUMIF('22'!$CA:$CA,$C254,'22'!$CB:$CB)))-IF($D254="","",IF(ISNA(SUMIF('22'!$B:$B,$D254,'22'!$L:$L)),0,SUMIF('22'!$B:$B,$D254,'22'!$L:$L)))))</f>
        <v/>
      </c>
      <c r="AB254" s="34" t="str">
        <f>IF($D254="","",(IF($C254="","",IF(ISNA(SUMIF('23'!$CA:$CA,$C254,'23'!$CB:$CB)),0,SUMIF('23'!$CA:$CA,$C254,'23'!$CB:$CB)))-IF($D254="","",IF(ISNA(SUMIF('23'!$B:$B,$D254,'23'!$L:$L)),0,SUMIF('23'!$B:$B,$D254,'23'!$L:$L)))))</f>
        <v/>
      </c>
      <c r="AC254" s="34" t="str">
        <f>IF($D254="","",(IF($C254="","",IF(ISNA(SUMIF('24'!$CA:$CA,$C254,'24'!$CB:$CB)),0,SUMIF('24'!$CA:$CA,$C254,'24'!$CB:$CB)))-IF($D254="","",IF(ISNA(SUMIF('24'!$B:$B,$D254,'24'!$L:$L)),0,SUMIF('24'!$B:$B,$D254,'24'!$L:$L)))))</f>
        <v/>
      </c>
      <c r="AD254" s="34" t="str">
        <f>IF($D254="","",(IF($C254="","",IF(ISNA(SUMIF('25'!$CA:$CA,$C254,'25'!$CB:$CB)),0,SUMIF('25'!$CA:$CA,$C254,'25'!$CB:$CB)))-IF($D254="","",IF(ISNA(SUMIF('25'!$B:$B,$D254,'25'!$L:$L)),0,SUMIF('25'!$B:$B,$D254,'25'!$L:$L)))))</f>
        <v/>
      </c>
      <c r="AE254" s="34" t="str">
        <f>IF($D254="","",(IF($C254="","",IF(ISNA(SUMIF('26'!$CA:$CA,$C254,'26'!$CB:$CB)),0,SUMIF('26'!$CA:$CA,$C254,'26'!$CB:$CB)))-IF($D254="","",IF(ISNA(SUMIF('26'!$B:$B,$D254,'26'!$L:$L)),0,SUMIF('26'!$B:$B,$D254,'26'!$L:$L)))))</f>
        <v/>
      </c>
      <c r="AF254" s="34" t="str">
        <f>IF($D254="","",(IF($C254="","",IF(ISNA(SUMIF('27'!$CA:$CA,$C254,'27'!$CB:$CB)),0,SUMIF('27'!$CA:$CA,$C254,'27'!$CB:$CB)))-IF($D254="","",IF(ISNA(SUMIF('27'!$B:$B,$D254,'27'!$L:$L)),0,SUMIF('27'!$B:$B,$D254,'27'!$L:$L)))))</f>
        <v/>
      </c>
      <c r="AG254" s="34" t="str">
        <f>IF($D254="","",(IF($C254="","",IF(ISNA(SUMIF('28'!$CA:$CA,$C254,'28'!$CB:$CB)),0,SUMIF('28'!$CA:$CA,$C254,'28'!$CB:$CB)))-IF($D254="","",IF(ISNA(SUMIF('28'!$B:$B,$D254,'28'!$L:$L)),0,SUMIF('28'!$B:$B,$D254,'28'!$L:$L)))))</f>
        <v/>
      </c>
      <c r="AH254" s="34" t="str">
        <f>IF($D254="","",(IF($C254="","",IF(ISNA(SUMIF('29'!$CA:$CA,$C254,'29'!$CB:$CB)),0,SUMIF('29'!$CA:$CA,$C254,'29'!$CB:$CB)))-IF($D254="","",IF(ISNA(SUMIF('29'!$B:$B,$D254,'29'!$L:$L)),0,SUMIF('29'!$B:$B,$D254,'29'!$L:$L)))))</f>
        <v/>
      </c>
      <c r="AI254" s="34" t="str">
        <f>IF($D254="","",(IF($C254="","",IF(ISNA(SUMIF('30'!$CA:$CA,$C254,'30'!$CB:$CB)),0,SUMIF('30'!$CA:$CA,$C254,'30'!$CB:$CB)))-IF($D254="","",IF(ISNA(SUMIF('30'!$B:$B,$D254,'30'!$L:$L)),0,SUMIF('30'!$B:$B,$D254,'30'!$L:$L)))))</f>
        <v/>
      </c>
      <c r="AJ254" s="34" t="str">
        <f>IF($D254="","",(IF($C254="","",IF(ISNA(SUMIF('31'!$CA:$CA,$C254,'31'!$CB:$CB)),0,SUMIF('31'!$CA:$CA,$C254,'31'!$CB:$CB)))-IF($D254="","",IF(ISNA(SUMIF('31'!$B:$B,$D254,'31'!$L:$L)),0,SUMIF('31'!$B:$B,$D254,'31'!$L:$L)))))</f>
        <v/>
      </c>
      <c r="AK254" s="35" t="str">
        <f t="shared" si="14"/>
        <v/>
      </c>
      <c r="AL254" s="31" t="str">
        <f t="shared" si="15"/>
        <v/>
      </c>
    </row>
    <row r="255" spans="1:38" ht="17.399999999999999" hidden="1">
      <c r="A255" s="19">
        <v>37</v>
      </c>
      <c r="C255" s="39" t="str">
        <f>IF(D255="","",VLOOKUP('CUADRO GENERADO'!D255,'BASE DATOS CONDUCTORES'!B:C,2,FALSE))</f>
        <v/>
      </c>
      <c r="D255" s="28" t="str">
        <f>IFERROR(VLOOKUP(A255,'BASE DATOS CONDUCTORES'!$Z$4:$AB$403,3,FALSE),"")</f>
        <v/>
      </c>
      <c r="E255" s="34" t="str">
        <f>IF(ISNA(VLOOKUP(D255,SALDOS!C:D,2,FALSE)),"",VLOOKUP(D255,SALDOS!C:D,2,FALSE))</f>
        <v/>
      </c>
      <c r="F255" s="34" t="str">
        <f>IF($D255="","",(IF($C255="","",IF(ISNA(SUMIF('1'!$CA:$CA,$C255,'1'!$CB:$CB)),0,SUMIF('1'!$CA:$CA,$C255,'1'!$CB:$CB)))-IF($D255="","",IF(ISNA(SUMIF('1'!$B:$B,$D255,'1'!$L:$L)),0,SUMIF('1'!$B:$B,$D255,'1'!$L:$L)))))</f>
        <v/>
      </c>
      <c r="G255" s="34" t="str">
        <f>IF($D255="","",(IF($C255="","",IF(ISNA(SUMIF('2'!$CA:$CA,$C255,'2'!$CB:$CB)),0,SUMIF('2'!$CA:$CA,$C255,'2'!$CB:$CB)))-IF($D255="","",IF(ISNA(SUMIF('2'!$B:$B,$D255,'2'!$L:$L)),0,SUMIF('2'!$B:$B,$D255,'2'!$L:$L)))))</f>
        <v/>
      </c>
      <c r="H255" s="34" t="str">
        <f>IF($D255="","",(IF($C255="","",IF(ISNA(SUMIF('3'!$CA:$CA,$C255,'3'!$CB:$CB)),0,SUMIF('3'!$CA:$CA,$C255,'3'!$CB:$CB)))-IF($D255="","",IF(ISNA(SUMIF('3'!$B:$B,$D255,'3'!$L:$L)),0,SUMIF('3'!$B:$B,$D255,'3'!$L:$L)))))</f>
        <v/>
      </c>
      <c r="I255" s="34" t="str">
        <f>IF($D255="","",(IF($C255="","",IF(ISNA(SUMIF('4'!$CA:$CA,$C255,'4'!$CB:$CB)),0,SUMIF('4'!$CA:$CA,$C255,'4'!$CB:$CB)))-IF($D255="","",IF(ISNA(SUMIF('4'!$B:$B,$D255,'4'!$L:$L)),0,SUMIF('4'!$B:$B,$D255,'4'!$L:$L)))))</f>
        <v/>
      </c>
      <c r="J255" s="34" t="str">
        <f>IF($D255="","",(IF($C255="","",IF(ISNA(SUMIF('5'!$CA:$CA,$C255,'5'!$CB:$CB)),0,SUMIF('5'!$CA:$CA,$C255,'5'!$CB:$CB)))-IF($D255="","",IF(ISNA(SUMIF('5'!$B:$B,$D255,'5'!$L:$L)),0,SUMIF('5'!$B:$B,$D255,'5'!$L:$L)))))</f>
        <v/>
      </c>
      <c r="K255" s="34" t="str">
        <f>IF($D255="","",(IF($C255="","",IF(ISNA(SUMIF('6'!$CA:$CA,$C255,'6'!$CB:$CB)),0,SUMIF('6'!$CA:$CA,$C255,'6'!$CB:$CB)))-IF($D255="","",IF(ISNA(SUMIF('6'!$B:$B,$D255,'6'!$L:$L)),0,SUMIF('6'!$B:$B,$D255,'6'!$L:$L)))))</f>
        <v/>
      </c>
      <c r="L255" s="34" t="str">
        <f>IF($D255="","",(IF($C255="","",IF(ISNA(SUMIF('7'!$CA:$CA,$C255,'7'!$CB:$CB)),0,SUMIF('7'!$CA:$CA,$C255,'7'!$CB:$CB)))-IF($D255="","",IF(ISNA(SUMIF('7'!$B:$B,$D255,'7'!$L:$L)),0,SUMIF('7'!$B:$B,$D255,'7'!$L:$L)))))</f>
        <v/>
      </c>
      <c r="M255" s="34" t="str">
        <f>IF($D255="","",(IF($C255="","",IF(ISNA(SUMIF('8'!$CA:$CA,$C255,'8'!$CB:$CB)),0,SUMIF('8'!$CA:$CA,$C255,'8'!$CB:$CB)))-IF($D255="","",IF(ISNA(SUMIF('8'!$B:$B,$D255,'8'!$L:$L)),0,SUMIF('8'!$B:$B,$D255,'8'!$L:$L)))))</f>
        <v/>
      </c>
      <c r="N255" s="34" t="str">
        <f>IF($D255="","",(IF($C255="","",IF(ISNA(SUMIF('9'!$CA:$CA,$C255,'9'!$CB:$CB)),0,SUMIF('9'!$CA:$CA,$C255,'9'!$CB:$CB)))-IF($D255="","",IF(ISNA(SUMIF('9'!$B:$B,$D255,'9'!$L:$L)),0,SUMIF('9'!$B:$B,$D255,'9'!$L:$L)))))</f>
        <v/>
      </c>
      <c r="O255" s="34" t="str">
        <f>IF($D255="","",(IF($C255="","",IF(ISNA(SUMIF('10'!$CA:$CA,$C255,'10'!$CB:$CB)),0,SUMIF('10'!$CA:$CA,$C255,'10'!$CB:$CB)))-IF($D255="","",IF(ISNA(SUMIF('10'!$B:$B,$D255,'10'!$L:$L)),0,SUMIF('10'!$B:$B,$D255,'10'!$L:$L)))))</f>
        <v/>
      </c>
      <c r="P255" s="34" t="str">
        <f>IF($D255="","",(IF($C255="","",IF(ISNA(SUMIF('11'!$CA:$CA,$C255,'11'!$CB:$CB)),0,SUMIF('11'!$CA:$CA,$C255,'11'!$CB:$CB)))-IF($D255="","",IF(ISNA(SUMIF('11'!$B:$B,$D255,'11'!$L:$L)),0,SUMIF('11'!$B:$B,$D255,'11'!$L:$L)))))</f>
        <v/>
      </c>
      <c r="Q255" s="34" t="str">
        <f>IF($D255="","",(IF($C255="","",IF(ISNA(SUMIF('12'!$CA:$CA,$C255,'12'!$CB:$CB)),0,SUMIF('12'!$CA:$CA,$C255,'12'!$CB:$CB)))-IF($D255="","",IF(ISNA(SUMIF('12'!$B:$B,$D255,'12'!$L:$L)),0,SUMIF('12'!$B:$B,$D255,'12'!$L:$L)))))</f>
        <v/>
      </c>
      <c r="R255" s="34" t="str">
        <f>IF($D255="","",(IF($C255="","",IF(ISNA(SUMIF('13'!$CA:$CA,$C255,'13'!$CB:$CB)),0,SUMIF('13'!$CA:$CA,$C255,'13'!$CB:$CB)))-IF($D255="","",IF(ISNA(SUMIF('13'!$B:$B,$D255,'13'!$L:$L)),0,SUMIF('13'!$B:$B,$D255,'13'!$L:$L)))))</f>
        <v/>
      </c>
      <c r="S255" s="34" t="str">
        <f>IF($D255="","",(IF($C255="","",IF(ISNA(SUMIF('14'!$CA:$CA,$C255,'14'!$CB:$CB)),0,SUMIF('14'!$CA:$CA,$C255,'14'!$CB:$CB)))-IF($D255="","",IF(ISNA(SUMIF('14'!$B:$B,$D255,'14'!$L:$L)),0,SUMIF('14'!$B:$B,$D255,'14'!$L:$L)))))</f>
        <v/>
      </c>
      <c r="T255" s="34" t="str">
        <f>IF($D255="","",(IF($C255="","",IF(ISNA(SUMIF('15'!$CA:$CA,$C255,'15'!$CB:$CB)),0,SUMIF('15'!$CA:$CA,$C255,'15'!$CB:$CB)))-IF($D255="","",IF(ISNA(SUMIF('15'!$B:$B,$D255,'15'!$L:$L)),0,SUMIF('15'!$B:$B,$D255,'15'!$L:$L)))))</f>
        <v/>
      </c>
      <c r="U255" s="34" t="str">
        <f>IF($D255="","",(IF($C255="","",IF(ISNA(SUMIF('16'!$CA:$CA,$C255,'16'!$CB:$CB)),0,SUMIF('16'!$CA:$CA,$C255,'16'!$CB:$CB)))-IF($D255="","",IF(ISNA(SUMIF('16'!$B:$B,$D255,'16'!$L:$L)),0,SUMIF('16'!$B:$B,$D255,'16'!$L:$L)))))</f>
        <v/>
      </c>
      <c r="V255" s="34" t="str">
        <f>IF($D255="","",(IF($C255="","",IF(ISNA(SUMIF('17'!$CA:$CA,$C255,'17'!$CB:$CB)),0,SUMIF('17'!$CA:$CA,$C255,'17'!$CB:$CB)))-IF($D255="","",IF(ISNA(SUMIF('17'!$B:$B,$D255,'17'!$L:$L)),0,SUMIF('17'!$B:$B,$D255,'17'!$L:$L)))))</f>
        <v/>
      </c>
      <c r="W255" s="34" t="str">
        <f>IF($D255="","",(IF($C255="","",IF(ISNA(SUMIF('18'!$CA:$CA,$C255,'18'!$CB:$CB)),0,SUMIF('18'!$CA:$CA,$C255,'18'!$CB:$CB)))-IF($D255="","",IF(ISNA(SUMIF('18'!$B:$B,$D255,'18'!$L:$L)),0,SUMIF('18'!$B:$B,$D255,'18'!$L:$L)))))</f>
        <v/>
      </c>
      <c r="X255" s="34" t="str">
        <f>IF($D255="","",(IF($C255="","",IF(ISNA(SUMIF('19'!$CA:$CA,$C255,'19'!$CB:$CB)),0,SUMIF('19'!$CA:$CA,$C255,'19'!$CB:$CB)))-IF($D255="","",IF(ISNA(SUMIF('19'!$B:$B,$D255,'19'!$L:$L)),0,SUMIF('19'!$B:$B,$D255,'19'!$L:$L)))))</f>
        <v/>
      </c>
      <c r="Y255" s="34" t="str">
        <f>IF($D255="","",(IF($C255="","",IF(ISNA(SUMIF('20'!$CA:$CA,$C255,'20'!$CB:$CB)),0,SUMIF('20'!$CA:$CA,$C255,'20'!$CB:$CB)))-IF($D255="","",IF(ISNA(SUMIF('20'!$B:$B,$D255,'20'!$L:$L)),0,SUMIF('20'!$B:$B,$D255,'20'!$L:$L)))))</f>
        <v/>
      </c>
      <c r="Z255" s="34" t="str">
        <f>IF($D255="","",(IF($C255="","",IF(ISNA(SUMIF('21'!$CA:$CA,$C255,'21'!$CB:$CB)),0,SUMIF('21'!$CA:$CA,$C255,'21'!$CB:$CB)))-IF($D255="","",IF(ISNA(SUMIF('21'!$B:$B,$D255,'21'!$L:$L)),0,SUMIF('21'!$B:$B,$D255,'21'!$L:$L)))))</f>
        <v/>
      </c>
      <c r="AA255" s="34" t="str">
        <f>IF($D255="","",(IF($C255="","",IF(ISNA(SUMIF('22'!$CA:$CA,$C255,'22'!$CB:$CB)),0,SUMIF('22'!$CA:$CA,$C255,'22'!$CB:$CB)))-IF($D255="","",IF(ISNA(SUMIF('22'!$B:$B,$D255,'22'!$L:$L)),0,SUMIF('22'!$B:$B,$D255,'22'!$L:$L)))))</f>
        <v/>
      </c>
      <c r="AB255" s="34" t="str">
        <f>IF($D255="","",(IF($C255="","",IF(ISNA(SUMIF('23'!$CA:$CA,$C255,'23'!$CB:$CB)),0,SUMIF('23'!$CA:$CA,$C255,'23'!$CB:$CB)))-IF($D255="","",IF(ISNA(SUMIF('23'!$B:$B,$D255,'23'!$L:$L)),0,SUMIF('23'!$B:$B,$D255,'23'!$L:$L)))))</f>
        <v/>
      </c>
      <c r="AC255" s="34" t="str">
        <f>IF($D255="","",(IF($C255="","",IF(ISNA(SUMIF('24'!$CA:$CA,$C255,'24'!$CB:$CB)),0,SUMIF('24'!$CA:$CA,$C255,'24'!$CB:$CB)))-IF($D255="","",IF(ISNA(SUMIF('24'!$B:$B,$D255,'24'!$L:$L)),0,SUMIF('24'!$B:$B,$D255,'24'!$L:$L)))))</f>
        <v/>
      </c>
      <c r="AD255" s="34" t="str">
        <f>IF($D255="","",(IF($C255="","",IF(ISNA(SUMIF('25'!$CA:$CA,$C255,'25'!$CB:$CB)),0,SUMIF('25'!$CA:$CA,$C255,'25'!$CB:$CB)))-IF($D255="","",IF(ISNA(SUMIF('25'!$B:$B,$D255,'25'!$L:$L)),0,SUMIF('25'!$B:$B,$D255,'25'!$L:$L)))))</f>
        <v/>
      </c>
      <c r="AE255" s="34" t="str">
        <f>IF($D255="","",(IF($C255="","",IF(ISNA(SUMIF('26'!$CA:$CA,$C255,'26'!$CB:$CB)),0,SUMIF('26'!$CA:$CA,$C255,'26'!$CB:$CB)))-IF($D255="","",IF(ISNA(SUMIF('26'!$B:$B,$D255,'26'!$L:$L)),0,SUMIF('26'!$B:$B,$D255,'26'!$L:$L)))))</f>
        <v/>
      </c>
      <c r="AF255" s="34" t="str">
        <f>IF($D255="","",(IF($C255="","",IF(ISNA(SUMIF('27'!$CA:$CA,$C255,'27'!$CB:$CB)),0,SUMIF('27'!$CA:$CA,$C255,'27'!$CB:$CB)))-IF($D255="","",IF(ISNA(SUMIF('27'!$B:$B,$D255,'27'!$L:$L)),0,SUMIF('27'!$B:$B,$D255,'27'!$L:$L)))))</f>
        <v/>
      </c>
      <c r="AG255" s="34" t="str">
        <f>IF($D255="","",(IF($C255="","",IF(ISNA(SUMIF('28'!$CA:$CA,$C255,'28'!$CB:$CB)),0,SUMIF('28'!$CA:$CA,$C255,'28'!$CB:$CB)))-IF($D255="","",IF(ISNA(SUMIF('28'!$B:$B,$D255,'28'!$L:$L)),0,SUMIF('28'!$B:$B,$D255,'28'!$L:$L)))))</f>
        <v/>
      </c>
      <c r="AH255" s="34" t="str">
        <f>IF($D255="","",(IF($C255="","",IF(ISNA(SUMIF('29'!$CA:$CA,$C255,'29'!$CB:$CB)),0,SUMIF('29'!$CA:$CA,$C255,'29'!$CB:$CB)))-IF($D255="","",IF(ISNA(SUMIF('29'!$B:$B,$D255,'29'!$L:$L)),0,SUMIF('29'!$B:$B,$D255,'29'!$L:$L)))))</f>
        <v/>
      </c>
      <c r="AI255" s="34" t="str">
        <f>IF($D255="","",(IF($C255="","",IF(ISNA(SUMIF('30'!$CA:$CA,$C255,'30'!$CB:$CB)),0,SUMIF('30'!$CA:$CA,$C255,'30'!$CB:$CB)))-IF($D255="","",IF(ISNA(SUMIF('30'!$B:$B,$D255,'30'!$L:$L)),0,SUMIF('30'!$B:$B,$D255,'30'!$L:$L)))))</f>
        <v/>
      </c>
      <c r="AJ255" s="34" t="str">
        <f>IF($D255="","",(IF($C255="","",IF(ISNA(SUMIF('31'!$CA:$CA,$C255,'31'!$CB:$CB)),0,SUMIF('31'!$CA:$CA,$C255,'31'!$CB:$CB)))-IF($D255="","",IF(ISNA(SUMIF('31'!$B:$B,$D255,'31'!$L:$L)),0,SUMIF('31'!$B:$B,$D255,'31'!$L:$L)))))</f>
        <v/>
      </c>
      <c r="AK255" s="35" t="str">
        <f t="shared" si="14"/>
        <v/>
      </c>
      <c r="AL255" s="31" t="str">
        <f t="shared" si="15"/>
        <v/>
      </c>
    </row>
    <row r="256" spans="1:38" ht="17.399999999999999" hidden="1">
      <c r="A256" s="19">
        <v>38</v>
      </c>
      <c r="C256" s="39" t="str">
        <f>IF(D256="","",VLOOKUP('CUADRO GENERADO'!D256,'BASE DATOS CONDUCTORES'!B:C,2,FALSE))</f>
        <v/>
      </c>
      <c r="D256" s="28" t="str">
        <f>IFERROR(VLOOKUP(A256,'BASE DATOS CONDUCTORES'!$Z$4:$AB$403,3,FALSE),"")</f>
        <v/>
      </c>
      <c r="E256" s="34" t="str">
        <f>IF(ISNA(VLOOKUP(D256,SALDOS!C:D,2,FALSE)),"",VLOOKUP(D256,SALDOS!C:D,2,FALSE))</f>
        <v/>
      </c>
      <c r="F256" s="34" t="str">
        <f>IF($D256="","",(IF($C256="","",IF(ISNA(SUMIF('1'!$CA:$CA,$C256,'1'!$CB:$CB)),0,SUMIF('1'!$CA:$CA,$C256,'1'!$CB:$CB)))-IF($D256="","",IF(ISNA(SUMIF('1'!$B:$B,$D256,'1'!$L:$L)),0,SUMIF('1'!$B:$B,$D256,'1'!$L:$L)))))</f>
        <v/>
      </c>
      <c r="G256" s="34" t="str">
        <f>IF($D256="","",(IF($C256="","",IF(ISNA(SUMIF('2'!$CA:$CA,$C256,'2'!$CB:$CB)),0,SUMIF('2'!$CA:$CA,$C256,'2'!$CB:$CB)))-IF($D256="","",IF(ISNA(SUMIF('2'!$B:$B,$D256,'2'!$L:$L)),0,SUMIF('2'!$B:$B,$D256,'2'!$L:$L)))))</f>
        <v/>
      </c>
      <c r="H256" s="34" t="str">
        <f>IF($D256="","",(IF($C256="","",IF(ISNA(SUMIF('3'!$CA:$CA,$C256,'3'!$CB:$CB)),0,SUMIF('3'!$CA:$CA,$C256,'3'!$CB:$CB)))-IF($D256="","",IF(ISNA(SUMIF('3'!$B:$B,$D256,'3'!$L:$L)),0,SUMIF('3'!$B:$B,$D256,'3'!$L:$L)))))</f>
        <v/>
      </c>
      <c r="I256" s="34" t="str">
        <f>IF($D256="","",(IF($C256="","",IF(ISNA(SUMIF('4'!$CA:$CA,$C256,'4'!$CB:$CB)),0,SUMIF('4'!$CA:$CA,$C256,'4'!$CB:$CB)))-IF($D256="","",IF(ISNA(SUMIF('4'!$B:$B,$D256,'4'!$L:$L)),0,SUMIF('4'!$B:$B,$D256,'4'!$L:$L)))))</f>
        <v/>
      </c>
      <c r="J256" s="34" t="str">
        <f>IF($D256="","",(IF($C256="","",IF(ISNA(SUMIF('5'!$CA:$CA,$C256,'5'!$CB:$CB)),0,SUMIF('5'!$CA:$CA,$C256,'5'!$CB:$CB)))-IF($D256="","",IF(ISNA(SUMIF('5'!$B:$B,$D256,'5'!$L:$L)),0,SUMIF('5'!$B:$B,$D256,'5'!$L:$L)))))</f>
        <v/>
      </c>
      <c r="K256" s="34" t="str">
        <f>IF($D256="","",(IF($C256="","",IF(ISNA(SUMIF('6'!$CA:$CA,$C256,'6'!$CB:$CB)),0,SUMIF('6'!$CA:$CA,$C256,'6'!$CB:$CB)))-IF($D256="","",IF(ISNA(SUMIF('6'!$B:$B,$D256,'6'!$L:$L)),0,SUMIF('6'!$B:$B,$D256,'6'!$L:$L)))))</f>
        <v/>
      </c>
      <c r="L256" s="34" t="str">
        <f>IF($D256="","",(IF($C256="","",IF(ISNA(SUMIF('7'!$CA:$CA,$C256,'7'!$CB:$CB)),0,SUMIF('7'!$CA:$CA,$C256,'7'!$CB:$CB)))-IF($D256="","",IF(ISNA(SUMIF('7'!$B:$B,$D256,'7'!$L:$L)),0,SUMIF('7'!$B:$B,$D256,'7'!$L:$L)))))</f>
        <v/>
      </c>
      <c r="M256" s="34" t="str">
        <f>IF($D256="","",(IF($C256="","",IF(ISNA(SUMIF('8'!$CA:$CA,$C256,'8'!$CB:$CB)),0,SUMIF('8'!$CA:$CA,$C256,'8'!$CB:$CB)))-IF($D256="","",IF(ISNA(SUMIF('8'!$B:$B,$D256,'8'!$L:$L)),0,SUMIF('8'!$B:$B,$D256,'8'!$L:$L)))))</f>
        <v/>
      </c>
      <c r="N256" s="34" t="str">
        <f>IF($D256="","",(IF($C256="","",IF(ISNA(SUMIF('9'!$CA:$CA,$C256,'9'!$CB:$CB)),0,SUMIF('9'!$CA:$CA,$C256,'9'!$CB:$CB)))-IF($D256="","",IF(ISNA(SUMIF('9'!$B:$B,$D256,'9'!$L:$L)),0,SUMIF('9'!$B:$B,$D256,'9'!$L:$L)))))</f>
        <v/>
      </c>
      <c r="O256" s="34" t="str">
        <f>IF($D256="","",(IF($C256="","",IF(ISNA(SUMIF('10'!$CA:$CA,$C256,'10'!$CB:$CB)),0,SUMIF('10'!$CA:$CA,$C256,'10'!$CB:$CB)))-IF($D256="","",IF(ISNA(SUMIF('10'!$B:$B,$D256,'10'!$L:$L)),0,SUMIF('10'!$B:$B,$D256,'10'!$L:$L)))))</f>
        <v/>
      </c>
      <c r="P256" s="34" t="str">
        <f>IF($D256="","",(IF($C256="","",IF(ISNA(SUMIF('11'!$CA:$CA,$C256,'11'!$CB:$CB)),0,SUMIF('11'!$CA:$CA,$C256,'11'!$CB:$CB)))-IF($D256="","",IF(ISNA(SUMIF('11'!$B:$B,$D256,'11'!$L:$L)),0,SUMIF('11'!$B:$B,$D256,'11'!$L:$L)))))</f>
        <v/>
      </c>
      <c r="Q256" s="34" t="str">
        <f>IF($D256="","",(IF($C256="","",IF(ISNA(SUMIF('12'!$CA:$CA,$C256,'12'!$CB:$CB)),0,SUMIF('12'!$CA:$CA,$C256,'12'!$CB:$CB)))-IF($D256="","",IF(ISNA(SUMIF('12'!$B:$B,$D256,'12'!$L:$L)),0,SUMIF('12'!$B:$B,$D256,'12'!$L:$L)))))</f>
        <v/>
      </c>
      <c r="R256" s="34" t="str">
        <f>IF($D256="","",(IF($C256="","",IF(ISNA(SUMIF('13'!$CA:$CA,$C256,'13'!$CB:$CB)),0,SUMIF('13'!$CA:$CA,$C256,'13'!$CB:$CB)))-IF($D256="","",IF(ISNA(SUMIF('13'!$B:$B,$D256,'13'!$L:$L)),0,SUMIF('13'!$B:$B,$D256,'13'!$L:$L)))))</f>
        <v/>
      </c>
      <c r="S256" s="34" t="str">
        <f>IF($D256="","",(IF($C256="","",IF(ISNA(SUMIF('14'!$CA:$CA,$C256,'14'!$CB:$CB)),0,SUMIF('14'!$CA:$CA,$C256,'14'!$CB:$CB)))-IF($D256="","",IF(ISNA(SUMIF('14'!$B:$B,$D256,'14'!$L:$L)),0,SUMIF('14'!$B:$B,$D256,'14'!$L:$L)))))</f>
        <v/>
      </c>
      <c r="T256" s="34" t="str">
        <f>IF($D256="","",(IF($C256="","",IF(ISNA(SUMIF('15'!$CA:$CA,$C256,'15'!$CB:$CB)),0,SUMIF('15'!$CA:$CA,$C256,'15'!$CB:$CB)))-IF($D256="","",IF(ISNA(SUMIF('15'!$B:$B,$D256,'15'!$L:$L)),0,SUMIF('15'!$B:$B,$D256,'15'!$L:$L)))))</f>
        <v/>
      </c>
      <c r="U256" s="34" t="str">
        <f>IF($D256="","",(IF($C256="","",IF(ISNA(SUMIF('16'!$CA:$CA,$C256,'16'!$CB:$CB)),0,SUMIF('16'!$CA:$CA,$C256,'16'!$CB:$CB)))-IF($D256="","",IF(ISNA(SUMIF('16'!$B:$B,$D256,'16'!$L:$L)),0,SUMIF('16'!$B:$B,$D256,'16'!$L:$L)))))</f>
        <v/>
      </c>
      <c r="V256" s="34" t="str">
        <f>IF($D256="","",(IF($C256="","",IF(ISNA(SUMIF('17'!$CA:$CA,$C256,'17'!$CB:$CB)),0,SUMIF('17'!$CA:$CA,$C256,'17'!$CB:$CB)))-IF($D256="","",IF(ISNA(SUMIF('17'!$B:$B,$D256,'17'!$L:$L)),0,SUMIF('17'!$B:$B,$D256,'17'!$L:$L)))))</f>
        <v/>
      </c>
      <c r="W256" s="34" t="str">
        <f>IF($D256="","",(IF($C256="","",IF(ISNA(SUMIF('18'!$CA:$CA,$C256,'18'!$CB:$CB)),0,SUMIF('18'!$CA:$CA,$C256,'18'!$CB:$CB)))-IF($D256="","",IF(ISNA(SUMIF('18'!$B:$B,$D256,'18'!$L:$L)),0,SUMIF('18'!$B:$B,$D256,'18'!$L:$L)))))</f>
        <v/>
      </c>
      <c r="X256" s="34" t="str">
        <f>IF($D256="","",(IF($C256="","",IF(ISNA(SUMIF('19'!$CA:$CA,$C256,'19'!$CB:$CB)),0,SUMIF('19'!$CA:$CA,$C256,'19'!$CB:$CB)))-IF($D256="","",IF(ISNA(SUMIF('19'!$B:$B,$D256,'19'!$L:$L)),0,SUMIF('19'!$B:$B,$D256,'19'!$L:$L)))))</f>
        <v/>
      </c>
      <c r="Y256" s="34" t="str">
        <f>IF($D256="","",(IF($C256="","",IF(ISNA(SUMIF('20'!$CA:$CA,$C256,'20'!$CB:$CB)),0,SUMIF('20'!$CA:$CA,$C256,'20'!$CB:$CB)))-IF($D256="","",IF(ISNA(SUMIF('20'!$B:$B,$D256,'20'!$L:$L)),0,SUMIF('20'!$B:$B,$D256,'20'!$L:$L)))))</f>
        <v/>
      </c>
      <c r="Z256" s="34" t="str">
        <f>IF($D256="","",(IF($C256="","",IF(ISNA(SUMIF('21'!$CA:$CA,$C256,'21'!$CB:$CB)),0,SUMIF('21'!$CA:$CA,$C256,'21'!$CB:$CB)))-IF($D256="","",IF(ISNA(SUMIF('21'!$B:$B,$D256,'21'!$L:$L)),0,SUMIF('21'!$B:$B,$D256,'21'!$L:$L)))))</f>
        <v/>
      </c>
      <c r="AA256" s="34" t="str">
        <f>IF($D256="","",(IF($C256="","",IF(ISNA(SUMIF('22'!$CA:$CA,$C256,'22'!$CB:$CB)),0,SUMIF('22'!$CA:$CA,$C256,'22'!$CB:$CB)))-IF($D256="","",IF(ISNA(SUMIF('22'!$B:$B,$D256,'22'!$L:$L)),0,SUMIF('22'!$B:$B,$D256,'22'!$L:$L)))))</f>
        <v/>
      </c>
      <c r="AB256" s="34" t="str">
        <f>IF($D256="","",(IF($C256="","",IF(ISNA(SUMIF('23'!$CA:$CA,$C256,'23'!$CB:$CB)),0,SUMIF('23'!$CA:$CA,$C256,'23'!$CB:$CB)))-IF($D256="","",IF(ISNA(SUMIF('23'!$B:$B,$D256,'23'!$L:$L)),0,SUMIF('23'!$B:$B,$D256,'23'!$L:$L)))))</f>
        <v/>
      </c>
      <c r="AC256" s="34" t="str">
        <f>IF($D256="","",(IF($C256="","",IF(ISNA(SUMIF('24'!$CA:$CA,$C256,'24'!$CB:$CB)),0,SUMIF('24'!$CA:$CA,$C256,'24'!$CB:$CB)))-IF($D256="","",IF(ISNA(SUMIF('24'!$B:$B,$D256,'24'!$L:$L)),0,SUMIF('24'!$B:$B,$D256,'24'!$L:$L)))))</f>
        <v/>
      </c>
      <c r="AD256" s="34" t="str">
        <f>IF($D256="","",(IF($C256="","",IF(ISNA(SUMIF('25'!$CA:$CA,$C256,'25'!$CB:$CB)),0,SUMIF('25'!$CA:$CA,$C256,'25'!$CB:$CB)))-IF($D256="","",IF(ISNA(SUMIF('25'!$B:$B,$D256,'25'!$L:$L)),0,SUMIF('25'!$B:$B,$D256,'25'!$L:$L)))))</f>
        <v/>
      </c>
      <c r="AE256" s="34" t="str">
        <f>IF($D256="","",(IF($C256="","",IF(ISNA(SUMIF('26'!$CA:$CA,$C256,'26'!$CB:$CB)),0,SUMIF('26'!$CA:$CA,$C256,'26'!$CB:$CB)))-IF($D256="","",IF(ISNA(SUMIF('26'!$B:$B,$D256,'26'!$L:$L)),0,SUMIF('26'!$B:$B,$D256,'26'!$L:$L)))))</f>
        <v/>
      </c>
      <c r="AF256" s="34" t="str">
        <f>IF($D256="","",(IF($C256="","",IF(ISNA(SUMIF('27'!$CA:$CA,$C256,'27'!$CB:$CB)),0,SUMIF('27'!$CA:$CA,$C256,'27'!$CB:$CB)))-IF($D256="","",IF(ISNA(SUMIF('27'!$B:$B,$D256,'27'!$L:$L)),0,SUMIF('27'!$B:$B,$D256,'27'!$L:$L)))))</f>
        <v/>
      </c>
      <c r="AG256" s="34" t="str">
        <f>IF($D256="","",(IF($C256="","",IF(ISNA(SUMIF('28'!$CA:$CA,$C256,'28'!$CB:$CB)),0,SUMIF('28'!$CA:$CA,$C256,'28'!$CB:$CB)))-IF($D256="","",IF(ISNA(SUMIF('28'!$B:$B,$D256,'28'!$L:$L)),0,SUMIF('28'!$B:$B,$D256,'28'!$L:$L)))))</f>
        <v/>
      </c>
      <c r="AH256" s="34" t="str">
        <f>IF($D256="","",(IF($C256="","",IF(ISNA(SUMIF('29'!$CA:$CA,$C256,'29'!$CB:$CB)),0,SUMIF('29'!$CA:$CA,$C256,'29'!$CB:$CB)))-IF($D256="","",IF(ISNA(SUMIF('29'!$B:$B,$D256,'29'!$L:$L)),0,SUMIF('29'!$B:$B,$D256,'29'!$L:$L)))))</f>
        <v/>
      </c>
      <c r="AI256" s="34" t="str">
        <f>IF($D256="","",(IF($C256="","",IF(ISNA(SUMIF('30'!$CA:$CA,$C256,'30'!$CB:$CB)),0,SUMIF('30'!$CA:$CA,$C256,'30'!$CB:$CB)))-IF($D256="","",IF(ISNA(SUMIF('30'!$B:$B,$D256,'30'!$L:$L)),0,SUMIF('30'!$B:$B,$D256,'30'!$L:$L)))))</f>
        <v/>
      </c>
      <c r="AJ256" s="34" t="str">
        <f>IF($D256="","",(IF($C256="","",IF(ISNA(SUMIF('31'!$CA:$CA,$C256,'31'!$CB:$CB)),0,SUMIF('31'!$CA:$CA,$C256,'31'!$CB:$CB)))-IF($D256="","",IF(ISNA(SUMIF('31'!$B:$B,$D256,'31'!$L:$L)),0,SUMIF('31'!$B:$B,$D256,'31'!$L:$L)))))</f>
        <v/>
      </c>
      <c r="AK256" s="35" t="str">
        <f t="shared" si="14"/>
        <v/>
      </c>
      <c r="AL256" s="31" t="str">
        <f t="shared" si="15"/>
        <v/>
      </c>
    </row>
    <row r="257" spans="1:38" ht="17.399999999999999" hidden="1">
      <c r="A257" s="19">
        <v>39</v>
      </c>
      <c r="C257" s="39" t="str">
        <f>IF(D257="","",VLOOKUP('CUADRO GENERADO'!D257,'BASE DATOS CONDUCTORES'!B:C,2,FALSE))</f>
        <v/>
      </c>
      <c r="D257" s="28" t="str">
        <f>IFERROR(VLOOKUP(A257,'BASE DATOS CONDUCTORES'!$Z$4:$AB$403,3,FALSE),"")</f>
        <v/>
      </c>
      <c r="E257" s="34" t="str">
        <f>IF(ISNA(VLOOKUP(D257,SALDOS!C:D,2,FALSE)),"",VLOOKUP(D257,SALDOS!C:D,2,FALSE))</f>
        <v/>
      </c>
      <c r="F257" s="34" t="str">
        <f>IF($D257="","",(IF($C257="","",IF(ISNA(SUMIF('1'!$CA:$CA,$C257,'1'!$CB:$CB)),0,SUMIF('1'!$CA:$CA,$C257,'1'!$CB:$CB)))-IF($D257="","",IF(ISNA(SUMIF('1'!$B:$B,$D257,'1'!$L:$L)),0,SUMIF('1'!$B:$B,$D257,'1'!$L:$L)))))</f>
        <v/>
      </c>
      <c r="G257" s="34" t="str">
        <f>IF($D257="","",(IF($C257="","",IF(ISNA(SUMIF('2'!$CA:$CA,$C257,'2'!$CB:$CB)),0,SUMIF('2'!$CA:$CA,$C257,'2'!$CB:$CB)))-IF($D257="","",IF(ISNA(SUMIF('2'!$B:$B,$D257,'2'!$L:$L)),0,SUMIF('2'!$B:$B,$D257,'2'!$L:$L)))))</f>
        <v/>
      </c>
      <c r="H257" s="34" t="str">
        <f>IF($D257="","",(IF($C257="","",IF(ISNA(SUMIF('3'!$CA:$CA,$C257,'3'!$CB:$CB)),0,SUMIF('3'!$CA:$CA,$C257,'3'!$CB:$CB)))-IF($D257="","",IF(ISNA(SUMIF('3'!$B:$B,$D257,'3'!$L:$L)),0,SUMIF('3'!$B:$B,$D257,'3'!$L:$L)))))</f>
        <v/>
      </c>
      <c r="I257" s="34" t="str">
        <f>IF($D257="","",(IF($C257="","",IF(ISNA(SUMIF('4'!$CA:$CA,$C257,'4'!$CB:$CB)),0,SUMIF('4'!$CA:$CA,$C257,'4'!$CB:$CB)))-IF($D257="","",IF(ISNA(SUMIF('4'!$B:$B,$D257,'4'!$L:$L)),0,SUMIF('4'!$B:$B,$D257,'4'!$L:$L)))))</f>
        <v/>
      </c>
      <c r="J257" s="34" t="str">
        <f>IF($D257="","",(IF($C257="","",IF(ISNA(SUMIF('5'!$CA:$CA,$C257,'5'!$CB:$CB)),0,SUMIF('5'!$CA:$CA,$C257,'5'!$CB:$CB)))-IF($D257="","",IF(ISNA(SUMIF('5'!$B:$B,$D257,'5'!$L:$L)),0,SUMIF('5'!$B:$B,$D257,'5'!$L:$L)))))</f>
        <v/>
      </c>
      <c r="K257" s="34" t="str">
        <f>IF($D257="","",(IF($C257="","",IF(ISNA(SUMIF('6'!$CA:$CA,$C257,'6'!$CB:$CB)),0,SUMIF('6'!$CA:$CA,$C257,'6'!$CB:$CB)))-IF($D257="","",IF(ISNA(SUMIF('6'!$B:$B,$D257,'6'!$L:$L)),0,SUMIF('6'!$B:$B,$D257,'6'!$L:$L)))))</f>
        <v/>
      </c>
      <c r="L257" s="34" t="str">
        <f>IF($D257="","",(IF($C257="","",IF(ISNA(SUMIF('7'!$CA:$CA,$C257,'7'!$CB:$CB)),0,SUMIF('7'!$CA:$CA,$C257,'7'!$CB:$CB)))-IF($D257="","",IF(ISNA(SUMIF('7'!$B:$B,$D257,'7'!$L:$L)),0,SUMIF('7'!$B:$B,$D257,'7'!$L:$L)))))</f>
        <v/>
      </c>
      <c r="M257" s="34" t="str">
        <f>IF($D257="","",(IF($C257="","",IF(ISNA(SUMIF('8'!$CA:$CA,$C257,'8'!$CB:$CB)),0,SUMIF('8'!$CA:$CA,$C257,'8'!$CB:$CB)))-IF($D257="","",IF(ISNA(SUMIF('8'!$B:$B,$D257,'8'!$L:$L)),0,SUMIF('8'!$B:$B,$D257,'8'!$L:$L)))))</f>
        <v/>
      </c>
      <c r="N257" s="34" t="str">
        <f>IF($D257="","",(IF($C257="","",IF(ISNA(SUMIF('9'!$CA:$CA,$C257,'9'!$CB:$CB)),0,SUMIF('9'!$CA:$CA,$C257,'9'!$CB:$CB)))-IF($D257="","",IF(ISNA(SUMIF('9'!$B:$B,$D257,'9'!$L:$L)),0,SUMIF('9'!$B:$B,$D257,'9'!$L:$L)))))</f>
        <v/>
      </c>
      <c r="O257" s="34" t="str">
        <f>IF($D257="","",(IF($C257="","",IF(ISNA(SUMIF('10'!$CA:$CA,$C257,'10'!$CB:$CB)),0,SUMIF('10'!$CA:$CA,$C257,'10'!$CB:$CB)))-IF($D257="","",IF(ISNA(SUMIF('10'!$B:$B,$D257,'10'!$L:$L)),0,SUMIF('10'!$B:$B,$D257,'10'!$L:$L)))))</f>
        <v/>
      </c>
      <c r="P257" s="34" t="str">
        <f>IF($D257="","",(IF($C257="","",IF(ISNA(SUMIF('11'!$CA:$CA,$C257,'11'!$CB:$CB)),0,SUMIF('11'!$CA:$CA,$C257,'11'!$CB:$CB)))-IF($D257="","",IF(ISNA(SUMIF('11'!$B:$B,$D257,'11'!$L:$L)),0,SUMIF('11'!$B:$B,$D257,'11'!$L:$L)))))</f>
        <v/>
      </c>
      <c r="Q257" s="34" t="str">
        <f>IF($D257="","",(IF($C257="","",IF(ISNA(SUMIF('12'!$CA:$CA,$C257,'12'!$CB:$CB)),0,SUMIF('12'!$CA:$CA,$C257,'12'!$CB:$CB)))-IF($D257="","",IF(ISNA(SUMIF('12'!$B:$B,$D257,'12'!$L:$L)),0,SUMIF('12'!$B:$B,$D257,'12'!$L:$L)))))</f>
        <v/>
      </c>
      <c r="R257" s="34" t="str">
        <f>IF($D257="","",(IF($C257="","",IF(ISNA(SUMIF('13'!$CA:$CA,$C257,'13'!$CB:$CB)),0,SUMIF('13'!$CA:$CA,$C257,'13'!$CB:$CB)))-IF($D257="","",IF(ISNA(SUMIF('13'!$B:$B,$D257,'13'!$L:$L)),0,SUMIF('13'!$B:$B,$D257,'13'!$L:$L)))))</f>
        <v/>
      </c>
      <c r="S257" s="34" t="str">
        <f>IF($D257="","",(IF($C257="","",IF(ISNA(SUMIF('14'!$CA:$CA,$C257,'14'!$CB:$CB)),0,SUMIF('14'!$CA:$CA,$C257,'14'!$CB:$CB)))-IF($D257="","",IF(ISNA(SUMIF('14'!$B:$B,$D257,'14'!$L:$L)),0,SUMIF('14'!$B:$B,$D257,'14'!$L:$L)))))</f>
        <v/>
      </c>
      <c r="T257" s="34" t="str">
        <f>IF($D257="","",(IF($C257="","",IF(ISNA(SUMIF('15'!$CA:$CA,$C257,'15'!$CB:$CB)),0,SUMIF('15'!$CA:$CA,$C257,'15'!$CB:$CB)))-IF($D257="","",IF(ISNA(SUMIF('15'!$B:$B,$D257,'15'!$L:$L)),0,SUMIF('15'!$B:$B,$D257,'15'!$L:$L)))))</f>
        <v/>
      </c>
      <c r="U257" s="34" t="str">
        <f>IF($D257="","",(IF($C257="","",IF(ISNA(SUMIF('16'!$CA:$CA,$C257,'16'!$CB:$CB)),0,SUMIF('16'!$CA:$CA,$C257,'16'!$CB:$CB)))-IF($D257="","",IF(ISNA(SUMIF('16'!$B:$B,$D257,'16'!$L:$L)),0,SUMIF('16'!$B:$B,$D257,'16'!$L:$L)))))</f>
        <v/>
      </c>
      <c r="V257" s="34" t="str">
        <f>IF($D257="","",(IF($C257="","",IF(ISNA(SUMIF('17'!$CA:$CA,$C257,'17'!$CB:$CB)),0,SUMIF('17'!$CA:$CA,$C257,'17'!$CB:$CB)))-IF($D257="","",IF(ISNA(SUMIF('17'!$B:$B,$D257,'17'!$L:$L)),0,SUMIF('17'!$B:$B,$D257,'17'!$L:$L)))))</f>
        <v/>
      </c>
      <c r="W257" s="34" t="str">
        <f>IF($D257="","",(IF($C257="","",IF(ISNA(SUMIF('18'!$CA:$CA,$C257,'18'!$CB:$CB)),0,SUMIF('18'!$CA:$CA,$C257,'18'!$CB:$CB)))-IF($D257="","",IF(ISNA(SUMIF('18'!$B:$B,$D257,'18'!$L:$L)),0,SUMIF('18'!$B:$B,$D257,'18'!$L:$L)))))</f>
        <v/>
      </c>
      <c r="X257" s="34" t="str">
        <f>IF($D257="","",(IF($C257="","",IF(ISNA(SUMIF('19'!$CA:$CA,$C257,'19'!$CB:$CB)),0,SUMIF('19'!$CA:$CA,$C257,'19'!$CB:$CB)))-IF($D257="","",IF(ISNA(SUMIF('19'!$B:$B,$D257,'19'!$L:$L)),0,SUMIF('19'!$B:$B,$D257,'19'!$L:$L)))))</f>
        <v/>
      </c>
      <c r="Y257" s="34" t="str">
        <f>IF($D257="","",(IF($C257="","",IF(ISNA(SUMIF('20'!$CA:$CA,$C257,'20'!$CB:$CB)),0,SUMIF('20'!$CA:$CA,$C257,'20'!$CB:$CB)))-IF($D257="","",IF(ISNA(SUMIF('20'!$B:$B,$D257,'20'!$L:$L)),0,SUMIF('20'!$B:$B,$D257,'20'!$L:$L)))))</f>
        <v/>
      </c>
      <c r="Z257" s="34" t="str">
        <f>IF($D257="","",(IF($C257="","",IF(ISNA(SUMIF('21'!$CA:$CA,$C257,'21'!$CB:$CB)),0,SUMIF('21'!$CA:$CA,$C257,'21'!$CB:$CB)))-IF($D257="","",IF(ISNA(SUMIF('21'!$B:$B,$D257,'21'!$L:$L)),0,SUMIF('21'!$B:$B,$D257,'21'!$L:$L)))))</f>
        <v/>
      </c>
      <c r="AA257" s="34" t="str">
        <f>IF($D257="","",(IF($C257="","",IF(ISNA(SUMIF('22'!$CA:$CA,$C257,'22'!$CB:$CB)),0,SUMIF('22'!$CA:$CA,$C257,'22'!$CB:$CB)))-IF($D257="","",IF(ISNA(SUMIF('22'!$B:$B,$D257,'22'!$L:$L)),0,SUMIF('22'!$B:$B,$D257,'22'!$L:$L)))))</f>
        <v/>
      </c>
      <c r="AB257" s="34" t="str">
        <f>IF($D257="","",(IF($C257="","",IF(ISNA(SUMIF('23'!$CA:$CA,$C257,'23'!$CB:$CB)),0,SUMIF('23'!$CA:$CA,$C257,'23'!$CB:$CB)))-IF($D257="","",IF(ISNA(SUMIF('23'!$B:$B,$D257,'23'!$L:$L)),0,SUMIF('23'!$B:$B,$D257,'23'!$L:$L)))))</f>
        <v/>
      </c>
      <c r="AC257" s="34" t="str">
        <f>IF($D257="","",(IF($C257="","",IF(ISNA(SUMIF('24'!$CA:$CA,$C257,'24'!$CB:$CB)),0,SUMIF('24'!$CA:$CA,$C257,'24'!$CB:$CB)))-IF($D257="","",IF(ISNA(SUMIF('24'!$B:$B,$D257,'24'!$L:$L)),0,SUMIF('24'!$B:$B,$D257,'24'!$L:$L)))))</f>
        <v/>
      </c>
      <c r="AD257" s="34" t="str">
        <f>IF($D257="","",(IF($C257="","",IF(ISNA(SUMIF('25'!$CA:$CA,$C257,'25'!$CB:$CB)),0,SUMIF('25'!$CA:$CA,$C257,'25'!$CB:$CB)))-IF($D257="","",IF(ISNA(SUMIF('25'!$B:$B,$D257,'25'!$L:$L)),0,SUMIF('25'!$B:$B,$D257,'25'!$L:$L)))))</f>
        <v/>
      </c>
      <c r="AE257" s="34" t="str">
        <f>IF($D257="","",(IF($C257="","",IF(ISNA(SUMIF('26'!$CA:$CA,$C257,'26'!$CB:$CB)),0,SUMIF('26'!$CA:$CA,$C257,'26'!$CB:$CB)))-IF($D257="","",IF(ISNA(SUMIF('26'!$B:$B,$D257,'26'!$L:$L)),0,SUMIF('26'!$B:$B,$D257,'26'!$L:$L)))))</f>
        <v/>
      </c>
      <c r="AF257" s="34" t="str">
        <f>IF($D257="","",(IF($C257="","",IF(ISNA(SUMIF('27'!$CA:$CA,$C257,'27'!$CB:$CB)),0,SUMIF('27'!$CA:$CA,$C257,'27'!$CB:$CB)))-IF($D257="","",IF(ISNA(SUMIF('27'!$B:$B,$D257,'27'!$L:$L)),0,SUMIF('27'!$B:$B,$D257,'27'!$L:$L)))))</f>
        <v/>
      </c>
      <c r="AG257" s="34" t="str">
        <f>IF($D257="","",(IF($C257="","",IF(ISNA(SUMIF('28'!$CA:$CA,$C257,'28'!$CB:$CB)),0,SUMIF('28'!$CA:$CA,$C257,'28'!$CB:$CB)))-IF($D257="","",IF(ISNA(SUMIF('28'!$B:$B,$D257,'28'!$L:$L)),0,SUMIF('28'!$B:$B,$D257,'28'!$L:$L)))))</f>
        <v/>
      </c>
      <c r="AH257" s="34" t="str">
        <f>IF($D257="","",(IF($C257="","",IF(ISNA(SUMIF('29'!$CA:$CA,$C257,'29'!$CB:$CB)),0,SUMIF('29'!$CA:$CA,$C257,'29'!$CB:$CB)))-IF($D257="","",IF(ISNA(SUMIF('29'!$B:$B,$D257,'29'!$L:$L)),0,SUMIF('29'!$B:$B,$D257,'29'!$L:$L)))))</f>
        <v/>
      </c>
      <c r="AI257" s="34" t="str">
        <f>IF($D257="","",(IF($C257="","",IF(ISNA(SUMIF('30'!$CA:$CA,$C257,'30'!$CB:$CB)),0,SUMIF('30'!$CA:$CA,$C257,'30'!$CB:$CB)))-IF($D257="","",IF(ISNA(SUMIF('30'!$B:$B,$D257,'30'!$L:$L)),0,SUMIF('30'!$B:$B,$D257,'30'!$L:$L)))))</f>
        <v/>
      </c>
      <c r="AJ257" s="34" t="str">
        <f>IF($D257="","",(IF($C257="","",IF(ISNA(SUMIF('31'!$CA:$CA,$C257,'31'!$CB:$CB)),0,SUMIF('31'!$CA:$CA,$C257,'31'!$CB:$CB)))-IF($D257="","",IF(ISNA(SUMIF('31'!$B:$B,$D257,'31'!$L:$L)),0,SUMIF('31'!$B:$B,$D257,'31'!$L:$L)))))</f>
        <v/>
      </c>
      <c r="AK257" s="35" t="str">
        <f t="shared" si="14"/>
        <v/>
      </c>
      <c r="AL257" s="31" t="str">
        <f t="shared" si="15"/>
        <v/>
      </c>
    </row>
    <row r="258" spans="1:38" ht="17.399999999999999" hidden="1">
      <c r="A258" s="19">
        <v>40</v>
      </c>
      <c r="C258" s="39" t="str">
        <f>IF(D258="","",VLOOKUP('CUADRO GENERADO'!D258,'BASE DATOS CONDUCTORES'!B:C,2,FALSE))</f>
        <v/>
      </c>
      <c r="D258" s="28" t="str">
        <f>IFERROR(VLOOKUP(A258,'BASE DATOS CONDUCTORES'!$Z$4:$AB$403,3,FALSE),"")</f>
        <v/>
      </c>
      <c r="E258" s="34" t="str">
        <f>IF(ISNA(VLOOKUP(D258,SALDOS!C:D,2,FALSE)),"",VLOOKUP(D258,SALDOS!C:D,2,FALSE))</f>
        <v/>
      </c>
      <c r="F258" s="34" t="str">
        <f>IF($D258="","",(IF($C258="","",IF(ISNA(SUMIF('1'!$CA:$CA,$C258,'1'!$CB:$CB)),0,SUMIF('1'!$CA:$CA,$C258,'1'!$CB:$CB)))-IF($D258="","",IF(ISNA(SUMIF('1'!$B:$B,$D258,'1'!$L:$L)),0,SUMIF('1'!$B:$B,$D258,'1'!$L:$L)))))</f>
        <v/>
      </c>
      <c r="G258" s="34" t="str">
        <f>IF($D258="","",(IF($C258="","",IF(ISNA(SUMIF('2'!$CA:$CA,$C258,'2'!$CB:$CB)),0,SUMIF('2'!$CA:$CA,$C258,'2'!$CB:$CB)))-IF($D258="","",IF(ISNA(SUMIF('2'!$B:$B,$D258,'2'!$L:$L)),0,SUMIF('2'!$B:$B,$D258,'2'!$L:$L)))))</f>
        <v/>
      </c>
      <c r="H258" s="34" t="str">
        <f>IF($D258="","",(IF($C258="","",IF(ISNA(SUMIF('3'!$CA:$CA,$C258,'3'!$CB:$CB)),0,SUMIF('3'!$CA:$CA,$C258,'3'!$CB:$CB)))-IF($D258="","",IF(ISNA(SUMIF('3'!$B:$B,$D258,'3'!$L:$L)),0,SUMIF('3'!$B:$B,$D258,'3'!$L:$L)))))</f>
        <v/>
      </c>
      <c r="I258" s="34" t="str">
        <f>IF($D258="","",(IF($C258="","",IF(ISNA(SUMIF('4'!$CA:$CA,$C258,'4'!$CB:$CB)),0,SUMIF('4'!$CA:$CA,$C258,'4'!$CB:$CB)))-IF($D258="","",IF(ISNA(SUMIF('4'!$B:$B,$D258,'4'!$L:$L)),0,SUMIF('4'!$B:$B,$D258,'4'!$L:$L)))))</f>
        <v/>
      </c>
      <c r="J258" s="34" t="str">
        <f>IF($D258="","",(IF($C258="","",IF(ISNA(SUMIF('5'!$CA:$CA,$C258,'5'!$CB:$CB)),0,SUMIF('5'!$CA:$CA,$C258,'5'!$CB:$CB)))-IF($D258="","",IF(ISNA(SUMIF('5'!$B:$B,$D258,'5'!$L:$L)),0,SUMIF('5'!$B:$B,$D258,'5'!$L:$L)))))</f>
        <v/>
      </c>
      <c r="K258" s="34" t="str">
        <f>IF($D258="","",(IF($C258="","",IF(ISNA(SUMIF('6'!$CA:$CA,$C258,'6'!$CB:$CB)),0,SUMIF('6'!$CA:$CA,$C258,'6'!$CB:$CB)))-IF($D258="","",IF(ISNA(SUMIF('6'!$B:$B,$D258,'6'!$L:$L)),0,SUMIF('6'!$B:$B,$D258,'6'!$L:$L)))))</f>
        <v/>
      </c>
      <c r="L258" s="34" t="str">
        <f>IF($D258="","",(IF($C258="","",IF(ISNA(SUMIF('7'!$CA:$CA,$C258,'7'!$CB:$CB)),0,SUMIF('7'!$CA:$CA,$C258,'7'!$CB:$CB)))-IF($D258="","",IF(ISNA(SUMIF('7'!$B:$B,$D258,'7'!$L:$L)),0,SUMIF('7'!$B:$B,$D258,'7'!$L:$L)))))</f>
        <v/>
      </c>
      <c r="M258" s="34" t="str">
        <f>IF($D258="","",(IF($C258="","",IF(ISNA(SUMIF('8'!$CA:$CA,$C258,'8'!$CB:$CB)),0,SUMIF('8'!$CA:$CA,$C258,'8'!$CB:$CB)))-IF($D258="","",IF(ISNA(SUMIF('8'!$B:$B,$D258,'8'!$L:$L)),0,SUMIF('8'!$B:$B,$D258,'8'!$L:$L)))))</f>
        <v/>
      </c>
      <c r="N258" s="34" t="str">
        <f>IF($D258="","",(IF($C258="","",IF(ISNA(SUMIF('9'!$CA:$CA,$C258,'9'!$CB:$CB)),0,SUMIF('9'!$CA:$CA,$C258,'9'!$CB:$CB)))-IF($D258="","",IF(ISNA(SUMIF('9'!$B:$B,$D258,'9'!$L:$L)),0,SUMIF('9'!$B:$B,$D258,'9'!$L:$L)))))</f>
        <v/>
      </c>
      <c r="O258" s="34" t="str">
        <f>IF($D258="","",(IF($C258="","",IF(ISNA(SUMIF('10'!$CA:$CA,$C258,'10'!$CB:$CB)),0,SUMIF('10'!$CA:$CA,$C258,'10'!$CB:$CB)))-IF($D258="","",IF(ISNA(SUMIF('10'!$B:$B,$D258,'10'!$L:$L)),0,SUMIF('10'!$B:$B,$D258,'10'!$L:$L)))))</f>
        <v/>
      </c>
      <c r="P258" s="34" t="str">
        <f>IF($D258="","",(IF($C258="","",IF(ISNA(SUMIF('11'!$CA:$CA,$C258,'11'!$CB:$CB)),0,SUMIF('11'!$CA:$CA,$C258,'11'!$CB:$CB)))-IF($D258="","",IF(ISNA(SUMIF('11'!$B:$B,$D258,'11'!$L:$L)),0,SUMIF('11'!$B:$B,$D258,'11'!$L:$L)))))</f>
        <v/>
      </c>
      <c r="Q258" s="34" t="str">
        <f>IF($D258="","",(IF($C258="","",IF(ISNA(SUMIF('12'!$CA:$CA,$C258,'12'!$CB:$CB)),0,SUMIF('12'!$CA:$CA,$C258,'12'!$CB:$CB)))-IF($D258="","",IF(ISNA(SUMIF('12'!$B:$B,$D258,'12'!$L:$L)),0,SUMIF('12'!$B:$B,$D258,'12'!$L:$L)))))</f>
        <v/>
      </c>
      <c r="R258" s="34" t="str">
        <f>IF($D258="","",(IF($C258="","",IF(ISNA(SUMIF('13'!$CA:$CA,$C258,'13'!$CB:$CB)),0,SUMIF('13'!$CA:$CA,$C258,'13'!$CB:$CB)))-IF($D258="","",IF(ISNA(SUMIF('13'!$B:$B,$D258,'13'!$L:$L)),0,SUMIF('13'!$B:$B,$D258,'13'!$L:$L)))))</f>
        <v/>
      </c>
      <c r="S258" s="34" t="str">
        <f>IF($D258="","",(IF($C258="","",IF(ISNA(SUMIF('14'!$CA:$CA,$C258,'14'!$CB:$CB)),0,SUMIF('14'!$CA:$CA,$C258,'14'!$CB:$CB)))-IF($D258="","",IF(ISNA(SUMIF('14'!$B:$B,$D258,'14'!$L:$L)),0,SUMIF('14'!$B:$B,$D258,'14'!$L:$L)))))</f>
        <v/>
      </c>
      <c r="T258" s="34" t="str">
        <f>IF($D258="","",(IF($C258="","",IF(ISNA(SUMIF('15'!$CA:$CA,$C258,'15'!$CB:$CB)),0,SUMIF('15'!$CA:$CA,$C258,'15'!$CB:$CB)))-IF($D258="","",IF(ISNA(SUMIF('15'!$B:$B,$D258,'15'!$L:$L)),0,SUMIF('15'!$B:$B,$D258,'15'!$L:$L)))))</f>
        <v/>
      </c>
      <c r="U258" s="34" t="str">
        <f>IF($D258="","",(IF($C258="","",IF(ISNA(SUMIF('16'!$CA:$CA,$C258,'16'!$CB:$CB)),0,SUMIF('16'!$CA:$CA,$C258,'16'!$CB:$CB)))-IF($D258="","",IF(ISNA(SUMIF('16'!$B:$B,$D258,'16'!$L:$L)),0,SUMIF('16'!$B:$B,$D258,'16'!$L:$L)))))</f>
        <v/>
      </c>
      <c r="V258" s="34" t="str">
        <f>IF($D258="","",(IF($C258="","",IF(ISNA(SUMIF('17'!$CA:$CA,$C258,'17'!$CB:$CB)),0,SUMIF('17'!$CA:$CA,$C258,'17'!$CB:$CB)))-IF($D258="","",IF(ISNA(SUMIF('17'!$B:$B,$D258,'17'!$L:$L)),0,SUMIF('17'!$B:$B,$D258,'17'!$L:$L)))))</f>
        <v/>
      </c>
      <c r="W258" s="34" t="str">
        <f>IF($D258="","",(IF($C258="","",IF(ISNA(SUMIF('18'!$CA:$CA,$C258,'18'!$CB:$CB)),0,SUMIF('18'!$CA:$CA,$C258,'18'!$CB:$CB)))-IF($D258="","",IF(ISNA(SUMIF('18'!$B:$B,$D258,'18'!$L:$L)),0,SUMIF('18'!$B:$B,$D258,'18'!$L:$L)))))</f>
        <v/>
      </c>
      <c r="X258" s="34" t="str">
        <f>IF($D258="","",(IF($C258="","",IF(ISNA(SUMIF('19'!$CA:$CA,$C258,'19'!$CB:$CB)),0,SUMIF('19'!$CA:$CA,$C258,'19'!$CB:$CB)))-IF($D258="","",IF(ISNA(SUMIF('19'!$B:$B,$D258,'19'!$L:$L)),0,SUMIF('19'!$B:$B,$D258,'19'!$L:$L)))))</f>
        <v/>
      </c>
      <c r="Y258" s="34" t="str">
        <f>IF($D258="","",(IF($C258="","",IF(ISNA(SUMIF('20'!$CA:$CA,$C258,'20'!$CB:$CB)),0,SUMIF('20'!$CA:$CA,$C258,'20'!$CB:$CB)))-IF($D258="","",IF(ISNA(SUMIF('20'!$B:$B,$D258,'20'!$L:$L)),0,SUMIF('20'!$B:$B,$D258,'20'!$L:$L)))))</f>
        <v/>
      </c>
      <c r="Z258" s="34" t="str">
        <f>IF($D258="","",(IF($C258="","",IF(ISNA(SUMIF('21'!$CA:$CA,$C258,'21'!$CB:$CB)),0,SUMIF('21'!$CA:$CA,$C258,'21'!$CB:$CB)))-IF($D258="","",IF(ISNA(SUMIF('21'!$B:$B,$D258,'21'!$L:$L)),0,SUMIF('21'!$B:$B,$D258,'21'!$L:$L)))))</f>
        <v/>
      </c>
      <c r="AA258" s="34" t="str">
        <f>IF($D258="","",(IF($C258="","",IF(ISNA(SUMIF('22'!$CA:$CA,$C258,'22'!$CB:$CB)),0,SUMIF('22'!$CA:$CA,$C258,'22'!$CB:$CB)))-IF($D258="","",IF(ISNA(SUMIF('22'!$B:$B,$D258,'22'!$L:$L)),0,SUMIF('22'!$B:$B,$D258,'22'!$L:$L)))))</f>
        <v/>
      </c>
      <c r="AB258" s="34" t="str">
        <f>IF($D258="","",(IF($C258="","",IF(ISNA(SUMIF('23'!$CA:$CA,$C258,'23'!$CB:$CB)),0,SUMIF('23'!$CA:$CA,$C258,'23'!$CB:$CB)))-IF($D258="","",IF(ISNA(SUMIF('23'!$B:$B,$D258,'23'!$L:$L)),0,SUMIF('23'!$B:$B,$D258,'23'!$L:$L)))))</f>
        <v/>
      </c>
      <c r="AC258" s="34" t="str">
        <f>IF($D258="","",(IF($C258="","",IF(ISNA(SUMIF('24'!$CA:$CA,$C258,'24'!$CB:$CB)),0,SUMIF('24'!$CA:$CA,$C258,'24'!$CB:$CB)))-IF($D258="","",IF(ISNA(SUMIF('24'!$B:$B,$D258,'24'!$L:$L)),0,SUMIF('24'!$B:$B,$D258,'24'!$L:$L)))))</f>
        <v/>
      </c>
      <c r="AD258" s="34" t="str">
        <f>IF($D258="","",(IF($C258="","",IF(ISNA(SUMIF('25'!$CA:$CA,$C258,'25'!$CB:$CB)),0,SUMIF('25'!$CA:$CA,$C258,'25'!$CB:$CB)))-IF($D258="","",IF(ISNA(SUMIF('25'!$B:$B,$D258,'25'!$L:$L)),0,SUMIF('25'!$B:$B,$D258,'25'!$L:$L)))))</f>
        <v/>
      </c>
      <c r="AE258" s="34" t="str">
        <f>IF($D258="","",(IF($C258="","",IF(ISNA(SUMIF('26'!$CA:$CA,$C258,'26'!$CB:$CB)),0,SUMIF('26'!$CA:$CA,$C258,'26'!$CB:$CB)))-IF($D258="","",IF(ISNA(SUMIF('26'!$B:$B,$D258,'26'!$L:$L)),0,SUMIF('26'!$B:$B,$D258,'26'!$L:$L)))))</f>
        <v/>
      </c>
      <c r="AF258" s="34" t="str">
        <f>IF($D258="","",(IF($C258="","",IF(ISNA(SUMIF('27'!$CA:$CA,$C258,'27'!$CB:$CB)),0,SUMIF('27'!$CA:$CA,$C258,'27'!$CB:$CB)))-IF($D258="","",IF(ISNA(SUMIF('27'!$B:$B,$D258,'27'!$L:$L)),0,SUMIF('27'!$B:$B,$D258,'27'!$L:$L)))))</f>
        <v/>
      </c>
      <c r="AG258" s="34" t="str">
        <f>IF($D258="","",(IF($C258="","",IF(ISNA(SUMIF('28'!$CA:$CA,$C258,'28'!$CB:$CB)),0,SUMIF('28'!$CA:$CA,$C258,'28'!$CB:$CB)))-IF($D258="","",IF(ISNA(SUMIF('28'!$B:$B,$D258,'28'!$L:$L)),0,SUMIF('28'!$B:$B,$D258,'28'!$L:$L)))))</f>
        <v/>
      </c>
      <c r="AH258" s="34" t="str">
        <f>IF($D258="","",(IF($C258="","",IF(ISNA(SUMIF('29'!$CA:$CA,$C258,'29'!$CB:$CB)),0,SUMIF('29'!$CA:$CA,$C258,'29'!$CB:$CB)))-IF($D258="","",IF(ISNA(SUMIF('29'!$B:$B,$D258,'29'!$L:$L)),0,SUMIF('29'!$B:$B,$D258,'29'!$L:$L)))))</f>
        <v/>
      </c>
      <c r="AI258" s="34" t="str">
        <f>IF($D258="","",(IF($C258="","",IF(ISNA(SUMIF('30'!$CA:$CA,$C258,'30'!$CB:$CB)),0,SUMIF('30'!$CA:$CA,$C258,'30'!$CB:$CB)))-IF($D258="","",IF(ISNA(SUMIF('30'!$B:$B,$D258,'30'!$L:$L)),0,SUMIF('30'!$B:$B,$D258,'30'!$L:$L)))))</f>
        <v/>
      </c>
      <c r="AJ258" s="34" t="str">
        <f>IF($D258="","",(IF($C258="","",IF(ISNA(SUMIF('31'!$CA:$CA,$C258,'31'!$CB:$CB)),0,SUMIF('31'!$CA:$CA,$C258,'31'!$CB:$CB)))-IF($D258="","",IF(ISNA(SUMIF('31'!$B:$B,$D258,'31'!$L:$L)),0,SUMIF('31'!$B:$B,$D258,'31'!$L:$L)))))</f>
        <v/>
      </c>
      <c r="AK258" s="35" t="str">
        <f t="shared" si="14"/>
        <v/>
      </c>
      <c r="AL258" s="31" t="str">
        <f t="shared" si="15"/>
        <v/>
      </c>
    </row>
    <row r="259" spans="1:38" ht="17.399999999999999" hidden="1">
      <c r="A259" s="19">
        <v>41</v>
      </c>
      <c r="C259" s="39" t="str">
        <f>IF(D259="","",VLOOKUP('CUADRO GENERADO'!D259,'BASE DATOS CONDUCTORES'!B:C,2,FALSE))</f>
        <v/>
      </c>
      <c r="D259" s="28" t="str">
        <f>IFERROR(VLOOKUP(A259,'BASE DATOS CONDUCTORES'!$Z$4:$AB$403,3,FALSE),"")</f>
        <v/>
      </c>
      <c r="E259" s="34" t="str">
        <f>IF(ISNA(VLOOKUP(D259,SALDOS!C:D,2,FALSE)),"",VLOOKUP(D259,SALDOS!C:D,2,FALSE))</f>
        <v/>
      </c>
      <c r="F259" s="34" t="str">
        <f>IF($D259="","",(IF($C259="","",IF(ISNA(SUMIF('1'!$CA:$CA,$C259,'1'!$CB:$CB)),0,SUMIF('1'!$CA:$CA,$C259,'1'!$CB:$CB)))-IF($D259="","",IF(ISNA(SUMIF('1'!$B:$B,$D259,'1'!$L:$L)),0,SUMIF('1'!$B:$B,$D259,'1'!$L:$L)))))</f>
        <v/>
      </c>
      <c r="G259" s="34" t="str">
        <f>IF($D259="","",(IF($C259="","",IF(ISNA(SUMIF('2'!$CA:$CA,$C259,'2'!$CB:$CB)),0,SUMIF('2'!$CA:$CA,$C259,'2'!$CB:$CB)))-IF($D259="","",IF(ISNA(SUMIF('2'!$B:$B,$D259,'2'!$L:$L)),0,SUMIF('2'!$B:$B,$D259,'2'!$L:$L)))))</f>
        <v/>
      </c>
      <c r="H259" s="34" t="str">
        <f>IF($D259="","",(IF($C259="","",IF(ISNA(SUMIF('3'!$CA:$CA,$C259,'3'!$CB:$CB)),0,SUMIF('3'!$CA:$CA,$C259,'3'!$CB:$CB)))-IF($D259="","",IF(ISNA(SUMIF('3'!$B:$B,$D259,'3'!$L:$L)),0,SUMIF('3'!$B:$B,$D259,'3'!$L:$L)))))</f>
        <v/>
      </c>
      <c r="I259" s="34" t="str">
        <f>IF($D259="","",(IF($C259="","",IF(ISNA(SUMIF('4'!$CA:$CA,$C259,'4'!$CB:$CB)),0,SUMIF('4'!$CA:$CA,$C259,'4'!$CB:$CB)))-IF($D259="","",IF(ISNA(SUMIF('4'!$B:$B,$D259,'4'!$L:$L)),0,SUMIF('4'!$B:$B,$D259,'4'!$L:$L)))))</f>
        <v/>
      </c>
      <c r="J259" s="34" t="str">
        <f>IF($D259="","",(IF($C259="","",IF(ISNA(SUMIF('5'!$CA:$CA,$C259,'5'!$CB:$CB)),0,SUMIF('5'!$CA:$CA,$C259,'5'!$CB:$CB)))-IF($D259="","",IF(ISNA(SUMIF('5'!$B:$B,$D259,'5'!$L:$L)),0,SUMIF('5'!$B:$B,$D259,'5'!$L:$L)))))</f>
        <v/>
      </c>
      <c r="K259" s="34" t="str">
        <f>IF($D259="","",(IF($C259="","",IF(ISNA(SUMIF('6'!$CA:$CA,$C259,'6'!$CB:$CB)),0,SUMIF('6'!$CA:$CA,$C259,'6'!$CB:$CB)))-IF($D259="","",IF(ISNA(SUMIF('6'!$B:$B,$D259,'6'!$L:$L)),0,SUMIF('6'!$B:$B,$D259,'6'!$L:$L)))))</f>
        <v/>
      </c>
      <c r="L259" s="34" t="str">
        <f>IF($D259="","",(IF($C259="","",IF(ISNA(SUMIF('7'!$CA:$CA,$C259,'7'!$CB:$CB)),0,SUMIF('7'!$CA:$CA,$C259,'7'!$CB:$CB)))-IF($D259="","",IF(ISNA(SUMIF('7'!$B:$B,$D259,'7'!$L:$L)),0,SUMIF('7'!$B:$B,$D259,'7'!$L:$L)))))</f>
        <v/>
      </c>
      <c r="M259" s="34" t="str">
        <f>IF($D259="","",(IF($C259="","",IF(ISNA(SUMIF('8'!$CA:$CA,$C259,'8'!$CB:$CB)),0,SUMIF('8'!$CA:$CA,$C259,'8'!$CB:$CB)))-IF($D259="","",IF(ISNA(SUMIF('8'!$B:$B,$D259,'8'!$L:$L)),0,SUMIF('8'!$B:$B,$D259,'8'!$L:$L)))))</f>
        <v/>
      </c>
      <c r="N259" s="34" t="str">
        <f>IF($D259="","",(IF($C259="","",IF(ISNA(SUMIF('9'!$CA:$CA,$C259,'9'!$CB:$CB)),0,SUMIF('9'!$CA:$CA,$C259,'9'!$CB:$CB)))-IF($D259="","",IF(ISNA(SUMIF('9'!$B:$B,$D259,'9'!$L:$L)),0,SUMIF('9'!$B:$B,$D259,'9'!$L:$L)))))</f>
        <v/>
      </c>
      <c r="O259" s="34" t="str">
        <f>IF($D259="","",(IF($C259="","",IF(ISNA(SUMIF('10'!$CA:$CA,$C259,'10'!$CB:$CB)),0,SUMIF('10'!$CA:$CA,$C259,'10'!$CB:$CB)))-IF($D259="","",IF(ISNA(SUMIF('10'!$B:$B,$D259,'10'!$L:$L)),0,SUMIF('10'!$B:$B,$D259,'10'!$L:$L)))))</f>
        <v/>
      </c>
      <c r="P259" s="34" t="str">
        <f>IF($D259="","",(IF($C259="","",IF(ISNA(SUMIF('11'!$CA:$CA,$C259,'11'!$CB:$CB)),0,SUMIF('11'!$CA:$CA,$C259,'11'!$CB:$CB)))-IF($D259="","",IF(ISNA(SUMIF('11'!$B:$B,$D259,'11'!$L:$L)),0,SUMIF('11'!$B:$B,$D259,'11'!$L:$L)))))</f>
        <v/>
      </c>
      <c r="Q259" s="34" t="str">
        <f>IF($D259="","",(IF($C259="","",IF(ISNA(SUMIF('12'!$CA:$CA,$C259,'12'!$CB:$CB)),0,SUMIF('12'!$CA:$CA,$C259,'12'!$CB:$CB)))-IF($D259="","",IF(ISNA(SUMIF('12'!$B:$B,$D259,'12'!$L:$L)),0,SUMIF('12'!$B:$B,$D259,'12'!$L:$L)))))</f>
        <v/>
      </c>
      <c r="R259" s="34" t="str">
        <f>IF($D259="","",(IF($C259="","",IF(ISNA(SUMIF('13'!$CA:$CA,$C259,'13'!$CB:$CB)),0,SUMIF('13'!$CA:$CA,$C259,'13'!$CB:$CB)))-IF($D259="","",IF(ISNA(SUMIF('13'!$B:$B,$D259,'13'!$L:$L)),0,SUMIF('13'!$B:$B,$D259,'13'!$L:$L)))))</f>
        <v/>
      </c>
      <c r="S259" s="34" t="str">
        <f>IF($D259="","",(IF($C259="","",IF(ISNA(SUMIF('14'!$CA:$CA,$C259,'14'!$CB:$CB)),0,SUMIF('14'!$CA:$CA,$C259,'14'!$CB:$CB)))-IF($D259="","",IF(ISNA(SUMIF('14'!$B:$B,$D259,'14'!$L:$L)),0,SUMIF('14'!$B:$B,$D259,'14'!$L:$L)))))</f>
        <v/>
      </c>
      <c r="T259" s="34" t="str">
        <f>IF($D259="","",(IF($C259="","",IF(ISNA(SUMIF('15'!$CA:$CA,$C259,'15'!$CB:$CB)),0,SUMIF('15'!$CA:$CA,$C259,'15'!$CB:$CB)))-IF($D259="","",IF(ISNA(SUMIF('15'!$B:$B,$D259,'15'!$L:$L)),0,SUMIF('15'!$B:$B,$D259,'15'!$L:$L)))))</f>
        <v/>
      </c>
      <c r="U259" s="34" t="str">
        <f>IF($D259="","",(IF($C259="","",IF(ISNA(SUMIF('16'!$CA:$CA,$C259,'16'!$CB:$CB)),0,SUMIF('16'!$CA:$CA,$C259,'16'!$CB:$CB)))-IF($D259="","",IF(ISNA(SUMIF('16'!$B:$B,$D259,'16'!$L:$L)),0,SUMIF('16'!$B:$B,$D259,'16'!$L:$L)))))</f>
        <v/>
      </c>
      <c r="V259" s="34" t="str">
        <f>IF($D259="","",(IF($C259="","",IF(ISNA(SUMIF('17'!$CA:$CA,$C259,'17'!$CB:$CB)),0,SUMIF('17'!$CA:$CA,$C259,'17'!$CB:$CB)))-IF($D259="","",IF(ISNA(SUMIF('17'!$B:$B,$D259,'17'!$L:$L)),0,SUMIF('17'!$B:$B,$D259,'17'!$L:$L)))))</f>
        <v/>
      </c>
      <c r="W259" s="34" t="str">
        <f>IF($D259="","",(IF($C259="","",IF(ISNA(SUMIF('18'!$CA:$CA,$C259,'18'!$CB:$CB)),0,SUMIF('18'!$CA:$CA,$C259,'18'!$CB:$CB)))-IF($D259="","",IF(ISNA(SUMIF('18'!$B:$B,$D259,'18'!$L:$L)),0,SUMIF('18'!$B:$B,$D259,'18'!$L:$L)))))</f>
        <v/>
      </c>
      <c r="X259" s="34" t="str">
        <f>IF($D259="","",(IF($C259="","",IF(ISNA(SUMIF('19'!$CA:$CA,$C259,'19'!$CB:$CB)),0,SUMIF('19'!$CA:$CA,$C259,'19'!$CB:$CB)))-IF($D259="","",IF(ISNA(SUMIF('19'!$B:$B,$D259,'19'!$L:$L)),0,SUMIF('19'!$B:$B,$D259,'19'!$L:$L)))))</f>
        <v/>
      </c>
      <c r="Y259" s="34" t="str">
        <f>IF($D259="","",(IF($C259="","",IF(ISNA(SUMIF('20'!$CA:$CA,$C259,'20'!$CB:$CB)),0,SUMIF('20'!$CA:$CA,$C259,'20'!$CB:$CB)))-IF($D259="","",IF(ISNA(SUMIF('20'!$B:$B,$D259,'20'!$L:$L)),0,SUMIF('20'!$B:$B,$D259,'20'!$L:$L)))))</f>
        <v/>
      </c>
      <c r="Z259" s="34" t="str">
        <f>IF($D259="","",(IF($C259="","",IF(ISNA(SUMIF('21'!$CA:$CA,$C259,'21'!$CB:$CB)),0,SUMIF('21'!$CA:$CA,$C259,'21'!$CB:$CB)))-IF($D259="","",IF(ISNA(SUMIF('21'!$B:$B,$D259,'21'!$L:$L)),0,SUMIF('21'!$B:$B,$D259,'21'!$L:$L)))))</f>
        <v/>
      </c>
      <c r="AA259" s="34" t="str">
        <f>IF($D259="","",(IF($C259="","",IF(ISNA(SUMIF('22'!$CA:$CA,$C259,'22'!$CB:$CB)),0,SUMIF('22'!$CA:$CA,$C259,'22'!$CB:$CB)))-IF($D259="","",IF(ISNA(SUMIF('22'!$B:$B,$D259,'22'!$L:$L)),0,SUMIF('22'!$B:$B,$D259,'22'!$L:$L)))))</f>
        <v/>
      </c>
      <c r="AB259" s="34" t="str">
        <f>IF($D259="","",(IF($C259="","",IF(ISNA(SUMIF('23'!$CA:$CA,$C259,'23'!$CB:$CB)),0,SUMIF('23'!$CA:$CA,$C259,'23'!$CB:$CB)))-IF($D259="","",IF(ISNA(SUMIF('23'!$B:$B,$D259,'23'!$L:$L)),0,SUMIF('23'!$B:$B,$D259,'23'!$L:$L)))))</f>
        <v/>
      </c>
      <c r="AC259" s="34" t="str">
        <f>IF($D259="","",(IF($C259="","",IF(ISNA(SUMIF('24'!$CA:$CA,$C259,'24'!$CB:$CB)),0,SUMIF('24'!$CA:$CA,$C259,'24'!$CB:$CB)))-IF($D259="","",IF(ISNA(SUMIF('24'!$B:$B,$D259,'24'!$L:$L)),0,SUMIF('24'!$B:$B,$D259,'24'!$L:$L)))))</f>
        <v/>
      </c>
      <c r="AD259" s="34" t="str">
        <f>IF($D259="","",(IF($C259="","",IF(ISNA(SUMIF('25'!$CA:$CA,$C259,'25'!$CB:$CB)),0,SUMIF('25'!$CA:$CA,$C259,'25'!$CB:$CB)))-IF($D259="","",IF(ISNA(SUMIF('25'!$B:$B,$D259,'25'!$L:$L)),0,SUMIF('25'!$B:$B,$D259,'25'!$L:$L)))))</f>
        <v/>
      </c>
      <c r="AE259" s="34" t="str">
        <f>IF($D259="","",(IF($C259="","",IF(ISNA(SUMIF('26'!$CA:$CA,$C259,'26'!$CB:$CB)),0,SUMIF('26'!$CA:$CA,$C259,'26'!$CB:$CB)))-IF($D259="","",IF(ISNA(SUMIF('26'!$B:$B,$D259,'26'!$L:$L)),0,SUMIF('26'!$B:$B,$D259,'26'!$L:$L)))))</f>
        <v/>
      </c>
      <c r="AF259" s="34" t="str">
        <f>IF($D259="","",(IF($C259="","",IF(ISNA(SUMIF('27'!$CA:$CA,$C259,'27'!$CB:$CB)),0,SUMIF('27'!$CA:$CA,$C259,'27'!$CB:$CB)))-IF($D259="","",IF(ISNA(SUMIF('27'!$B:$B,$D259,'27'!$L:$L)),0,SUMIF('27'!$B:$B,$D259,'27'!$L:$L)))))</f>
        <v/>
      </c>
      <c r="AG259" s="34" t="str">
        <f>IF($D259="","",(IF($C259="","",IF(ISNA(SUMIF('28'!$CA:$CA,$C259,'28'!$CB:$CB)),0,SUMIF('28'!$CA:$CA,$C259,'28'!$CB:$CB)))-IF($D259="","",IF(ISNA(SUMIF('28'!$B:$B,$D259,'28'!$L:$L)),0,SUMIF('28'!$B:$B,$D259,'28'!$L:$L)))))</f>
        <v/>
      </c>
      <c r="AH259" s="34" t="str">
        <f>IF($D259="","",(IF($C259="","",IF(ISNA(SUMIF('29'!$CA:$CA,$C259,'29'!$CB:$CB)),0,SUMIF('29'!$CA:$CA,$C259,'29'!$CB:$CB)))-IF($D259="","",IF(ISNA(SUMIF('29'!$B:$B,$D259,'29'!$L:$L)),0,SUMIF('29'!$B:$B,$D259,'29'!$L:$L)))))</f>
        <v/>
      </c>
      <c r="AI259" s="34" t="str">
        <f>IF($D259="","",(IF($C259="","",IF(ISNA(SUMIF('30'!$CA:$CA,$C259,'30'!$CB:$CB)),0,SUMIF('30'!$CA:$CA,$C259,'30'!$CB:$CB)))-IF($D259="","",IF(ISNA(SUMIF('30'!$B:$B,$D259,'30'!$L:$L)),0,SUMIF('30'!$B:$B,$D259,'30'!$L:$L)))))</f>
        <v/>
      </c>
      <c r="AJ259" s="34" t="str">
        <f>IF($D259="","",(IF($C259="","",IF(ISNA(SUMIF('31'!$CA:$CA,$C259,'31'!$CB:$CB)),0,SUMIF('31'!$CA:$CA,$C259,'31'!$CB:$CB)))-IF($D259="","",IF(ISNA(SUMIF('31'!$B:$B,$D259,'31'!$L:$L)),0,SUMIF('31'!$B:$B,$D259,'31'!$L:$L)))))</f>
        <v/>
      </c>
      <c r="AK259" s="35" t="str">
        <f t="shared" si="14"/>
        <v/>
      </c>
      <c r="AL259" s="31" t="str">
        <f t="shared" si="15"/>
        <v/>
      </c>
    </row>
    <row r="260" spans="1:38" ht="17.399999999999999" hidden="1">
      <c r="A260" s="19">
        <v>42</v>
      </c>
      <c r="C260" s="39" t="str">
        <f>IF(D260="","",VLOOKUP('CUADRO GENERADO'!D260,'BASE DATOS CONDUCTORES'!B:C,2,FALSE))</f>
        <v/>
      </c>
      <c r="D260" s="28" t="str">
        <f>IFERROR(VLOOKUP(A260,'BASE DATOS CONDUCTORES'!$Z$4:$AB$403,3,FALSE),"")</f>
        <v/>
      </c>
      <c r="E260" s="34" t="str">
        <f>IF(ISNA(VLOOKUP(D260,SALDOS!C:D,2,FALSE)),"",VLOOKUP(D260,SALDOS!C:D,2,FALSE))</f>
        <v/>
      </c>
      <c r="F260" s="34" t="str">
        <f>IF($D260="","",(IF($C260="","",IF(ISNA(SUMIF('1'!$CA:$CA,$C260,'1'!$CB:$CB)),0,SUMIF('1'!$CA:$CA,$C260,'1'!$CB:$CB)))-IF($D260="","",IF(ISNA(SUMIF('1'!$B:$B,$D260,'1'!$L:$L)),0,SUMIF('1'!$B:$B,$D260,'1'!$L:$L)))))</f>
        <v/>
      </c>
      <c r="G260" s="34" t="str">
        <f>IF($D260="","",(IF($C260="","",IF(ISNA(SUMIF('2'!$CA:$CA,$C260,'2'!$CB:$CB)),0,SUMIF('2'!$CA:$CA,$C260,'2'!$CB:$CB)))-IF($D260="","",IF(ISNA(SUMIF('2'!$B:$B,$D260,'2'!$L:$L)),0,SUMIF('2'!$B:$B,$D260,'2'!$L:$L)))))</f>
        <v/>
      </c>
      <c r="H260" s="34" t="str">
        <f>IF($D260="","",(IF($C260="","",IF(ISNA(SUMIF('3'!$CA:$CA,$C260,'3'!$CB:$CB)),0,SUMIF('3'!$CA:$CA,$C260,'3'!$CB:$CB)))-IF($D260="","",IF(ISNA(SUMIF('3'!$B:$B,$D260,'3'!$L:$L)),0,SUMIF('3'!$B:$B,$D260,'3'!$L:$L)))))</f>
        <v/>
      </c>
      <c r="I260" s="34" t="str">
        <f>IF($D260="","",(IF($C260="","",IF(ISNA(SUMIF('4'!$CA:$CA,$C260,'4'!$CB:$CB)),0,SUMIF('4'!$CA:$CA,$C260,'4'!$CB:$CB)))-IF($D260="","",IF(ISNA(SUMIF('4'!$B:$B,$D260,'4'!$L:$L)),0,SUMIF('4'!$B:$B,$D260,'4'!$L:$L)))))</f>
        <v/>
      </c>
      <c r="J260" s="34" t="str">
        <f>IF($D260="","",(IF($C260="","",IF(ISNA(SUMIF('5'!$CA:$CA,$C260,'5'!$CB:$CB)),0,SUMIF('5'!$CA:$CA,$C260,'5'!$CB:$CB)))-IF($D260="","",IF(ISNA(SUMIF('5'!$B:$B,$D260,'5'!$L:$L)),0,SUMIF('5'!$B:$B,$D260,'5'!$L:$L)))))</f>
        <v/>
      </c>
      <c r="K260" s="34" t="str">
        <f>IF($D260="","",(IF($C260="","",IF(ISNA(SUMIF('6'!$CA:$CA,$C260,'6'!$CB:$CB)),0,SUMIF('6'!$CA:$CA,$C260,'6'!$CB:$CB)))-IF($D260="","",IF(ISNA(SUMIF('6'!$B:$B,$D260,'6'!$L:$L)),0,SUMIF('6'!$B:$B,$D260,'6'!$L:$L)))))</f>
        <v/>
      </c>
      <c r="L260" s="34" t="str">
        <f>IF($D260="","",(IF($C260="","",IF(ISNA(SUMIF('7'!$CA:$CA,$C260,'7'!$CB:$CB)),0,SUMIF('7'!$CA:$CA,$C260,'7'!$CB:$CB)))-IF($D260="","",IF(ISNA(SUMIF('7'!$B:$B,$D260,'7'!$L:$L)),0,SUMIF('7'!$B:$B,$D260,'7'!$L:$L)))))</f>
        <v/>
      </c>
      <c r="M260" s="34" t="str">
        <f>IF($D260="","",(IF($C260="","",IF(ISNA(SUMIF('8'!$CA:$CA,$C260,'8'!$CB:$CB)),0,SUMIF('8'!$CA:$CA,$C260,'8'!$CB:$CB)))-IF($D260="","",IF(ISNA(SUMIF('8'!$B:$B,$D260,'8'!$L:$L)),0,SUMIF('8'!$B:$B,$D260,'8'!$L:$L)))))</f>
        <v/>
      </c>
      <c r="N260" s="34" t="str">
        <f>IF($D260="","",(IF($C260="","",IF(ISNA(SUMIF('9'!$CA:$CA,$C260,'9'!$CB:$CB)),0,SUMIF('9'!$CA:$CA,$C260,'9'!$CB:$CB)))-IF($D260="","",IF(ISNA(SUMIF('9'!$B:$B,$D260,'9'!$L:$L)),0,SUMIF('9'!$B:$B,$D260,'9'!$L:$L)))))</f>
        <v/>
      </c>
      <c r="O260" s="34" t="str">
        <f>IF($D260="","",(IF($C260="","",IF(ISNA(SUMIF('10'!$CA:$CA,$C260,'10'!$CB:$CB)),0,SUMIF('10'!$CA:$CA,$C260,'10'!$CB:$CB)))-IF($D260="","",IF(ISNA(SUMIF('10'!$B:$B,$D260,'10'!$L:$L)),0,SUMIF('10'!$B:$B,$D260,'10'!$L:$L)))))</f>
        <v/>
      </c>
      <c r="P260" s="34" t="str">
        <f>IF($D260="","",(IF($C260="","",IF(ISNA(SUMIF('11'!$CA:$CA,$C260,'11'!$CB:$CB)),0,SUMIF('11'!$CA:$CA,$C260,'11'!$CB:$CB)))-IF($D260="","",IF(ISNA(SUMIF('11'!$B:$B,$D260,'11'!$L:$L)),0,SUMIF('11'!$B:$B,$D260,'11'!$L:$L)))))</f>
        <v/>
      </c>
      <c r="Q260" s="34" t="str">
        <f>IF($D260="","",(IF($C260="","",IF(ISNA(SUMIF('12'!$CA:$CA,$C260,'12'!$CB:$CB)),0,SUMIF('12'!$CA:$CA,$C260,'12'!$CB:$CB)))-IF($D260="","",IF(ISNA(SUMIF('12'!$B:$B,$D260,'12'!$L:$L)),0,SUMIF('12'!$B:$B,$D260,'12'!$L:$L)))))</f>
        <v/>
      </c>
      <c r="R260" s="34" t="str">
        <f>IF($D260="","",(IF($C260="","",IF(ISNA(SUMIF('13'!$CA:$CA,$C260,'13'!$CB:$CB)),0,SUMIF('13'!$CA:$CA,$C260,'13'!$CB:$CB)))-IF($D260="","",IF(ISNA(SUMIF('13'!$B:$B,$D260,'13'!$L:$L)),0,SUMIF('13'!$B:$B,$D260,'13'!$L:$L)))))</f>
        <v/>
      </c>
      <c r="S260" s="34" t="str">
        <f>IF($D260="","",(IF($C260="","",IF(ISNA(SUMIF('14'!$CA:$CA,$C260,'14'!$CB:$CB)),0,SUMIF('14'!$CA:$CA,$C260,'14'!$CB:$CB)))-IF($D260="","",IF(ISNA(SUMIF('14'!$B:$B,$D260,'14'!$L:$L)),0,SUMIF('14'!$B:$B,$D260,'14'!$L:$L)))))</f>
        <v/>
      </c>
      <c r="T260" s="34" t="str">
        <f>IF($D260="","",(IF($C260="","",IF(ISNA(SUMIF('15'!$CA:$CA,$C260,'15'!$CB:$CB)),0,SUMIF('15'!$CA:$CA,$C260,'15'!$CB:$CB)))-IF($D260="","",IF(ISNA(SUMIF('15'!$B:$B,$D260,'15'!$L:$L)),0,SUMIF('15'!$B:$B,$D260,'15'!$L:$L)))))</f>
        <v/>
      </c>
      <c r="U260" s="34" t="str">
        <f>IF($D260="","",(IF($C260="","",IF(ISNA(SUMIF('16'!$CA:$CA,$C260,'16'!$CB:$CB)),0,SUMIF('16'!$CA:$CA,$C260,'16'!$CB:$CB)))-IF($D260="","",IF(ISNA(SUMIF('16'!$B:$B,$D260,'16'!$L:$L)),0,SUMIF('16'!$B:$B,$D260,'16'!$L:$L)))))</f>
        <v/>
      </c>
      <c r="V260" s="34" t="str">
        <f>IF($D260="","",(IF($C260="","",IF(ISNA(SUMIF('17'!$CA:$CA,$C260,'17'!$CB:$CB)),0,SUMIF('17'!$CA:$CA,$C260,'17'!$CB:$CB)))-IF($D260="","",IF(ISNA(SUMIF('17'!$B:$B,$D260,'17'!$L:$L)),0,SUMIF('17'!$B:$B,$D260,'17'!$L:$L)))))</f>
        <v/>
      </c>
      <c r="W260" s="34" t="str">
        <f>IF($D260="","",(IF($C260="","",IF(ISNA(SUMIF('18'!$CA:$CA,$C260,'18'!$CB:$CB)),0,SUMIF('18'!$CA:$CA,$C260,'18'!$CB:$CB)))-IF($D260="","",IF(ISNA(SUMIF('18'!$B:$B,$D260,'18'!$L:$L)),0,SUMIF('18'!$B:$B,$D260,'18'!$L:$L)))))</f>
        <v/>
      </c>
      <c r="X260" s="34" t="str">
        <f>IF($D260="","",(IF($C260="","",IF(ISNA(SUMIF('19'!$CA:$CA,$C260,'19'!$CB:$CB)),0,SUMIF('19'!$CA:$CA,$C260,'19'!$CB:$CB)))-IF($D260="","",IF(ISNA(SUMIF('19'!$B:$B,$D260,'19'!$L:$L)),0,SUMIF('19'!$B:$B,$D260,'19'!$L:$L)))))</f>
        <v/>
      </c>
      <c r="Y260" s="34" t="str">
        <f>IF($D260="","",(IF($C260="","",IF(ISNA(SUMIF('20'!$CA:$CA,$C260,'20'!$CB:$CB)),0,SUMIF('20'!$CA:$CA,$C260,'20'!$CB:$CB)))-IF($D260="","",IF(ISNA(SUMIF('20'!$B:$B,$D260,'20'!$L:$L)),0,SUMIF('20'!$B:$B,$D260,'20'!$L:$L)))))</f>
        <v/>
      </c>
      <c r="Z260" s="34" t="str">
        <f>IF($D260="","",(IF($C260="","",IF(ISNA(SUMIF('21'!$CA:$CA,$C260,'21'!$CB:$CB)),0,SUMIF('21'!$CA:$CA,$C260,'21'!$CB:$CB)))-IF($D260="","",IF(ISNA(SUMIF('21'!$B:$B,$D260,'21'!$L:$L)),0,SUMIF('21'!$B:$B,$D260,'21'!$L:$L)))))</f>
        <v/>
      </c>
      <c r="AA260" s="34" t="str">
        <f>IF($D260="","",(IF($C260="","",IF(ISNA(SUMIF('22'!$CA:$CA,$C260,'22'!$CB:$CB)),0,SUMIF('22'!$CA:$CA,$C260,'22'!$CB:$CB)))-IF($D260="","",IF(ISNA(SUMIF('22'!$B:$B,$D260,'22'!$L:$L)),0,SUMIF('22'!$B:$B,$D260,'22'!$L:$L)))))</f>
        <v/>
      </c>
      <c r="AB260" s="34" t="str">
        <f>IF($D260="","",(IF($C260="","",IF(ISNA(SUMIF('23'!$CA:$CA,$C260,'23'!$CB:$CB)),0,SUMIF('23'!$CA:$CA,$C260,'23'!$CB:$CB)))-IF($D260="","",IF(ISNA(SUMIF('23'!$B:$B,$D260,'23'!$L:$L)),0,SUMIF('23'!$B:$B,$D260,'23'!$L:$L)))))</f>
        <v/>
      </c>
      <c r="AC260" s="34" t="str">
        <f>IF($D260="","",(IF($C260="","",IF(ISNA(SUMIF('24'!$CA:$CA,$C260,'24'!$CB:$CB)),0,SUMIF('24'!$CA:$CA,$C260,'24'!$CB:$CB)))-IF($D260="","",IF(ISNA(SUMIF('24'!$B:$B,$D260,'24'!$L:$L)),0,SUMIF('24'!$B:$B,$D260,'24'!$L:$L)))))</f>
        <v/>
      </c>
      <c r="AD260" s="34" t="str">
        <f>IF($D260="","",(IF($C260="","",IF(ISNA(SUMIF('25'!$CA:$CA,$C260,'25'!$CB:$CB)),0,SUMIF('25'!$CA:$CA,$C260,'25'!$CB:$CB)))-IF($D260="","",IF(ISNA(SUMIF('25'!$B:$B,$D260,'25'!$L:$L)),0,SUMIF('25'!$B:$B,$D260,'25'!$L:$L)))))</f>
        <v/>
      </c>
      <c r="AE260" s="34" t="str">
        <f>IF($D260="","",(IF($C260="","",IF(ISNA(SUMIF('26'!$CA:$CA,$C260,'26'!$CB:$CB)),0,SUMIF('26'!$CA:$CA,$C260,'26'!$CB:$CB)))-IF($D260="","",IF(ISNA(SUMIF('26'!$B:$B,$D260,'26'!$L:$L)),0,SUMIF('26'!$B:$B,$D260,'26'!$L:$L)))))</f>
        <v/>
      </c>
      <c r="AF260" s="34" t="str">
        <f>IF($D260="","",(IF($C260="","",IF(ISNA(SUMIF('27'!$CA:$CA,$C260,'27'!$CB:$CB)),0,SUMIF('27'!$CA:$CA,$C260,'27'!$CB:$CB)))-IF($D260="","",IF(ISNA(SUMIF('27'!$B:$B,$D260,'27'!$L:$L)),0,SUMIF('27'!$B:$B,$D260,'27'!$L:$L)))))</f>
        <v/>
      </c>
      <c r="AG260" s="34" t="str">
        <f>IF($D260="","",(IF($C260="","",IF(ISNA(SUMIF('28'!$CA:$CA,$C260,'28'!$CB:$CB)),0,SUMIF('28'!$CA:$CA,$C260,'28'!$CB:$CB)))-IF($D260="","",IF(ISNA(SUMIF('28'!$B:$B,$D260,'28'!$L:$L)),0,SUMIF('28'!$B:$B,$D260,'28'!$L:$L)))))</f>
        <v/>
      </c>
      <c r="AH260" s="34" t="str">
        <f>IF($D260="","",(IF($C260="","",IF(ISNA(SUMIF('29'!$CA:$CA,$C260,'29'!$CB:$CB)),0,SUMIF('29'!$CA:$CA,$C260,'29'!$CB:$CB)))-IF($D260="","",IF(ISNA(SUMIF('29'!$B:$B,$D260,'29'!$L:$L)),0,SUMIF('29'!$B:$B,$D260,'29'!$L:$L)))))</f>
        <v/>
      </c>
      <c r="AI260" s="34" t="str">
        <f>IF($D260="","",(IF($C260="","",IF(ISNA(SUMIF('30'!$CA:$CA,$C260,'30'!$CB:$CB)),0,SUMIF('30'!$CA:$CA,$C260,'30'!$CB:$CB)))-IF($D260="","",IF(ISNA(SUMIF('30'!$B:$B,$D260,'30'!$L:$L)),0,SUMIF('30'!$B:$B,$D260,'30'!$L:$L)))))</f>
        <v/>
      </c>
      <c r="AJ260" s="34" t="str">
        <f>IF($D260="","",(IF($C260="","",IF(ISNA(SUMIF('31'!$CA:$CA,$C260,'31'!$CB:$CB)),0,SUMIF('31'!$CA:$CA,$C260,'31'!$CB:$CB)))-IF($D260="","",IF(ISNA(SUMIF('31'!$B:$B,$D260,'31'!$L:$L)),0,SUMIF('31'!$B:$B,$D260,'31'!$L:$L)))))</f>
        <v/>
      </c>
      <c r="AK260" s="35" t="str">
        <f t="shared" si="14"/>
        <v/>
      </c>
      <c r="AL260" s="31" t="str">
        <f t="shared" si="15"/>
        <v/>
      </c>
    </row>
    <row r="261" spans="1:38" ht="17.399999999999999" hidden="1">
      <c r="A261" s="19">
        <v>43</v>
      </c>
      <c r="C261" s="39" t="str">
        <f>IF(D261="","",VLOOKUP('CUADRO GENERADO'!D261,'BASE DATOS CONDUCTORES'!B:C,2,FALSE))</f>
        <v/>
      </c>
      <c r="D261" s="28" t="str">
        <f>IFERROR(VLOOKUP(A261,'BASE DATOS CONDUCTORES'!$Z$4:$AB$403,3,FALSE),"")</f>
        <v/>
      </c>
      <c r="E261" s="34" t="str">
        <f>IF(ISNA(VLOOKUP(D261,SALDOS!C:D,2,FALSE)),"",VLOOKUP(D261,SALDOS!C:D,2,FALSE))</f>
        <v/>
      </c>
      <c r="F261" s="34" t="str">
        <f>IF($D261="","",(IF($C261="","",IF(ISNA(SUMIF('1'!$CA:$CA,$C261,'1'!$CB:$CB)),0,SUMIF('1'!$CA:$CA,$C261,'1'!$CB:$CB)))-IF($D261="","",IF(ISNA(SUMIF('1'!$B:$B,$D261,'1'!$L:$L)),0,SUMIF('1'!$B:$B,$D261,'1'!$L:$L)))))</f>
        <v/>
      </c>
      <c r="G261" s="34" t="str">
        <f>IF($D261="","",(IF($C261="","",IF(ISNA(SUMIF('2'!$CA:$CA,$C261,'2'!$CB:$CB)),0,SUMIF('2'!$CA:$CA,$C261,'2'!$CB:$CB)))-IF($D261="","",IF(ISNA(SUMIF('2'!$B:$B,$D261,'2'!$L:$L)),0,SUMIF('2'!$B:$B,$D261,'2'!$L:$L)))))</f>
        <v/>
      </c>
      <c r="H261" s="34" t="str">
        <f>IF($D261="","",(IF($C261="","",IF(ISNA(SUMIF('3'!$CA:$CA,$C261,'3'!$CB:$CB)),0,SUMIF('3'!$CA:$CA,$C261,'3'!$CB:$CB)))-IF($D261="","",IF(ISNA(SUMIF('3'!$B:$B,$D261,'3'!$L:$L)),0,SUMIF('3'!$B:$B,$D261,'3'!$L:$L)))))</f>
        <v/>
      </c>
      <c r="I261" s="34" t="str">
        <f>IF($D261="","",(IF($C261="","",IF(ISNA(SUMIF('4'!$CA:$CA,$C261,'4'!$CB:$CB)),0,SUMIF('4'!$CA:$CA,$C261,'4'!$CB:$CB)))-IF($D261="","",IF(ISNA(SUMIF('4'!$B:$B,$D261,'4'!$L:$L)),0,SUMIF('4'!$B:$B,$D261,'4'!$L:$L)))))</f>
        <v/>
      </c>
      <c r="J261" s="34" t="str">
        <f>IF($D261="","",(IF($C261="","",IF(ISNA(SUMIF('5'!$CA:$CA,$C261,'5'!$CB:$CB)),0,SUMIF('5'!$CA:$CA,$C261,'5'!$CB:$CB)))-IF($D261="","",IF(ISNA(SUMIF('5'!$B:$B,$D261,'5'!$L:$L)),0,SUMIF('5'!$B:$B,$D261,'5'!$L:$L)))))</f>
        <v/>
      </c>
      <c r="K261" s="34" t="str">
        <f>IF($D261="","",(IF($C261="","",IF(ISNA(SUMIF('6'!$CA:$CA,$C261,'6'!$CB:$CB)),0,SUMIF('6'!$CA:$CA,$C261,'6'!$CB:$CB)))-IF($D261="","",IF(ISNA(SUMIF('6'!$B:$B,$D261,'6'!$L:$L)),0,SUMIF('6'!$B:$B,$D261,'6'!$L:$L)))))</f>
        <v/>
      </c>
      <c r="L261" s="34" t="str">
        <f>IF($D261="","",(IF($C261="","",IF(ISNA(SUMIF('7'!$CA:$CA,$C261,'7'!$CB:$CB)),0,SUMIF('7'!$CA:$CA,$C261,'7'!$CB:$CB)))-IF($D261="","",IF(ISNA(SUMIF('7'!$B:$B,$D261,'7'!$L:$L)),0,SUMIF('7'!$B:$B,$D261,'7'!$L:$L)))))</f>
        <v/>
      </c>
      <c r="M261" s="34" t="str">
        <f>IF($D261="","",(IF($C261="","",IF(ISNA(SUMIF('8'!$CA:$CA,$C261,'8'!$CB:$CB)),0,SUMIF('8'!$CA:$CA,$C261,'8'!$CB:$CB)))-IF($D261="","",IF(ISNA(SUMIF('8'!$B:$B,$D261,'8'!$L:$L)),0,SUMIF('8'!$B:$B,$D261,'8'!$L:$L)))))</f>
        <v/>
      </c>
      <c r="N261" s="34" t="str">
        <f>IF($D261="","",(IF($C261="","",IF(ISNA(SUMIF('9'!$CA:$CA,$C261,'9'!$CB:$CB)),0,SUMIF('9'!$CA:$CA,$C261,'9'!$CB:$CB)))-IF($D261="","",IF(ISNA(SUMIF('9'!$B:$B,$D261,'9'!$L:$L)),0,SUMIF('9'!$B:$B,$D261,'9'!$L:$L)))))</f>
        <v/>
      </c>
      <c r="O261" s="34" t="str">
        <f>IF($D261="","",(IF($C261="","",IF(ISNA(SUMIF('10'!$CA:$CA,$C261,'10'!$CB:$CB)),0,SUMIF('10'!$CA:$CA,$C261,'10'!$CB:$CB)))-IF($D261="","",IF(ISNA(SUMIF('10'!$B:$B,$D261,'10'!$L:$L)),0,SUMIF('10'!$B:$B,$D261,'10'!$L:$L)))))</f>
        <v/>
      </c>
      <c r="P261" s="34" t="str">
        <f>IF($D261="","",(IF($C261="","",IF(ISNA(SUMIF('11'!$CA:$CA,$C261,'11'!$CB:$CB)),0,SUMIF('11'!$CA:$CA,$C261,'11'!$CB:$CB)))-IF($D261="","",IF(ISNA(SUMIF('11'!$B:$B,$D261,'11'!$L:$L)),0,SUMIF('11'!$B:$B,$D261,'11'!$L:$L)))))</f>
        <v/>
      </c>
      <c r="Q261" s="34" t="str">
        <f>IF($D261="","",(IF($C261="","",IF(ISNA(SUMIF('12'!$CA:$CA,$C261,'12'!$CB:$CB)),0,SUMIF('12'!$CA:$CA,$C261,'12'!$CB:$CB)))-IF($D261="","",IF(ISNA(SUMIF('12'!$B:$B,$D261,'12'!$L:$L)),0,SUMIF('12'!$B:$B,$D261,'12'!$L:$L)))))</f>
        <v/>
      </c>
      <c r="R261" s="34" t="str">
        <f>IF($D261="","",(IF($C261="","",IF(ISNA(SUMIF('13'!$CA:$CA,$C261,'13'!$CB:$CB)),0,SUMIF('13'!$CA:$CA,$C261,'13'!$CB:$CB)))-IF($D261="","",IF(ISNA(SUMIF('13'!$B:$B,$D261,'13'!$L:$L)),0,SUMIF('13'!$B:$B,$D261,'13'!$L:$L)))))</f>
        <v/>
      </c>
      <c r="S261" s="34" t="str">
        <f>IF($D261="","",(IF($C261="","",IF(ISNA(SUMIF('14'!$CA:$CA,$C261,'14'!$CB:$CB)),0,SUMIF('14'!$CA:$CA,$C261,'14'!$CB:$CB)))-IF($D261="","",IF(ISNA(SUMIF('14'!$B:$B,$D261,'14'!$L:$L)),0,SUMIF('14'!$B:$B,$D261,'14'!$L:$L)))))</f>
        <v/>
      </c>
      <c r="T261" s="34" t="str">
        <f>IF($D261="","",(IF($C261="","",IF(ISNA(SUMIF('15'!$CA:$CA,$C261,'15'!$CB:$CB)),0,SUMIF('15'!$CA:$CA,$C261,'15'!$CB:$CB)))-IF($D261="","",IF(ISNA(SUMIF('15'!$B:$B,$D261,'15'!$L:$L)),0,SUMIF('15'!$B:$B,$D261,'15'!$L:$L)))))</f>
        <v/>
      </c>
      <c r="U261" s="34" t="str">
        <f>IF($D261="","",(IF($C261="","",IF(ISNA(SUMIF('16'!$CA:$CA,$C261,'16'!$CB:$CB)),0,SUMIF('16'!$CA:$CA,$C261,'16'!$CB:$CB)))-IF($D261="","",IF(ISNA(SUMIF('16'!$B:$B,$D261,'16'!$L:$L)),0,SUMIF('16'!$B:$B,$D261,'16'!$L:$L)))))</f>
        <v/>
      </c>
      <c r="V261" s="34" t="str">
        <f>IF($D261="","",(IF($C261="","",IF(ISNA(SUMIF('17'!$CA:$CA,$C261,'17'!$CB:$CB)),0,SUMIF('17'!$CA:$CA,$C261,'17'!$CB:$CB)))-IF($D261="","",IF(ISNA(SUMIF('17'!$B:$B,$D261,'17'!$L:$L)),0,SUMIF('17'!$B:$B,$D261,'17'!$L:$L)))))</f>
        <v/>
      </c>
      <c r="W261" s="34" t="str">
        <f>IF($D261="","",(IF($C261="","",IF(ISNA(SUMIF('18'!$CA:$CA,$C261,'18'!$CB:$CB)),0,SUMIF('18'!$CA:$CA,$C261,'18'!$CB:$CB)))-IF($D261="","",IF(ISNA(SUMIF('18'!$B:$B,$D261,'18'!$L:$L)),0,SUMIF('18'!$B:$B,$D261,'18'!$L:$L)))))</f>
        <v/>
      </c>
      <c r="X261" s="34" t="str">
        <f>IF($D261="","",(IF($C261="","",IF(ISNA(SUMIF('19'!$CA:$CA,$C261,'19'!$CB:$CB)),0,SUMIF('19'!$CA:$CA,$C261,'19'!$CB:$CB)))-IF($D261="","",IF(ISNA(SUMIF('19'!$B:$B,$D261,'19'!$L:$L)),0,SUMIF('19'!$B:$B,$D261,'19'!$L:$L)))))</f>
        <v/>
      </c>
      <c r="Y261" s="34" t="str">
        <f>IF($D261="","",(IF($C261="","",IF(ISNA(SUMIF('20'!$CA:$CA,$C261,'20'!$CB:$CB)),0,SUMIF('20'!$CA:$CA,$C261,'20'!$CB:$CB)))-IF($D261="","",IF(ISNA(SUMIF('20'!$B:$B,$D261,'20'!$L:$L)),0,SUMIF('20'!$B:$B,$D261,'20'!$L:$L)))))</f>
        <v/>
      </c>
      <c r="Z261" s="34" t="str">
        <f>IF($D261="","",(IF($C261="","",IF(ISNA(SUMIF('21'!$CA:$CA,$C261,'21'!$CB:$CB)),0,SUMIF('21'!$CA:$CA,$C261,'21'!$CB:$CB)))-IF($D261="","",IF(ISNA(SUMIF('21'!$B:$B,$D261,'21'!$L:$L)),0,SUMIF('21'!$B:$B,$D261,'21'!$L:$L)))))</f>
        <v/>
      </c>
      <c r="AA261" s="34" t="str">
        <f>IF($D261="","",(IF($C261="","",IF(ISNA(SUMIF('22'!$CA:$CA,$C261,'22'!$CB:$CB)),0,SUMIF('22'!$CA:$CA,$C261,'22'!$CB:$CB)))-IF($D261="","",IF(ISNA(SUMIF('22'!$B:$B,$D261,'22'!$L:$L)),0,SUMIF('22'!$B:$B,$D261,'22'!$L:$L)))))</f>
        <v/>
      </c>
      <c r="AB261" s="34" t="str">
        <f>IF($D261="","",(IF($C261="","",IF(ISNA(SUMIF('23'!$CA:$CA,$C261,'23'!$CB:$CB)),0,SUMIF('23'!$CA:$CA,$C261,'23'!$CB:$CB)))-IF($D261="","",IF(ISNA(SUMIF('23'!$B:$B,$D261,'23'!$L:$L)),0,SUMIF('23'!$B:$B,$D261,'23'!$L:$L)))))</f>
        <v/>
      </c>
      <c r="AC261" s="34" t="str">
        <f>IF($D261="","",(IF($C261="","",IF(ISNA(SUMIF('24'!$CA:$CA,$C261,'24'!$CB:$CB)),0,SUMIF('24'!$CA:$CA,$C261,'24'!$CB:$CB)))-IF($D261="","",IF(ISNA(SUMIF('24'!$B:$B,$D261,'24'!$L:$L)),0,SUMIF('24'!$B:$B,$D261,'24'!$L:$L)))))</f>
        <v/>
      </c>
      <c r="AD261" s="34" t="str">
        <f>IF($D261="","",(IF($C261="","",IF(ISNA(SUMIF('25'!$CA:$CA,$C261,'25'!$CB:$CB)),0,SUMIF('25'!$CA:$CA,$C261,'25'!$CB:$CB)))-IF($D261="","",IF(ISNA(SUMIF('25'!$B:$B,$D261,'25'!$L:$L)),0,SUMIF('25'!$B:$B,$D261,'25'!$L:$L)))))</f>
        <v/>
      </c>
      <c r="AE261" s="34" t="str">
        <f>IF($D261="","",(IF($C261="","",IF(ISNA(SUMIF('26'!$CA:$CA,$C261,'26'!$CB:$CB)),0,SUMIF('26'!$CA:$CA,$C261,'26'!$CB:$CB)))-IF($D261="","",IF(ISNA(SUMIF('26'!$B:$B,$D261,'26'!$L:$L)),0,SUMIF('26'!$B:$B,$D261,'26'!$L:$L)))))</f>
        <v/>
      </c>
      <c r="AF261" s="34" t="str">
        <f>IF($D261="","",(IF($C261="","",IF(ISNA(SUMIF('27'!$CA:$CA,$C261,'27'!$CB:$CB)),0,SUMIF('27'!$CA:$CA,$C261,'27'!$CB:$CB)))-IF($D261="","",IF(ISNA(SUMIF('27'!$B:$B,$D261,'27'!$L:$L)),0,SUMIF('27'!$B:$B,$D261,'27'!$L:$L)))))</f>
        <v/>
      </c>
      <c r="AG261" s="34" t="str">
        <f>IF($D261="","",(IF($C261="","",IF(ISNA(SUMIF('28'!$CA:$CA,$C261,'28'!$CB:$CB)),0,SUMIF('28'!$CA:$CA,$C261,'28'!$CB:$CB)))-IF($D261="","",IF(ISNA(SUMIF('28'!$B:$B,$D261,'28'!$L:$L)),0,SUMIF('28'!$B:$B,$D261,'28'!$L:$L)))))</f>
        <v/>
      </c>
      <c r="AH261" s="34" t="str">
        <f>IF($D261="","",(IF($C261="","",IF(ISNA(SUMIF('29'!$CA:$CA,$C261,'29'!$CB:$CB)),0,SUMIF('29'!$CA:$CA,$C261,'29'!$CB:$CB)))-IF($D261="","",IF(ISNA(SUMIF('29'!$B:$B,$D261,'29'!$L:$L)),0,SUMIF('29'!$B:$B,$D261,'29'!$L:$L)))))</f>
        <v/>
      </c>
      <c r="AI261" s="34" t="str">
        <f>IF($D261="","",(IF($C261="","",IF(ISNA(SUMIF('30'!$CA:$CA,$C261,'30'!$CB:$CB)),0,SUMIF('30'!$CA:$CA,$C261,'30'!$CB:$CB)))-IF($D261="","",IF(ISNA(SUMIF('30'!$B:$B,$D261,'30'!$L:$L)),0,SUMIF('30'!$B:$B,$D261,'30'!$L:$L)))))</f>
        <v/>
      </c>
      <c r="AJ261" s="34" t="str">
        <f>IF($D261="","",(IF($C261="","",IF(ISNA(SUMIF('31'!$CA:$CA,$C261,'31'!$CB:$CB)),0,SUMIF('31'!$CA:$CA,$C261,'31'!$CB:$CB)))-IF($D261="","",IF(ISNA(SUMIF('31'!$B:$B,$D261,'31'!$L:$L)),0,SUMIF('31'!$B:$B,$D261,'31'!$L:$L)))))</f>
        <v/>
      </c>
      <c r="AK261" s="35" t="str">
        <f t="shared" si="14"/>
        <v/>
      </c>
      <c r="AL261" s="31" t="str">
        <f t="shared" si="15"/>
        <v/>
      </c>
    </row>
    <row r="262" spans="1:38" ht="17.399999999999999" hidden="1">
      <c r="A262" s="19">
        <v>44</v>
      </c>
      <c r="C262" s="39" t="str">
        <f>IF(D262="","",VLOOKUP('CUADRO GENERADO'!D262,'BASE DATOS CONDUCTORES'!B:C,2,FALSE))</f>
        <v/>
      </c>
      <c r="D262" s="28" t="str">
        <f>IFERROR(VLOOKUP(A262,'BASE DATOS CONDUCTORES'!$Z$4:$AB$403,3,FALSE),"")</f>
        <v/>
      </c>
      <c r="E262" s="34" t="str">
        <f>IF(ISNA(VLOOKUP(D262,SALDOS!C:D,2,FALSE)),"",VLOOKUP(D262,SALDOS!C:D,2,FALSE))</f>
        <v/>
      </c>
      <c r="F262" s="34" t="str">
        <f>IF($D262="","",(IF($C262="","",IF(ISNA(SUMIF('1'!$CA:$CA,$C262,'1'!$CB:$CB)),0,SUMIF('1'!$CA:$CA,$C262,'1'!$CB:$CB)))-IF($D262="","",IF(ISNA(SUMIF('1'!$B:$B,$D262,'1'!$L:$L)),0,SUMIF('1'!$B:$B,$D262,'1'!$L:$L)))))</f>
        <v/>
      </c>
      <c r="G262" s="34" t="str">
        <f>IF($D262="","",(IF($C262="","",IF(ISNA(SUMIF('2'!$CA:$CA,$C262,'2'!$CB:$CB)),0,SUMIF('2'!$CA:$CA,$C262,'2'!$CB:$CB)))-IF($D262="","",IF(ISNA(SUMIF('2'!$B:$B,$D262,'2'!$L:$L)),0,SUMIF('2'!$B:$B,$D262,'2'!$L:$L)))))</f>
        <v/>
      </c>
      <c r="H262" s="34" t="str">
        <f>IF($D262="","",(IF($C262="","",IF(ISNA(SUMIF('3'!$CA:$CA,$C262,'3'!$CB:$CB)),0,SUMIF('3'!$CA:$CA,$C262,'3'!$CB:$CB)))-IF($D262="","",IF(ISNA(SUMIF('3'!$B:$B,$D262,'3'!$L:$L)),0,SUMIF('3'!$B:$B,$D262,'3'!$L:$L)))))</f>
        <v/>
      </c>
      <c r="I262" s="34" t="str">
        <f>IF($D262="","",(IF($C262="","",IF(ISNA(SUMIF('4'!$CA:$CA,$C262,'4'!$CB:$CB)),0,SUMIF('4'!$CA:$CA,$C262,'4'!$CB:$CB)))-IF($D262="","",IF(ISNA(SUMIF('4'!$B:$B,$D262,'4'!$L:$L)),0,SUMIF('4'!$B:$B,$D262,'4'!$L:$L)))))</f>
        <v/>
      </c>
      <c r="J262" s="34" t="str">
        <f>IF($D262="","",(IF($C262="","",IF(ISNA(SUMIF('5'!$CA:$CA,$C262,'5'!$CB:$CB)),0,SUMIF('5'!$CA:$CA,$C262,'5'!$CB:$CB)))-IF($D262="","",IF(ISNA(SUMIF('5'!$B:$B,$D262,'5'!$L:$L)),0,SUMIF('5'!$B:$B,$D262,'5'!$L:$L)))))</f>
        <v/>
      </c>
      <c r="K262" s="34" t="str">
        <f>IF($D262="","",(IF($C262="","",IF(ISNA(SUMIF('6'!$CA:$CA,$C262,'6'!$CB:$CB)),0,SUMIF('6'!$CA:$CA,$C262,'6'!$CB:$CB)))-IF($D262="","",IF(ISNA(SUMIF('6'!$B:$B,$D262,'6'!$L:$L)),0,SUMIF('6'!$B:$B,$D262,'6'!$L:$L)))))</f>
        <v/>
      </c>
      <c r="L262" s="34" t="str">
        <f>IF($D262="","",(IF($C262="","",IF(ISNA(SUMIF('7'!$CA:$CA,$C262,'7'!$CB:$CB)),0,SUMIF('7'!$CA:$CA,$C262,'7'!$CB:$CB)))-IF($D262="","",IF(ISNA(SUMIF('7'!$B:$B,$D262,'7'!$L:$L)),0,SUMIF('7'!$B:$B,$D262,'7'!$L:$L)))))</f>
        <v/>
      </c>
      <c r="M262" s="34" t="str">
        <f>IF($D262="","",(IF($C262="","",IF(ISNA(SUMIF('8'!$CA:$CA,$C262,'8'!$CB:$CB)),0,SUMIF('8'!$CA:$CA,$C262,'8'!$CB:$CB)))-IF($D262="","",IF(ISNA(SUMIF('8'!$B:$B,$D262,'8'!$L:$L)),0,SUMIF('8'!$B:$B,$D262,'8'!$L:$L)))))</f>
        <v/>
      </c>
      <c r="N262" s="34" t="str">
        <f>IF($D262="","",(IF($C262="","",IF(ISNA(SUMIF('9'!$CA:$CA,$C262,'9'!$CB:$CB)),0,SUMIF('9'!$CA:$CA,$C262,'9'!$CB:$CB)))-IF($D262="","",IF(ISNA(SUMIF('9'!$B:$B,$D262,'9'!$L:$L)),0,SUMIF('9'!$B:$B,$D262,'9'!$L:$L)))))</f>
        <v/>
      </c>
      <c r="O262" s="34" t="str">
        <f>IF($D262="","",(IF($C262="","",IF(ISNA(SUMIF('10'!$CA:$CA,$C262,'10'!$CB:$CB)),0,SUMIF('10'!$CA:$CA,$C262,'10'!$CB:$CB)))-IF($D262="","",IF(ISNA(SUMIF('10'!$B:$B,$D262,'10'!$L:$L)),0,SUMIF('10'!$B:$B,$D262,'10'!$L:$L)))))</f>
        <v/>
      </c>
      <c r="P262" s="34" t="str">
        <f>IF($D262="","",(IF($C262="","",IF(ISNA(SUMIF('11'!$CA:$CA,$C262,'11'!$CB:$CB)),0,SUMIF('11'!$CA:$CA,$C262,'11'!$CB:$CB)))-IF($D262="","",IF(ISNA(SUMIF('11'!$B:$B,$D262,'11'!$L:$L)),0,SUMIF('11'!$B:$B,$D262,'11'!$L:$L)))))</f>
        <v/>
      </c>
      <c r="Q262" s="34" t="str">
        <f>IF($D262="","",(IF($C262="","",IF(ISNA(SUMIF('12'!$CA:$CA,$C262,'12'!$CB:$CB)),0,SUMIF('12'!$CA:$CA,$C262,'12'!$CB:$CB)))-IF($D262="","",IF(ISNA(SUMIF('12'!$B:$B,$D262,'12'!$L:$L)),0,SUMIF('12'!$B:$B,$D262,'12'!$L:$L)))))</f>
        <v/>
      </c>
      <c r="R262" s="34" t="str">
        <f>IF($D262="","",(IF($C262="","",IF(ISNA(SUMIF('13'!$CA:$CA,$C262,'13'!$CB:$CB)),0,SUMIF('13'!$CA:$CA,$C262,'13'!$CB:$CB)))-IF($D262="","",IF(ISNA(SUMIF('13'!$B:$B,$D262,'13'!$L:$L)),0,SUMIF('13'!$B:$B,$D262,'13'!$L:$L)))))</f>
        <v/>
      </c>
      <c r="S262" s="34" t="str">
        <f>IF($D262="","",(IF($C262="","",IF(ISNA(SUMIF('14'!$CA:$CA,$C262,'14'!$CB:$CB)),0,SUMIF('14'!$CA:$CA,$C262,'14'!$CB:$CB)))-IF($D262="","",IF(ISNA(SUMIF('14'!$B:$B,$D262,'14'!$L:$L)),0,SUMIF('14'!$B:$B,$D262,'14'!$L:$L)))))</f>
        <v/>
      </c>
      <c r="T262" s="34" t="str">
        <f>IF($D262="","",(IF($C262="","",IF(ISNA(SUMIF('15'!$CA:$CA,$C262,'15'!$CB:$CB)),0,SUMIF('15'!$CA:$CA,$C262,'15'!$CB:$CB)))-IF($D262="","",IF(ISNA(SUMIF('15'!$B:$B,$D262,'15'!$L:$L)),0,SUMIF('15'!$B:$B,$D262,'15'!$L:$L)))))</f>
        <v/>
      </c>
      <c r="U262" s="34" t="str">
        <f>IF($D262="","",(IF($C262="","",IF(ISNA(SUMIF('16'!$CA:$CA,$C262,'16'!$CB:$CB)),0,SUMIF('16'!$CA:$CA,$C262,'16'!$CB:$CB)))-IF($D262="","",IF(ISNA(SUMIF('16'!$B:$B,$D262,'16'!$L:$L)),0,SUMIF('16'!$B:$B,$D262,'16'!$L:$L)))))</f>
        <v/>
      </c>
      <c r="V262" s="34" t="str">
        <f>IF($D262="","",(IF($C262="","",IF(ISNA(SUMIF('17'!$CA:$CA,$C262,'17'!$CB:$CB)),0,SUMIF('17'!$CA:$CA,$C262,'17'!$CB:$CB)))-IF($D262="","",IF(ISNA(SUMIF('17'!$B:$B,$D262,'17'!$L:$L)),0,SUMIF('17'!$B:$B,$D262,'17'!$L:$L)))))</f>
        <v/>
      </c>
      <c r="W262" s="34" t="str">
        <f>IF($D262="","",(IF($C262="","",IF(ISNA(SUMIF('18'!$CA:$CA,$C262,'18'!$CB:$CB)),0,SUMIF('18'!$CA:$CA,$C262,'18'!$CB:$CB)))-IF($D262="","",IF(ISNA(SUMIF('18'!$B:$B,$D262,'18'!$L:$L)),0,SUMIF('18'!$B:$B,$D262,'18'!$L:$L)))))</f>
        <v/>
      </c>
      <c r="X262" s="34" t="str">
        <f>IF($D262="","",(IF($C262="","",IF(ISNA(SUMIF('19'!$CA:$CA,$C262,'19'!$CB:$CB)),0,SUMIF('19'!$CA:$CA,$C262,'19'!$CB:$CB)))-IF($D262="","",IF(ISNA(SUMIF('19'!$B:$B,$D262,'19'!$L:$L)),0,SUMIF('19'!$B:$B,$D262,'19'!$L:$L)))))</f>
        <v/>
      </c>
      <c r="Y262" s="34" t="str">
        <f>IF($D262="","",(IF($C262="","",IF(ISNA(SUMIF('20'!$CA:$CA,$C262,'20'!$CB:$CB)),0,SUMIF('20'!$CA:$CA,$C262,'20'!$CB:$CB)))-IF($D262="","",IF(ISNA(SUMIF('20'!$B:$B,$D262,'20'!$L:$L)),0,SUMIF('20'!$B:$B,$D262,'20'!$L:$L)))))</f>
        <v/>
      </c>
      <c r="Z262" s="34" t="str">
        <f>IF($D262="","",(IF($C262="","",IF(ISNA(SUMIF('21'!$CA:$CA,$C262,'21'!$CB:$CB)),0,SUMIF('21'!$CA:$CA,$C262,'21'!$CB:$CB)))-IF($D262="","",IF(ISNA(SUMIF('21'!$B:$B,$D262,'21'!$L:$L)),0,SUMIF('21'!$B:$B,$D262,'21'!$L:$L)))))</f>
        <v/>
      </c>
      <c r="AA262" s="34" t="str">
        <f>IF($D262="","",(IF($C262="","",IF(ISNA(SUMIF('22'!$CA:$CA,$C262,'22'!$CB:$CB)),0,SUMIF('22'!$CA:$CA,$C262,'22'!$CB:$CB)))-IF($D262="","",IF(ISNA(SUMIF('22'!$B:$B,$D262,'22'!$L:$L)),0,SUMIF('22'!$B:$B,$D262,'22'!$L:$L)))))</f>
        <v/>
      </c>
      <c r="AB262" s="34" t="str">
        <f>IF($D262="","",(IF($C262="","",IF(ISNA(SUMIF('23'!$CA:$CA,$C262,'23'!$CB:$CB)),0,SUMIF('23'!$CA:$CA,$C262,'23'!$CB:$CB)))-IF($D262="","",IF(ISNA(SUMIF('23'!$B:$B,$D262,'23'!$L:$L)),0,SUMIF('23'!$B:$B,$D262,'23'!$L:$L)))))</f>
        <v/>
      </c>
      <c r="AC262" s="34" t="str">
        <f>IF($D262="","",(IF($C262="","",IF(ISNA(SUMIF('24'!$CA:$CA,$C262,'24'!$CB:$CB)),0,SUMIF('24'!$CA:$CA,$C262,'24'!$CB:$CB)))-IF($D262="","",IF(ISNA(SUMIF('24'!$B:$B,$D262,'24'!$L:$L)),0,SUMIF('24'!$B:$B,$D262,'24'!$L:$L)))))</f>
        <v/>
      </c>
      <c r="AD262" s="34" t="str">
        <f>IF($D262="","",(IF($C262="","",IF(ISNA(SUMIF('25'!$CA:$CA,$C262,'25'!$CB:$CB)),0,SUMIF('25'!$CA:$CA,$C262,'25'!$CB:$CB)))-IF($D262="","",IF(ISNA(SUMIF('25'!$B:$B,$D262,'25'!$L:$L)),0,SUMIF('25'!$B:$B,$D262,'25'!$L:$L)))))</f>
        <v/>
      </c>
      <c r="AE262" s="34" t="str">
        <f>IF($D262="","",(IF($C262="","",IF(ISNA(SUMIF('26'!$CA:$CA,$C262,'26'!$CB:$CB)),0,SUMIF('26'!$CA:$CA,$C262,'26'!$CB:$CB)))-IF($D262="","",IF(ISNA(SUMIF('26'!$B:$B,$D262,'26'!$L:$L)),0,SUMIF('26'!$B:$B,$D262,'26'!$L:$L)))))</f>
        <v/>
      </c>
      <c r="AF262" s="34" t="str">
        <f>IF($D262="","",(IF($C262="","",IF(ISNA(SUMIF('27'!$CA:$CA,$C262,'27'!$CB:$CB)),0,SUMIF('27'!$CA:$CA,$C262,'27'!$CB:$CB)))-IF($D262="","",IF(ISNA(SUMIF('27'!$B:$B,$D262,'27'!$L:$L)),0,SUMIF('27'!$B:$B,$D262,'27'!$L:$L)))))</f>
        <v/>
      </c>
      <c r="AG262" s="34" t="str">
        <f>IF($D262="","",(IF($C262="","",IF(ISNA(SUMIF('28'!$CA:$CA,$C262,'28'!$CB:$CB)),0,SUMIF('28'!$CA:$CA,$C262,'28'!$CB:$CB)))-IF($D262="","",IF(ISNA(SUMIF('28'!$B:$B,$D262,'28'!$L:$L)),0,SUMIF('28'!$B:$B,$D262,'28'!$L:$L)))))</f>
        <v/>
      </c>
      <c r="AH262" s="34" t="str">
        <f>IF($D262="","",(IF($C262="","",IF(ISNA(SUMIF('29'!$CA:$CA,$C262,'29'!$CB:$CB)),0,SUMIF('29'!$CA:$CA,$C262,'29'!$CB:$CB)))-IF($D262="","",IF(ISNA(SUMIF('29'!$B:$B,$D262,'29'!$L:$L)),0,SUMIF('29'!$B:$B,$D262,'29'!$L:$L)))))</f>
        <v/>
      </c>
      <c r="AI262" s="34" t="str">
        <f>IF($D262="","",(IF($C262="","",IF(ISNA(SUMIF('30'!$CA:$CA,$C262,'30'!$CB:$CB)),0,SUMIF('30'!$CA:$CA,$C262,'30'!$CB:$CB)))-IF($D262="","",IF(ISNA(SUMIF('30'!$B:$B,$D262,'30'!$L:$L)),0,SUMIF('30'!$B:$B,$D262,'30'!$L:$L)))))</f>
        <v/>
      </c>
      <c r="AJ262" s="34" t="str">
        <f>IF($D262="","",(IF($C262="","",IF(ISNA(SUMIF('31'!$CA:$CA,$C262,'31'!$CB:$CB)),0,SUMIF('31'!$CA:$CA,$C262,'31'!$CB:$CB)))-IF($D262="","",IF(ISNA(SUMIF('31'!$B:$B,$D262,'31'!$L:$L)),0,SUMIF('31'!$B:$B,$D262,'31'!$L:$L)))))</f>
        <v/>
      </c>
      <c r="AK262" s="35" t="str">
        <f t="shared" si="14"/>
        <v/>
      </c>
      <c r="AL262" s="31" t="str">
        <f t="shared" si="15"/>
        <v/>
      </c>
    </row>
    <row r="263" spans="1:38" ht="17.399999999999999" hidden="1">
      <c r="A263" s="19">
        <v>45</v>
      </c>
      <c r="C263" s="39" t="str">
        <f>IF(D263="","",VLOOKUP('CUADRO GENERADO'!D263,'BASE DATOS CONDUCTORES'!B:C,2,FALSE))</f>
        <v/>
      </c>
      <c r="D263" s="28" t="str">
        <f>IFERROR(VLOOKUP(A263,'BASE DATOS CONDUCTORES'!$Z$4:$AB$403,3,FALSE),"")</f>
        <v/>
      </c>
      <c r="E263" s="34" t="str">
        <f>IF(ISNA(VLOOKUP(D263,SALDOS!C:D,2,FALSE)),"",VLOOKUP(D263,SALDOS!C:D,2,FALSE))</f>
        <v/>
      </c>
      <c r="F263" s="34" t="str">
        <f>IF($D263="","",(IF($C263="","",IF(ISNA(SUMIF('1'!$CA:$CA,$C263,'1'!$CB:$CB)),0,SUMIF('1'!$CA:$CA,$C263,'1'!$CB:$CB)))-IF($D263="","",IF(ISNA(SUMIF('1'!$B:$B,$D263,'1'!$L:$L)),0,SUMIF('1'!$B:$B,$D263,'1'!$L:$L)))))</f>
        <v/>
      </c>
      <c r="G263" s="34" t="str">
        <f>IF($D263="","",(IF($C263="","",IF(ISNA(SUMIF('2'!$CA:$CA,$C263,'2'!$CB:$CB)),0,SUMIF('2'!$CA:$CA,$C263,'2'!$CB:$CB)))-IF($D263="","",IF(ISNA(SUMIF('2'!$B:$B,$D263,'2'!$L:$L)),0,SUMIF('2'!$B:$B,$D263,'2'!$L:$L)))))</f>
        <v/>
      </c>
      <c r="H263" s="34" t="str">
        <f>IF($D263="","",(IF($C263="","",IF(ISNA(SUMIF('3'!$CA:$CA,$C263,'3'!$CB:$CB)),0,SUMIF('3'!$CA:$CA,$C263,'3'!$CB:$CB)))-IF($D263="","",IF(ISNA(SUMIF('3'!$B:$B,$D263,'3'!$L:$L)),0,SUMIF('3'!$B:$B,$D263,'3'!$L:$L)))))</f>
        <v/>
      </c>
      <c r="I263" s="34" t="str">
        <f>IF($D263="","",(IF($C263="","",IF(ISNA(SUMIF('4'!$CA:$CA,$C263,'4'!$CB:$CB)),0,SUMIF('4'!$CA:$CA,$C263,'4'!$CB:$CB)))-IF($D263="","",IF(ISNA(SUMIF('4'!$B:$B,$D263,'4'!$L:$L)),0,SUMIF('4'!$B:$B,$D263,'4'!$L:$L)))))</f>
        <v/>
      </c>
      <c r="J263" s="34" t="str">
        <f>IF($D263="","",(IF($C263="","",IF(ISNA(SUMIF('5'!$CA:$CA,$C263,'5'!$CB:$CB)),0,SUMIF('5'!$CA:$CA,$C263,'5'!$CB:$CB)))-IF($D263="","",IF(ISNA(SUMIF('5'!$B:$B,$D263,'5'!$L:$L)),0,SUMIF('5'!$B:$B,$D263,'5'!$L:$L)))))</f>
        <v/>
      </c>
      <c r="K263" s="34" t="str">
        <f>IF($D263="","",(IF($C263="","",IF(ISNA(SUMIF('6'!$CA:$CA,$C263,'6'!$CB:$CB)),0,SUMIF('6'!$CA:$CA,$C263,'6'!$CB:$CB)))-IF($D263="","",IF(ISNA(SUMIF('6'!$B:$B,$D263,'6'!$L:$L)),0,SUMIF('6'!$B:$B,$D263,'6'!$L:$L)))))</f>
        <v/>
      </c>
      <c r="L263" s="34" t="str">
        <f>IF($D263="","",(IF($C263="","",IF(ISNA(SUMIF('7'!$CA:$CA,$C263,'7'!$CB:$CB)),0,SUMIF('7'!$CA:$CA,$C263,'7'!$CB:$CB)))-IF($D263="","",IF(ISNA(SUMIF('7'!$B:$B,$D263,'7'!$L:$L)),0,SUMIF('7'!$B:$B,$D263,'7'!$L:$L)))))</f>
        <v/>
      </c>
      <c r="M263" s="34" t="str">
        <f>IF($D263="","",(IF($C263="","",IF(ISNA(SUMIF('8'!$CA:$CA,$C263,'8'!$CB:$CB)),0,SUMIF('8'!$CA:$CA,$C263,'8'!$CB:$CB)))-IF($D263="","",IF(ISNA(SUMIF('8'!$B:$B,$D263,'8'!$L:$L)),0,SUMIF('8'!$B:$B,$D263,'8'!$L:$L)))))</f>
        <v/>
      </c>
      <c r="N263" s="34" t="str">
        <f>IF($D263="","",(IF($C263="","",IF(ISNA(SUMIF('9'!$CA:$CA,$C263,'9'!$CB:$CB)),0,SUMIF('9'!$CA:$CA,$C263,'9'!$CB:$CB)))-IF($D263="","",IF(ISNA(SUMIF('9'!$B:$B,$D263,'9'!$L:$L)),0,SUMIF('9'!$B:$B,$D263,'9'!$L:$L)))))</f>
        <v/>
      </c>
      <c r="O263" s="34" t="str">
        <f>IF($D263="","",(IF($C263="","",IF(ISNA(SUMIF('10'!$CA:$CA,$C263,'10'!$CB:$CB)),0,SUMIF('10'!$CA:$CA,$C263,'10'!$CB:$CB)))-IF($D263="","",IF(ISNA(SUMIF('10'!$B:$B,$D263,'10'!$L:$L)),0,SUMIF('10'!$B:$B,$D263,'10'!$L:$L)))))</f>
        <v/>
      </c>
      <c r="P263" s="34" t="str">
        <f>IF($D263="","",(IF($C263="","",IF(ISNA(SUMIF('11'!$CA:$CA,$C263,'11'!$CB:$CB)),0,SUMIF('11'!$CA:$CA,$C263,'11'!$CB:$CB)))-IF($D263="","",IF(ISNA(SUMIF('11'!$B:$B,$D263,'11'!$L:$L)),0,SUMIF('11'!$B:$B,$D263,'11'!$L:$L)))))</f>
        <v/>
      </c>
      <c r="Q263" s="34" t="str">
        <f>IF($D263="","",(IF($C263="","",IF(ISNA(SUMIF('12'!$CA:$CA,$C263,'12'!$CB:$CB)),0,SUMIF('12'!$CA:$CA,$C263,'12'!$CB:$CB)))-IF($D263="","",IF(ISNA(SUMIF('12'!$B:$B,$D263,'12'!$L:$L)),0,SUMIF('12'!$B:$B,$D263,'12'!$L:$L)))))</f>
        <v/>
      </c>
      <c r="R263" s="34" t="str">
        <f>IF($D263="","",(IF($C263="","",IF(ISNA(SUMIF('13'!$CA:$CA,$C263,'13'!$CB:$CB)),0,SUMIF('13'!$CA:$CA,$C263,'13'!$CB:$CB)))-IF($D263="","",IF(ISNA(SUMIF('13'!$B:$B,$D263,'13'!$L:$L)),0,SUMIF('13'!$B:$B,$D263,'13'!$L:$L)))))</f>
        <v/>
      </c>
      <c r="S263" s="34" t="str">
        <f>IF($D263="","",(IF($C263="","",IF(ISNA(SUMIF('14'!$CA:$CA,$C263,'14'!$CB:$CB)),0,SUMIF('14'!$CA:$CA,$C263,'14'!$CB:$CB)))-IF($D263="","",IF(ISNA(SUMIF('14'!$B:$B,$D263,'14'!$L:$L)),0,SUMIF('14'!$B:$B,$D263,'14'!$L:$L)))))</f>
        <v/>
      </c>
      <c r="T263" s="34" t="str">
        <f>IF($D263="","",(IF($C263="","",IF(ISNA(SUMIF('15'!$CA:$CA,$C263,'15'!$CB:$CB)),0,SUMIF('15'!$CA:$CA,$C263,'15'!$CB:$CB)))-IF($D263="","",IF(ISNA(SUMIF('15'!$B:$B,$D263,'15'!$L:$L)),0,SUMIF('15'!$B:$B,$D263,'15'!$L:$L)))))</f>
        <v/>
      </c>
      <c r="U263" s="34" t="str">
        <f>IF($D263="","",(IF($C263="","",IF(ISNA(SUMIF('16'!$CA:$CA,$C263,'16'!$CB:$CB)),0,SUMIF('16'!$CA:$CA,$C263,'16'!$CB:$CB)))-IF($D263="","",IF(ISNA(SUMIF('16'!$B:$B,$D263,'16'!$L:$L)),0,SUMIF('16'!$B:$B,$D263,'16'!$L:$L)))))</f>
        <v/>
      </c>
      <c r="V263" s="34" t="str">
        <f>IF($D263="","",(IF($C263="","",IF(ISNA(SUMIF('17'!$CA:$CA,$C263,'17'!$CB:$CB)),0,SUMIF('17'!$CA:$CA,$C263,'17'!$CB:$CB)))-IF($D263="","",IF(ISNA(SUMIF('17'!$B:$B,$D263,'17'!$L:$L)),0,SUMIF('17'!$B:$B,$D263,'17'!$L:$L)))))</f>
        <v/>
      </c>
      <c r="W263" s="34" t="str">
        <f>IF($D263="","",(IF($C263="","",IF(ISNA(SUMIF('18'!$CA:$CA,$C263,'18'!$CB:$CB)),0,SUMIF('18'!$CA:$CA,$C263,'18'!$CB:$CB)))-IF($D263="","",IF(ISNA(SUMIF('18'!$B:$B,$D263,'18'!$L:$L)),0,SUMIF('18'!$B:$B,$D263,'18'!$L:$L)))))</f>
        <v/>
      </c>
      <c r="X263" s="34" t="str">
        <f>IF($D263="","",(IF($C263="","",IF(ISNA(SUMIF('19'!$CA:$CA,$C263,'19'!$CB:$CB)),0,SUMIF('19'!$CA:$CA,$C263,'19'!$CB:$CB)))-IF($D263="","",IF(ISNA(SUMIF('19'!$B:$B,$D263,'19'!$L:$L)),0,SUMIF('19'!$B:$B,$D263,'19'!$L:$L)))))</f>
        <v/>
      </c>
      <c r="Y263" s="34" t="str">
        <f>IF($D263="","",(IF($C263="","",IF(ISNA(SUMIF('20'!$CA:$CA,$C263,'20'!$CB:$CB)),0,SUMIF('20'!$CA:$CA,$C263,'20'!$CB:$CB)))-IF($D263="","",IF(ISNA(SUMIF('20'!$B:$B,$D263,'20'!$L:$L)),0,SUMIF('20'!$B:$B,$D263,'20'!$L:$L)))))</f>
        <v/>
      </c>
      <c r="Z263" s="34" t="str">
        <f>IF($D263="","",(IF($C263="","",IF(ISNA(SUMIF('21'!$CA:$CA,$C263,'21'!$CB:$CB)),0,SUMIF('21'!$CA:$CA,$C263,'21'!$CB:$CB)))-IF($D263="","",IF(ISNA(SUMIF('21'!$B:$B,$D263,'21'!$L:$L)),0,SUMIF('21'!$B:$B,$D263,'21'!$L:$L)))))</f>
        <v/>
      </c>
      <c r="AA263" s="34" t="str">
        <f>IF($D263="","",(IF($C263="","",IF(ISNA(SUMIF('22'!$CA:$CA,$C263,'22'!$CB:$CB)),0,SUMIF('22'!$CA:$CA,$C263,'22'!$CB:$CB)))-IF($D263="","",IF(ISNA(SUMIF('22'!$B:$B,$D263,'22'!$L:$L)),0,SUMIF('22'!$B:$B,$D263,'22'!$L:$L)))))</f>
        <v/>
      </c>
      <c r="AB263" s="34" t="str">
        <f>IF($D263="","",(IF($C263="","",IF(ISNA(SUMIF('23'!$CA:$CA,$C263,'23'!$CB:$CB)),0,SUMIF('23'!$CA:$CA,$C263,'23'!$CB:$CB)))-IF($D263="","",IF(ISNA(SUMIF('23'!$B:$B,$D263,'23'!$L:$L)),0,SUMIF('23'!$B:$B,$D263,'23'!$L:$L)))))</f>
        <v/>
      </c>
      <c r="AC263" s="34" t="str">
        <f>IF($D263="","",(IF($C263="","",IF(ISNA(SUMIF('24'!$CA:$CA,$C263,'24'!$CB:$CB)),0,SUMIF('24'!$CA:$CA,$C263,'24'!$CB:$CB)))-IF($D263="","",IF(ISNA(SUMIF('24'!$B:$B,$D263,'24'!$L:$L)),0,SUMIF('24'!$B:$B,$D263,'24'!$L:$L)))))</f>
        <v/>
      </c>
      <c r="AD263" s="34" t="str">
        <f>IF($D263="","",(IF($C263="","",IF(ISNA(SUMIF('25'!$CA:$CA,$C263,'25'!$CB:$CB)),0,SUMIF('25'!$CA:$CA,$C263,'25'!$CB:$CB)))-IF($D263="","",IF(ISNA(SUMIF('25'!$B:$B,$D263,'25'!$L:$L)),0,SUMIF('25'!$B:$B,$D263,'25'!$L:$L)))))</f>
        <v/>
      </c>
      <c r="AE263" s="34" t="str">
        <f>IF($D263="","",(IF($C263="","",IF(ISNA(SUMIF('26'!$CA:$CA,$C263,'26'!$CB:$CB)),0,SUMIF('26'!$CA:$CA,$C263,'26'!$CB:$CB)))-IF($D263="","",IF(ISNA(SUMIF('26'!$B:$B,$D263,'26'!$L:$L)),0,SUMIF('26'!$B:$B,$D263,'26'!$L:$L)))))</f>
        <v/>
      </c>
      <c r="AF263" s="34" t="str">
        <f>IF($D263="","",(IF($C263="","",IF(ISNA(SUMIF('27'!$CA:$CA,$C263,'27'!$CB:$CB)),0,SUMIF('27'!$CA:$CA,$C263,'27'!$CB:$CB)))-IF($D263="","",IF(ISNA(SUMIF('27'!$B:$B,$D263,'27'!$L:$L)),0,SUMIF('27'!$B:$B,$D263,'27'!$L:$L)))))</f>
        <v/>
      </c>
      <c r="AG263" s="34" t="str">
        <f>IF($D263="","",(IF($C263="","",IF(ISNA(SUMIF('28'!$CA:$CA,$C263,'28'!$CB:$CB)),0,SUMIF('28'!$CA:$CA,$C263,'28'!$CB:$CB)))-IF($D263="","",IF(ISNA(SUMIF('28'!$B:$B,$D263,'28'!$L:$L)),0,SUMIF('28'!$B:$B,$D263,'28'!$L:$L)))))</f>
        <v/>
      </c>
      <c r="AH263" s="34" t="str">
        <f>IF($D263="","",(IF($C263="","",IF(ISNA(SUMIF('29'!$CA:$CA,$C263,'29'!$CB:$CB)),0,SUMIF('29'!$CA:$CA,$C263,'29'!$CB:$CB)))-IF($D263="","",IF(ISNA(SUMIF('29'!$B:$B,$D263,'29'!$L:$L)),0,SUMIF('29'!$B:$B,$D263,'29'!$L:$L)))))</f>
        <v/>
      </c>
      <c r="AI263" s="34" t="str">
        <f>IF($D263="","",(IF($C263="","",IF(ISNA(SUMIF('30'!$CA:$CA,$C263,'30'!$CB:$CB)),0,SUMIF('30'!$CA:$CA,$C263,'30'!$CB:$CB)))-IF($D263="","",IF(ISNA(SUMIF('30'!$B:$B,$D263,'30'!$L:$L)),0,SUMIF('30'!$B:$B,$D263,'30'!$L:$L)))))</f>
        <v/>
      </c>
      <c r="AJ263" s="34" t="str">
        <f>IF($D263="","",(IF($C263="","",IF(ISNA(SUMIF('31'!$CA:$CA,$C263,'31'!$CB:$CB)),0,SUMIF('31'!$CA:$CA,$C263,'31'!$CB:$CB)))-IF($D263="","",IF(ISNA(SUMIF('31'!$B:$B,$D263,'31'!$L:$L)),0,SUMIF('31'!$B:$B,$D263,'31'!$L:$L)))))</f>
        <v/>
      </c>
      <c r="AK263" s="35" t="str">
        <f t="shared" si="14"/>
        <v/>
      </c>
      <c r="AL263" s="31" t="str">
        <f t="shared" si="15"/>
        <v/>
      </c>
    </row>
    <row r="264" spans="1:38" ht="17.399999999999999" hidden="1">
      <c r="A264" s="19">
        <v>46</v>
      </c>
      <c r="C264" s="39" t="str">
        <f>IF(D264="","",VLOOKUP('CUADRO GENERADO'!D264,'BASE DATOS CONDUCTORES'!B:C,2,FALSE))</f>
        <v/>
      </c>
      <c r="D264" s="28" t="str">
        <f>IFERROR(VLOOKUP(A264,'BASE DATOS CONDUCTORES'!$Z$4:$AB$403,3,FALSE),"")</f>
        <v/>
      </c>
      <c r="E264" s="34" t="str">
        <f>IF(ISNA(VLOOKUP(D264,SALDOS!C:D,2,FALSE)),"",VLOOKUP(D264,SALDOS!C:D,2,FALSE))</f>
        <v/>
      </c>
      <c r="F264" s="34" t="str">
        <f>IF($D264="","",(IF($C264="","",IF(ISNA(SUMIF('1'!$CA:$CA,$C264,'1'!$CB:$CB)),0,SUMIF('1'!$CA:$CA,$C264,'1'!$CB:$CB)))-IF($D264="","",IF(ISNA(SUMIF('1'!$B:$B,$D264,'1'!$L:$L)),0,SUMIF('1'!$B:$B,$D264,'1'!$L:$L)))))</f>
        <v/>
      </c>
      <c r="G264" s="34" t="str">
        <f>IF($D264="","",(IF($C264="","",IF(ISNA(SUMIF('2'!$CA:$CA,$C264,'2'!$CB:$CB)),0,SUMIF('2'!$CA:$CA,$C264,'2'!$CB:$CB)))-IF($D264="","",IF(ISNA(SUMIF('2'!$B:$B,$D264,'2'!$L:$L)),0,SUMIF('2'!$B:$B,$D264,'2'!$L:$L)))))</f>
        <v/>
      </c>
      <c r="H264" s="34" t="str">
        <f>IF($D264="","",(IF($C264="","",IF(ISNA(SUMIF('3'!$CA:$CA,$C264,'3'!$CB:$CB)),0,SUMIF('3'!$CA:$CA,$C264,'3'!$CB:$CB)))-IF($D264="","",IF(ISNA(SUMIF('3'!$B:$B,$D264,'3'!$L:$L)),0,SUMIF('3'!$B:$B,$D264,'3'!$L:$L)))))</f>
        <v/>
      </c>
      <c r="I264" s="34" t="str">
        <f>IF($D264="","",(IF($C264="","",IF(ISNA(SUMIF('4'!$CA:$CA,$C264,'4'!$CB:$CB)),0,SUMIF('4'!$CA:$CA,$C264,'4'!$CB:$CB)))-IF($D264="","",IF(ISNA(SUMIF('4'!$B:$B,$D264,'4'!$L:$L)),0,SUMIF('4'!$B:$B,$D264,'4'!$L:$L)))))</f>
        <v/>
      </c>
      <c r="J264" s="34" t="str">
        <f>IF($D264="","",(IF($C264="","",IF(ISNA(SUMIF('5'!$CA:$CA,$C264,'5'!$CB:$CB)),0,SUMIF('5'!$CA:$CA,$C264,'5'!$CB:$CB)))-IF($D264="","",IF(ISNA(SUMIF('5'!$B:$B,$D264,'5'!$L:$L)),0,SUMIF('5'!$B:$B,$D264,'5'!$L:$L)))))</f>
        <v/>
      </c>
      <c r="K264" s="34" t="str">
        <f>IF($D264="","",(IF($C264="","",IF(ISNA(SUMIF('6'!$CA:$CA,$C264,'6'!$CB:$CB)),0,SUMIF('6'!$CA:$CA,$C264,'6'!$CB:$CB)))-IF($D264="","",IF(ISNA(SUMIF('6'!$B:$B,$D264,'6'!$L:$L)),0,SUMIF('6'!$B:$B,$D264,'6'!$L:$L)))))</f>
        <v/>
      </c>
      <c r="L264" s="34" t="str">
        <f>IF($D264="","",(IF($C264="","",IF(ISNA(SUMIF('7'!$CA:$CA,$C264,'7'!$CB:$CB)),0,SUMIF('7'!$CA:$CA,$C264,'7'!$CB:$CB)))-IF($D264="","",IF(ISNA(SUMIF('7'!$B:$B,$D264,'7'!$L:$L)),0,SUMIF('7'!$B:$B,$D264,'7'!$L:$L)))))</f>
        <v/>
      </c>
      <c r="M264" s="34" t="str">
        <f>IF($D264="","",(IF($C264="","",IF(ISNA(SUMIF('8'!$CA:$CA,$C264,'8'!$CB:$CB)),0,SUMIF('8'!$CA:$CA,$C264,'8'!$CB:$CB)))-IF($D264="","",IF(ISNA(SUMIF('8'!$B:$B,$D264,'8'!$L:$L)),0,SUMIF('8'!$B:$B,$D264,'8'!$L:$L)))))</f>
        <v/>
      </c>
      <c r="N264" s="34" t="str">
        <f>IF($D264="","",(IF($C264="","",IF(ISNA(SUMIF('9'!$CA:$CA,$C264,'9'!$CB:$CB)),0,SUMIF('9'!$CA:$CA,$C264,'9'!$CB:$CB)))-IF($D264="","",IF(ISNA(SUMIF('9'!$B:$B,$D264,'9'!$L:$L)),0,SUMIF('9'!$B:$B,$D264,'9'!$L:$L)))))</f>
        <v/>
      </c>
      <c r="O264" s="34" t="str">
        <f>IF($D264="","",(IF($C264="","",IF(ISNA(SUMIF('10'!$CA:$CA,$C264,'10'!$CB:$CB)),0,SUMIF('10'!$CA:$CA,$C264,'10'!$CB:$CB)))-IF($D264="","",IF(ISNA(SUMIF('10'!$B:$B,$D264,'10'!$L:$L)),0,SUMIF('10'!$B:$B,$D264,'10'!$L:$L)))))</f>
        <v/>
      </c>
      <c r="P264" s="34" t="str">
        <f>IF($D264="","",(IF($C264="","",IF(ISNA(SUMIF('11'!$CA:$CA,$C264,'11'!$CB:$CB)),0,SUMIF('11'!$CA:$CA,$C264,'11'!$CB:$CB)))-IF($D264="","",IF(ISNA(SUMIF('11'!$B:$B,$D264,'11'!$L:$L)),0,SUMIF('11'!$B:$B,$D264,'11'!$L:$L)))))</f>
        <v/>
      </c>
      <c r="Q264" s="34" t="str">
        <f>IF($D264="","",(IF($C264="","",IF(ISNA(SUMIF('12'!$CA:$CA,$C264,'12'!$CB:$CB)),0,SUMIF('12'!$CA:$CA,$C264,'12'!$CB:$CB)))-IF($D264="","",IF(ISNA(SUMIF('12'!$B:$B,$D264,'12'!$L:$L)),0,SUMIF('12'!$B:$B,$D264,'12'!$L:$L)))))</f>
        <v/>
      </c>
      <c r="R264" s="34" t="str">
        <f>IF($D264="","",(IF($C264="","",IF(ISNA(SUMIF('13'!$CA:$CA,$C264,'13'!$CB:$CB)),0,SUMIF('13'!$CA:$CA,$C264,'13'!$CB:$CB)))-IF($D264="","",IF(ISNA(SUMIF('13'!$B:$B,$D264,'13'!$L:$L)),0,SUMIF('13'!$B:$B,$D264,'13'!$L:$L)))))</f>
        <v/>
      </c>
      <c r="S264" s="34" t="str">
        <f>IF($D264="","",(IF($C264="","",IF(ISNA(SUMIF('14'!$CA:$CA,$C264,'14'!$CB:$CB)),0,SUMIF('14'!$CA:$CA,$C264,'14'!$CB:$CB)))-IF($D264="","",IF(ISNA(SUMIF('14'!$B:$B,$D264,'14'!$L:$L)),0,SUMIF('14'!$B:$B,$D264,'14'!$L:$L)))))</f>
        <v/>
      </c>
      <c r="T264" s="34" t="str">
        <f>IF($D264="","",(IF($C264="","",IF(ISNA(SUMIF('15'!$CA:$CA,$C264,'15'!$CB:$CB)),0,SUMIF('15'!$CA:$CA,$C264,'15'!$CB:$CB)))-IF($D264="","",IF(ISNA(SUMIF('15'!$B:$B,$D264,'15'!$L:$L)),0,SUMIF('15'!$B:$B,$D264,'15'!$L:$L)))))</f>
        <v/>
      </c>
      <c r="U264" s="34" t="str">
        <f>IF($D264="","",(IF($C264="","",IF(ISNA(SUMIF('16'!$CA:$CA,$C264,'16'!$CB:$CB)),0,SUMIF('16'!$CA:$CA,$C264,'16'!$CB:$CB)))-IF($D264="","",IF(ISNA(SUMIF('16'!$B:$B,$D264,'16'!$L:$L)),0,SUMIF('16'!$B:$B,$D264,'16'!$L:$L)))))</f>
        <v/>
      </c>
      <c r="V264" s="34" t="str">
        <f>IF($D264="","",(IF($C264="","",IF(ISNA(SUMIF('17'!$CA:$CA,$C264,'17'!$CB:$CB)),0,SUMIF('17'!$CA:$CA,$C264,'17'!$CB:$CB)))-IF($D264="","",IF(ISNA(SUMIF('17'!$B:$B,$D264,'17'!$L:$L)),0,SUMIF('17'!$B:$B,$D264,'17'!$L:$L)))))</f>
        <v/>
      </c>
      <c r="W264" s="34" t="str">
        <f>IF($D264="","",(IF($C264="","",IF(ISNA(SUMIF('18'!$CA:$CA,$C264,'18'!$CB:$CB)),0,SUMIF('18'!$CA:$CA,$C264,'18'!$CB:$CB)))-IF($D264="","",IF(ISNA(SUMIF('18'!$B:$B,$D264,'18'!$L:$L)),0,SUMIF('18'!$B:$B,$D264,'18'!$L:$L)))))</f>
        <v/>
      </c>
      <c r="X264" s="34" t="str">
        <f>IF($D264="","",(IF($C264="","",IF(ISNA(SUMIF('19'!$CA:$CA,$C264,'19'!$CB:$CB)),0,SUMIF('19'!$CA:$CA,$C264,'19'!$CB:$CB)))-IF($D264="","",IF(ISNA(SUMIF('19'!$B:$B,$D264,'19'!$L:$L)),0,SUMIF('19'!$B:$B,$D264,'19'!$L:$L)))))</f>
        <v/>
      </c>
      <c r="Y264" s="34" t="str">
        <f>IF($D264="","",(IF($C264="","",IF(ISNA(SUMIF('20'!$CA:$CA,$C264,'20'!$CB:$CB)),0,SUMIF('20'!$CA:$CA,$C264,'20'!$CB:$CB)))-IF($D264="","",IF(ISNA(SUMIF('20'!$B:$B,$D264,'20'!$L:$L)),0,SUMIF('20'!$B:$B,$D264,'20'!$L:$L)))))</f>
        <v/>
      </c>
      <c r="Z264" s="34" t="str">
        <f>IF($D264="","",(IF($C264="","",IF(ISNA(SUMIF('21'!$CA:$CA,$C264,'21'!$CB:$CB)),0,SUMIF('21'!$CA:$CA,$C264,'21'!$CB:$CB)))-IF($D264="","",IF(ISNA(SUMIF('21'!$B:$B,$D264,'21'!$L:$L)),0,SUMIF('21'!$B:$B,$D264,'21'!$L:$L)))))</f>
        <v/>
      </c>
      <c r="AA264" s="34" t="str">
        <f>IF($D264="","",(IF($C264="","",IF(ISNA(SUMIF('22'!$CA:$CA,$C264,'22'!$CB:$CB)),0,SUMIF('22'!$CA:$CA,$C264,'22'!$CB:$CB)))-IF($D264="","",IF(ISNA(SUMIF('22'!$B:$B,$D264,'22'!$L:$L)),0,SUMIF('22'!$B:$B,$D264,'22'!$L:$L)))))</f>
        <v/>
      </c>
      <c r="AB264" s="34" t="str">
        <f>IF($D264="","",(IF($C264="","",IF(ISNA(SUMIF('23'!$CA:$CA,$C264,'23'!$CB:$CB)),0,SUMIF('23'!$CA:$CA,$C264,'23'!$CB:$CB)))-IF($D264="","",IF(ISNA(SUMIF('23'!$B:$B,$D264,'23'!$L:$L)),0,SUMIF('23'!$B:$B,$D264,'23'!$L:$L)))))</f>
        <v/>
      </c>
      <c r="AC264" s="34" t="str">
        <f>IF($D264="","",(IF($C264="","",IF(ISNA(SUMIF('24'!$CA:$CA,$C264,'24'!$CB:$CB)),0,SUMIF('24'!$CA:$CA,$C264,'24'!$CB:$CB)))-IF($D264="","",IF(ISNA(SUMIF('24'!$B:$B,$D264,'24'!$L:$L)),0,SUMIF('24'!$B:$B,$D264,'24'!$L:$L)))))</f>
        <v/>
      </c>
      <c r="AD264" s="34" t="str">
        <f>IF($D264="","",(IF($C264="","",IF(ISNA(SUMIF('25'!$CA:$CA,$C264,'25'!$CB:$CB)),0,SUMIF('25'!$CA:$CA,$C264,'25'!$CB:$CB)))-IF($D264="","",IF(ISNA(SUMIF('25'!$B:$B,$D264,'25'!$L:$L)),0,SUMIF('25'!$B:$B,$D264,'25'!$L:$L)))))</f>
        <v/>
      </c>
      <c r="AE264" s="34" t="str">
        <f>IF($D264="","",(IF($C264="","",IF(ISNA(SUMIF('26'!$CA:$CA,$C264,'26'!$CB:$CB)),0,SUMIF('26'!$CA:$CA,$C264,'26'!$CB:$CB)))-IF($D264="","",IF(ISNA(SUMIF('26'!$B:$B,$D264,'26'!$L:$L)),0,SUMIF('26'!$B:$B,$D264,'26'!$L:$L)))))</f>
        <v/>
      </c>
      <c r="AF264" s="34" t="str">
        <f>IF($D264="","",(IF($C264="","",IF(ISNA(SUMIF('27'!$CA:$CA,$C264,'27'!$CB:$CB)),0,SUMIF('27'!$CA:$CA,$C264,'27'!$CB:$CB)))-IF($D264="","",IF(ISNA(SUMIF('27'!$B:$B,$D264,'27'!$L:$L)),0,SUMIF('27'!$B:$B,$D264,'27'!$L:$L)))))</f>
        <v/>
      </c>
      <c r="AG264" s="34" t="str">
        <f>IF($D264="","",(IF($C264="","",IF(ISNA(SUMIF('28'!$CA:$CA,$C264,'28'!$CB:$CB)),0,SUMIF('28'!$CA:$CA,$C264,'28'!$CB:$CB)))-IF($D264="","",IF(ISNA(SUMIF('28'!$B:$B,$D264,'28'!$L:$L)),0,SUMIF('28'!$B:$B,$D264,'28'!$L:$L)))))</f>
        <v/>
      </c>
      <c r="AH264" s="34" t="str">
        <f>IF($D264="","",(IF($C264="","",IF(ISNA(SUMIF('29'!$CA:$CA,$C264,'29'!$CB:$CB)),0,SUMIF('29'!$CA:$CA,$C264,'29'!$CB:$CB)))-IF($D264="","",IF(ISNA(SUMIF('29'!$B:$B,$D264,'29'!$L:$L)),0,SUMIF('29'!$B:$B,$D264,'29'!$L:$L)))))</f>
        <v/>
      </c>
      <c r="AI264" s="34" t="str">
        <f>IF($D264="","",(IF($C264="","",IF(ISNA(SUMIF('30'!$CA:$CA,$C264,'30'!$CB:$CB)),0,SUMIF('30'!$CA:$CA,$C264,'30'!$CB:$CB)))-IF($D264="","",IF(ISNA(SUMIF('30'!$B:$B,$D264,'30'!$L:$L)),0,SUMIF('30'!$B:$B,$D264,'30'!$L:$L)))))</f>
        <v/>
      </c>
      <c r="AJ264" s="34" t="str">
        <f>IF($D264="","",(IF($C264="","",IF(ISNA(SUMIF('31'!$CA:$CA,$C264,'31'!$CB:$CB)),0,SUMIF('31'!$CA:$CA,$C264,'31'!$CB:$CB)))-IF($D264="","",IF(ISNA(SUMIF('31'!$B:$B,$D264,'31'!$L:$L)),0,SUMIF('31'!$B:$B,$D264,'31'!$L:$L)))))</f>
        <v/>
      </c>
      <c r="AK264" s="35" t="str">
        <f t="shared" si="14"/>
        <v/>
      </c>
      <c r="AL264" s="31" t="str">
        <f t="shared" si="15"/>
        <v/>
      </c>
    </row>
    <row r="265" spans="1:38" ht="17.399999999999999" hidden="1">
      <c r="A265" s="19">
        <v>47</v>
      </c>
      <c r="C265" s="39" t="str">
        <f>IF(D265="","",VLOOKUP('CUADRO GENERADO'!D265,'BASE DATOS CONDUCTORES'!B:C,2,FALSE))</f>
        <v/>
      </c>
      <c r="D265" s="28" t="str">
        <f>IFERROR(VLOOKUP(A265,'BASE DATOS CONDUCTORES'!$Z$4:$AB$403,3,FALSE),"")</f>
        <v/>
      </c>
      <c r="E265" s="34" t="str">
        <f>IF(ISNA(VLOOKUP(D265,SALDOS!C:D,2,FALSE)),"",VLOOKUP(D265,SALDOS!C:D,2,FALSE))</f>
        <v/>
      </c>
      <c r="F265" s="34" t="str">
        <f>IF($D265="","",(IF($C265="","",IF(ISNA(SUMIF('1'!$CA:$CA,$C265,'1'!$CB:$CB)),0,SUMIF('1'!$CA:$CA,$C265,'1'!$CB:$CB)))-IF($D265="","",IF(ISNA(SUMIF('1'!$B:$B,$D265,'1'!$L:$L)),0,SUMIF('1'!$B:$B,$D265,'1'!$L:$L)))))</f>
        <v/>
      </c>
      <c r="G265" s="34" t="str">
        <f>IF($D265="","",(IF($C265="","",IF(ISNA(SUMIF('2'!$CA:$CA,$C265,'2'!$CB:$CB)),0,SUMIF('2'!$CA:$CA,$C265,'2'!$CB:$CB)))-IF($D265="","",IF(ISNA(SUMIF('2'!$B:$B,$D265,'2'!$L:$L)),0,SUMIF('2'!$B:$B,$D265,'2'!$L:$L)))))</f>
        <v/>
      </c>
      <c r="H265" s="34" t="str">
        <f>IF($D265="","",(IF($C265="","",IF(ISNA(SUMIF('3'!$CA:$CA,$C265,'3'!$CB:$CB)),0,SUMIF('3'!$CA:$CA,$C265,'3'!$CB:$CB)))-IF($D265="","",IF(ISNA(SUMIF('3'!$B:$B,$D265,'3'!$L:$L)),0,SUMIF('3'!$B:$B,$D265,'3'!$L:$L)))))</f>
        <v/>
      </c>
      <c r="I265" s="34" t="str">
        <f>IF($D265="","",(IF($C265="","",IF(ISNA(SUMIF('4'!$CA:$CA,$C265,'4'!$CB:$CB)),0,SUMIF('4'!$CA:$CA,$C265,'4'!$CB:$CB)))-IF($D265="","",IF(ISNA(SUMIF('4'!$B:$B,$D265,'4'!$L:$L)),0,SUMIF('4'!$B:$B,$D265,'4'!$L:$L)))))</f>
        <v/>
      </c>
      <c r="J265" s="34" t="str">
        <f>IF($D265="","",(IF($C265="","",IF(ISNA(SUMIF('5'!$CA:$CA,$C265,'5'!$CB:$CB)),0,SUMIF('5'!$CA:$CA,$C265,'5'!$CB:$CB)))-IF($D265="","",IF(ISNA(SUMIF('5'!$B:$B,$D265,'5'!$L:$L)),0,SUMIF('5'!$B:$B,$D265,'5'!$L:$L)))))</f>
        <v/>
      </c>
      <c r="K265" s="34" t="str">
        <f>IF($D265="","",(IF($C265="","",IF(ISNA(SUMIF('6'!$CA:$CA,$C265,'6'!$CB:$CB)),0,SUMIF('6'!$CA:$CA,$C265,'6'!$CB:$CB)))-IF($D265="","",IF(ISNA(SUMIF('6'!$B:$B,$D265,'6'!$L:$L)),0,SUMIF('6'!$B:$B,$D265,'6'!$L:$L)))))</f>
        <v/>
      </c>
      <c r="L265" s="34" t="str">
        <f>IF($D265="","",(IF($C265="","",IF(ISNA(SUMIF('7'!$CA:$CA,$C265,'7'!$CB:$CB)),0,SUMIF('7'!$CA:$CA,$C265,'7'!$CB:$CB)))-IF($D265="","",IF(ISNA(SUMIF('7'!$B:$B,$D265,'7'!$L:$L)),0,SUMIF('7'!$B:$B,$D265,'7'!$L:$L)))))</f>
        <v/>
      </c>
      <c r="M265" s="34" t="str">
        <f>IF($D265="","",(IF($C265="","",IF(ISNA(SUMIF('8'!$CA:$CA,$C265,'8'!$CB:$CB)),0,SUMIF('8'!$CA:$CA,$C265,'8'!$CB:$CB)))-IF($D265="","",IF(ISNA(SUMIF('8'!$B:$B,$D265,'8'!$L:$L)),0,SUMIF('8'!$B:$B,$D265,'8'!$L:$L)))))</f>
        <v/>
      </c>
      <c r="N265" s="34" t="str">
        <f>IF($D265="","",(IF($C265="","",IF(ISNA(SUMIF('9'!$CA:$CA,$C265,'9'!$CB:$CB)),0,SUMIF('9'!$CA:$CA,$C265,'9'!$CB:$CB)))-IF($D265="","",IF(ISNA(SUMIF('9'!$B:$B,$D265,'9'!$L:$L)),0,SUMIF('9'!$B:$B,$D265,'9'!$L:$L)))))</f>
        <v/>
      </c>
      <c r="O265" s="34" t="str">
        <f>IF($D265="","",(IF($C265="","",IF(ISNA(SUMIF('10'!$CA:$CA,$C265,'10'!$CB:$CB)),0,SUMIF('10'!$CA:$CA,$C265,'10'!$CB:$CB)))-IF($D265="","",IF(ISNA(SUMIF('10'!$B:$B,$D265,'10'!$L:$L)),0,SUMIF('10'!$B:$B,$D265,'10'!$L:$L)))))</f>
        <v/>
      </c>
      <c r="P265" s="34" t="str">
        <f>IF($D265="","",(IF($C265="","",IF(ISNA(SUMIF('11'!$CA:$CA,$C265,'11'!$CB:$CB)),0,SUMIF('11'!$CA:$CA,$C265,'11'!$CB:$CB)))-IF($D265="","",IF(ISNA(SUMIF('11'!$B:$B,$D265,'11'!$L:$L)),0,SUMIF('11'!$B:$B,$D265,'11'!$L:$L)))))</f>
        <v/>
      </c>
      <c r="Q265" s="34" t="str">
        <f>IF($D265="","",(IF($C265="","",IF(ISNA(SUMIF('12'!$CA:$CA,$C265,'12'!$CB:$CB)),0,SUMIF('12'!$CA:$CA,$C265,'12'!$CB:$CB)))-IF($D265="","",IF(ISNA(SUMIF('12'!$B:$B,$D265,'12'!$L:$L)),0,SUMIF('12'!$B:$B,$D265,'12'!$L:$L)))))</f>
        <v/>
      </c>
      <c r="R265" s="34" t="str">
        <f>IF($D265="","",(IF($C265="","",IF(ISNA(SUMIF('13'!$CA:$CA,$C265,'13'!$CB:$CB)),0,SUMIF('13'!$CA:$CA,$C265,'13'!$CB:$CB)))-IF($D265="","",IF(ISNA(SUMIF('13'!$B:$B,$D265,'13'!$L:$L)),0,SUMIF('13'!$B:$B,$D265,'13'!$L:$L)))))</f>
        <v/>
      </c>
      <c r="S265" s="34" t="str">
        <f>IF($D265="","",(IF($C265="","",IF(ISNA(SUMIF('14'!$CA:$CA,$C265,'14'!$CB:$CB)),0,SUMIF('14'!$CA:$CA,$C265,'14'!$CB:$CB)))-IF($D265="","",IF(ISNA(SUMIF('14'!$B:$B,$D265,'14'!$L:$L)),0,SUMIF('14'!$B:$B,$D265,'14'!$L:$L)))))</f>
        <v/>
      </c>
      <c r="T265" s="34" t="str">
        <f>IF($D265="","",(IF($C265="","",IF(ISNA(SUMIF('15'!$CA:$CA,$C265,'15'!$CB:$CB)),0,SUMIF('15'!$CA:$CA,$C265,'15'!$CB:$CB)))-IF($D265="","",IF(ISNA(SUMIF('15'!$B:$B,$D265,'15'!$L:$L)),0,SUMIF('15'!$B:$B,$D265,'15'!$L:$L)))))</f>
        <v/>
      </c>
      <c r="U265" s="34" t="str">
        <f>IF($D265="","",(IF($C265="","",IF(ISNA(SUMIF('16'!$CA:$CA,$C265,'16'!$CB:$CB)),0,SUMIF('16'!$CA:$CA,$C265,'16'!$CB:$CB)))-IF($D265="","",IF(ISNA(SUMIF('16'!$B:$B,$D265,'16'!$L:$L)),0,SUMIF('16'!$B:$B,$D265,'16'!$L:$L)))))</f>
        <v/>
      </c>
      <c r="V265" s="34" t="str">
        <f>IF($D265="","",(IF($C265="","",IF(ISNA(SUMIF('17'!$CA:$CA,$C265,'17'!$CB:$CB)),0,SUMIF('17'!$CA:$CA,$C265,'17'!$CB:$CB)))-IF($D265="","",IF(ISNA(SUMIF('17'!$B:$B,$D265,'17'!$L:$L)),0,SUMIF('17'!$B:$B,$D265,'17'!$L:$L)))))</f>
        <v/>
      </c>
      <c r="W265" s="34" t="str">
        <f>IF($D265="","",(IF($C265="","",IF(ISNA(SUMIF('18'!$CA:$CA,$C265,'18'!$CB:$CB)),0,SUMIF('18'!$CA:$CA,$C265,'18'!$CB:$CB)))-IF($D265="","",IF(ISNA(SUMIF('18'!$B:$B,$D265,'18'!$L:$L)),0,SUMIF('18'!$B:$B,$D265,'18'!$L:$L)))))</f>
        <v/>
      </c>
      <c r="X265" s="34" t="str">
        <f>IF($D265="","",(IF($C265="","",IF(ISNA(SUMIF('19'!$CA:$CA,$C265,'19'!$CB:$CB)),0,SUMIF('19'!$CA:$CA,$C265,'19'!$CB:$CB)))-IF($D265="","",IF(ISNA(SUMIF('19'!$B:$B,$D265,'19'!$L:$L)),0,SUMIF('19'!$B:$B,$D265,'19'!$L:$L)))))</f>
        <v/>
      </c>
      <c r="Y265" s="34" t="str">
        <f>IF($D265="","",(IF($C265="","",IF(ISNA(SUMIF('20'!$CA:$CA,$C265,'20'!$CB:$CB)),0,SUMIF('20'!$CA:$CA,$C265,'20'!$CB:$CB)))-IF($D265="","",IF(ISNA(SUMIF('20'!$B:$B,$D265,'20'!$L:$L)),0,SUMIF('20'!$B:$B,$D265,'20'!$L:$L)))))</f>
        <v/>
      </c>
      <c r="Z265" s="34" t="str">
        <f>IF($D265="","",(IF($C265="","",IF(ISNA(SUMIF('21'!$CA:$CA,$C265,'21'!$CB:$CB)),0,SUMIF('21'!$CA:$CA,$C265,'21'!$CB:$CB)))-IF($D265="","",IF(ISNA(SUMIF('21'!$B:$B,$D265,'21'!$L:$L)),0,SUMIF('21'!$B:$B,$D265,'21'!$L:$L)))))</f>
        <v/>
      </c>
      <c r="AA265" s="34" t="str">
        <f>IF($D265="","",(IF($C265="","",IF(ISNA(SUMIF('22'!$CA:$CA,$C265,'22'!$CB:$CB)),0,SUMIF('22'!$CA:$CA,$C265,'22'!$CB:$CB)))-IF($D265="","",IF(ISNA(SUMIF('22'!$B:$B,$D265,'22'!$L:$L)),0,SUMIF('22'!$B:$B,$D265,'22'!$L:$L)))))</f>
        <v/>
      </c>
      <c r="AB265" s="34" t="str">
        <f>IF($D265="","",(IF($C265="","",IF(ISNA(SUMIF('23'!$CA:$CA,$C265,'23'!$CB:$CB)),0,SUMIF('23'!$CA:$CA,$C265,'23'!$CB:$CB)))-IF($D265="","",IF(ISNA(SUMIF('23'!$B:$B,$D265,'23'!$L:$L)),0,SUMIF('23'!$B:$B,$D265,'23'!$L:$L)))))</f>
        <v/>
      </c>
      <c r="AC265" s="34" t="str">
        <f>IF($D265="","",(IF($C265="","",IF(ISNA(SUMIF('24'!$CA:$CA,$C265,'24'!$CB:$CB)),0,SUMIF('24'!$CA:$CA,$C265,'24'!$CB:$CB)))-IF($D265="","",IF(ISNA(SUMIF('24'!$B:$B,$D265,'24'!$L:$L)),0,SUMIF('24'!$B:$B,$D265,'24'!$L:$L)))))</f>
        <v/>
      </c>
      <c r="AD265" s="34" t="str">
        <f>IF($D265="","",(IF($C265="","",IF(ISNA(SUMIF('25'!$CA:$CA,$C265,'25'!$CB:$CB)),0,SUMIF('25'!$CA:$CA,$C265,'25'!$CB:$CB)))-IF($D265="","",IF(ISNA(SUMIF('25'!$B:$B,$D265,'25'!$L:$L)),0,SUMIF('25'!$B:$B,$D265,'25'!$L:$L)))))</f>
        <v/>
      </c>
      <c r="AE265" s="34" t="str">
        <f>IF($D265="","",(IF($C265="","",IF(ISNA(SUMIF('26'!$CA:$CA,$C265,'26'!$CB:$CB)),0,SUMIF('26'!$CA:$CA,$C265,'26'!$CB:$CB)))-IF($D265="","",IF(ISNA(SUMIF('26'!$B:$B,$D265,'26'!$L:$L)),0,SUMIF('26'!$B:$B,$D265,'26'!$L:$L)))))</f>
        <v/>
      </c>
      <c r="AF265" s="34" t="str">
        <f>IF($D265="","",(IF($C265="","",IF(ISNA(SUMIF('27'!$CA:$CA,$C265,'27'!$CB:$CB)),0,SUMIF('27'!$CA:$CA,$C265,'27'!$CB:$CB)))-IF($D265="","",IF(ISNA(SUMIF('27'!$B:$B,$D265,'27'!$L:$L)),0,SUMIF('27'!$B:$B,$D265,'27'!$L:$L)))))</f>
        <v/>
      </c>
      <c r="AG265" s="34" t="str">
        <f>IF($D265="","",(IF($C265="","",IF(ISNA(SUMIF('28'!$CA:$CA,$C265,'28'!$CB:$CB)),0,SUMIF('28'!$CA:$CA,$C265,'28'!$CB:$CB)))-IF($D265="","",IF(ISNA(SUMIF('28'!$B:$B,$D265,'28'!$L:$L)),0,SUMIF('28'!$B:$B,$D265,'28'!$L:$L)))))</f>
        <v/>
      </c>
      <c r="AH265" s="34" t="str">
        <f>IF($D265="","",(IF($C265="","",IF(ISNA(SUMIF('29'!$CA:$CA,$C265,'29'!$CB:$CB)),0,SUMIF('29'!$CA:$CA,$C265,'29'!$CB:$CB)))-IF($D265="","",IF(ISNA(SUMIF('29'!$B:$B,$D265,'29'!$L:$L)),0,SUMIF('29'!$B:$B,$D265,'29'!$L:$L)))))</f>
        <v/>
      </c>
      <c r="AI265" s="34" t="str">
        <f>IF($D265="","",(IF($C265="","",IF(ISNA(SUMIF('30'!$CA:$CA,$C265,'30'!$CB:$CB)),0,SUMIF('30'!$CA:$CA,$C265,'30'!$CB:$CB)))-IF($D265="","",IF(ISNA(SUMIF('30'!$B:$B,$D265,'30'!$L:$L)),0,SUMIF('30'!$B:$B,$D265,'30'!$L:$L)))))</f>
        <v/>
      </c>
      <c r="AJ265" s="34" t="str">
        <f>IF($D265="","",(IF($C265="","",IF(ISNA(SUMIF('31'!$CA:$CA,$C265,'31'!$CB:$CB)),0,SUMIF('31'!$CA:$CA,$C265,'31'!$CB:$CB)))-IF($D265="","",IF(ISNA(SUMIF('31'!$B:$B,$D265,'31'!$L:$L)),0,SUMIF('31'!$B:$B,$D265,'31'!$L:$L)))))</f>
        <v/>
      </c>
      <c r="AK265" s="35" t="str">
        <f t="shared" si="14"/>
        <v/>
      </c>
      <c r="AL265" s="31" t="str">
        <f t="shared" si="15"/>
        <v/>
      </c>
    </row>
    <row r="266" spans="1:38" ht="17.399999999999999" hidden="1">
      <c r="A266" s="19">
        <v>48</v>
      </c>
      <c r="C266" s="39" t="str">
        <f>IF(D266="","",VLOOKUP('CUADRO GENERADO'!D266,'BASE DATOS CONDUCTORES'!B:C,2,FALSE))</f>
        <v/>
      </c>
      <c r="D266" s="28" t="str">
        <f>IFERROR(VLOOKUP(A266,'BASE DATOS CONDUCTORES'!$Z$4:$AB$403,3,FALSE),"")</f>
        <v/>
      </c>
      <c r="E266" s="34" t="str">
        <f>IF(ISNA(VLOOKUP(D266,SALDOS!C:D,2,FALSE)),"",VLOOKUP(D266,SALDOS!C:D,2,FALSE))</f>
        <v/>
      </c>
      <c r="F266" s="34" t="str">
        <f>IF($D266="","",(IF($C266="","",IF(ISNA(SUMIF('1'!$CA:$CA,$C266,'1'!$CB:$CB)),0,SUMIF('1'!$CA:$CA,$C266,'1'!$CB:$CB)))-IF($D266="","",IF(ISNA(SUMIF('1'!$B:$B,$D266,'1'!$L:$L)),0,SUMIF('1'!$B:$B,$D266,'1'!$L:$L)))))</f>
        <v/>
      </c>
      <c r="G266" s="34" t="str">
        <f>IF($D266="","",(IF($C266="","",IF(ISNA(SUMIF('2'!$CA:$CA,$C266,'2'!$CB:$CB)),0,SUMIF('2'!$CA:$CA,$C266,'2'!$CB:$CB)))-IF($D266="","",IF(ISNA(SUMIF('2'!$B:$B,$D266,'2'!$L:$L)),0,SUMIF('2'!$B:$B,$D266,'2'!$L:$L)))))</f>
        <v/>
      </c>
      <c r="H266" s="34" t="str">
        <f>IF($D266="","",(IF($C266="","",IF(ISNA(SUMIF('3'!$CA:$CA,$C266,'3'!$CB:$CB)),0,SUMIF('3'!$CA:$CA,$C266,'3'!$CB:$CB)))-IF($D266="","",IF(ISNA(SUMIF('3'!$B:$B,$D266,'3'!$L:$L)),0,SUMIF('3'!$B:$B,$D266,'3'!$L:$L)))))</f>
        <v/>
      </c>
      <c r="I266" s="34" t="str">
        <f>IF($D266="","",(IF($C266="","",IF(ISNA(SUMIF('4'!$CA:$CA,$C266,'4'!$CB:$CB)),0,SUMIF('4'!$CA:$CA,$C266,'4'!$CB:$CB)))-IF($D266="","",IF(ISNA(SUMIF('4'!$B:$B,$D266,'4'!$L:$L)),0,SUMIF('4'!$B:$B,$D266,'4'!$L:$L)))))</f>
        <v/>
      </c>
      <c r="J266" s="34" t="str">
        <f>IF($D266="","",(IF($C266="","",IF(ISNA(SUMIF('5'!$CA:$CA,$C266,'5'!$CB:$CB)),0,SUMIF('5'!$CA:$CA,$C266,'5'!$CB:$CB)))-IF($D266="","",IF(ISNA(SUMIF('5'!$B:$B,$D266,'5'!$L:$L)),0,SUMIF('5'!$B:$B,$D266,'5'!$L:$L)))))</f>
        <v/>
      </c>
      <c r="K266" s="34" t="str">
        <f>IF($D266="","",(IF($C266="","",IF(ISNA(SUMIF('6'!$CA:$CA,$C266,'6'!$CB:$CB)),0,SUMIF('6'!$CA:$CA,$C266,'6'!$CB:$CB)))-IF($D266="","",IF(ISNA(SUMIF('6'!$B:$B,$D266,'6'!$L:$L)),0,SUMIF('6'!$B:$B,$D266,'6'!$L:$L)))))</f>
        <v/>
      </c>
      <c r="L266" s="34" t="str">
        <f>IF($D266="","",(IF($C266="","",IF(ISNA(SUMIF('7'!$CA:$CA,$C266,'7'!$CB:$CB)),0,SUMIF('7'!$CA:$CA,$C266,'7'!$CB:$CB)))-IF($D266="","",IF(ISNA(SUMIF('7'!$B:$B,$D266,'7'!$L:$L)),0,SUMIF('7'!$B:$B,$D266,'7'!$L:$L)))))</f>
        <v/>
      </c>
      <c r="M266" s="34" t="str">
        <f>IF($D266="","",(IF($C266="","",IF(ISNA(SUMIF('8'!$CA:$CA,$C266,'8'!$CB:$CB)),0,SUMIF('8'!$CA:$CA,$C266,'8'!$CB:$CB)))-IF($D266="","",IF(ISNA(SUMIF('8'!$B:$B,$D266,'8'!$L:$L)),0,SUMIF('8'!$B:$B,$D266,'8'!$L:$L)))))</f>
        <v/>
      </c>
      <c r="N266" s="34" t="str">
        <f>IF($D266="","",(IF($C266="","",IF(ISNA(SUMIF('9'!$CA:$CA,$C266,'9'!$CB:$CB)),0,SUMIF('9'!$CA:$CA,$C266,'9'!$CB:$CB)))-IF($D266="","",IF(ISNA(SUMIF('9'!$B:$B,$D266,'9'!$L:$L)),0,SUMIF('9'!$B:$B,$D266,'9'!$L:$L)))))</f>
        <v/>
      </c>
      <c r="O266" s="34" t="str">
        <f>IF($D266="","",(IF($C266="","",IF(ISNA(SUMIF('10'!$CA:$CA,$C266,'10'!$CB:$CB)),0,SUMIF('10'!$CA:$CA,$C266,'10'!$CB:$CB)))-IF($D266="","",IF(ISNA(SUMIF('10'!$B:$B,$D266,'10'!$L:$L)),0,SUMIF('10'!$B:$B,$D266,'10'!$L:$L)))))</f>
        <v/>
      </c>
      <c r="P266" s="34" t="str">
        <f>IF($D266="","",(IF($C266="","",IF(ISNA(SUMIF('11'!$CA:$CA,$C266,'11'!$CB:$CB)),0,SUMIF('11'!$CA:$CA,$C266,'11'!$CB:$CB)))-IF($D266="","",IF(ISNA(SUMIF('11'!$B:$B,$D266,'11'!$L:$L)),0,SUMIF('11'!$B:$B,$D266,'11'!$L:$L)))))</f>
        <v/>
      </c>
      <c r="Q266" s="34" t="str">
        <f>IF($D266="","",(IF($C266="","",IF(ISNA(SUMIF('12'!$CA:$CA,$C266,'12'!$CB:$CB)),0,SUMIF('12'!$CA:$CA,$C266,'12'!$CB:$CB)))-IF($D266="","",IF(ISNA(SUMIF('12'!$B:$B,$D266,'12'!$L:$L)),0,SUMIF('12'!$B:$B,$D266,'12'!$L:$L)))))</f>
        <v/>
      </c>
      <c r="R266" s="34" t="str">
        <f>IF($D266="","",(IF($C266="","",IF(ISNA(SUMIF('13'!$CA:$CA,$C266,'13'!$CB:$CB)),0,SUMIF('13'!$CA:$CA,$C266,'13'!$CB:$CB)))-IF($D266="","",IF(ISNA(SUMIF('13'!$B:$B,$D266,'13'!$L:$L)),0,SUMIF('13'!$B:$B,$D266,'13'!$L:$L)))))</f>
        <v/>
      </c>
      <c r="S266" s="34" t="str">
        <f>IF($D266="","",(IF($C266="","",IF(ISNA(SUMIF('14'!$CA:$CA,$C266,'14'!$CB:$CB)),0,SUMIF('14'!$CA:$CA,$C266,'14'!$CB:$CB)))-IF($D266="","",IF(ISNA(SUMIF('14'!$B:$B,$D266,'14'!$L:$L)),0,SUMIF('14'!$B:$B,$D266,'14'!$L:$L)))))</f>
        <v/>
      </c>
      <c r="T266" s="34" t="str">
        <f>IF($D266="","",(IF($C266="","",IF(ISNA(SUMIF('15'!$CA:$CA,$C266,'15'!$CB:$CB)),0,SUMIF('15'!$CA:$CA,$C266,'15'!$CB:$CB)))-IF($D266="","",IF(ISNA(SUMIF('15'!$B:$B,$D266,'15'!$L:$L)),0,SUMIF('15'!$B:$B,$D266,'15'!$L:$L)))))</f>
        <v/>
      </c>
      <c r="U266" s="34" t="str">
        <f>IF($D266="","",(IF($C266="","",IF(ISNA(SUMIF('16'!$CA:$CA,$C266,'16'!$CB:$CB)),0,SUMIF('16'!$CA:$CA,$C266,'16'!$CB:$CB)))-IF($D266="","",IF(ISNA(SUMIF('16'!$B:$B,$D266,'16'!$L:$L)),0,SUMIF('16'!$B:$B,$D266,'16'!$L:$L)))))</f>
        <v/>
      </c>
      <c r="V266" s="34" t="str">
        <f>IF($D266="","",(IF($C266="","",IF(ISNA(SUMIF('17'!$CA:$CA,$C266,'17'!$CB:$CB)),0,SUMIF('17'!$CA:$CA,$C266,'17'!$CB:$CB)))-IF($D266="","",IF(ISNA(SUMIF('17'!$B:$B,$D266,'17'!$L:$L)),0,SUMIF('17'!$B:$B,$D266,'17'!$L:$L)))))</f>
        <v/>
      </c>
      <c r="W266" s="34" t="str">
        <f>IF($D266="","",(IF($C266="","",IF(ISNA(SUMIF('18'!$CA:$CA,$C266,'18'!$CB:$CB)),0,SUMIF('18'!$CA:$CA,$C266,'18'!$CB:$CB)))-IF($D266="","",IF(ISNA(SUMIF('18'!$B:$B,$D266,'18'!$L:$L)),0,SUMIF('18'!$B:$B,$D266,'18'!$L:$L)))))</f>
        <v/>
      </c>
      <c r="X266" s="34" t="str">
        <f>IF($D266="","",(IF($C266="","",IF(ISNA(SUMIF('19'!$CA:$CA,$C266,'19'!$CB:$CB)),0,SUMIF('19'!$CA:$CA,$C266,'19'!$CB:$CB)))-IF($D266="","",IF(ISNA(SUMIF('19'!$B:$B,$D266,'19'!$L:$L)),0,SUMIF('19'!$B:$B,$D266,'19'!$L:$L)))))</f>
        <v/>
      </c>
      <c r="Y266" s="34" t="str">
        <f>IF($D266="","",(IF($C266="","",IF(ISNA(SUMIF('20'!$CA:$CA,$C266,'20'!$CB:$CB)),0,SUMIF('20'!$CA:$CA,$C266,'20'!$CB:$CB)))-IF($D266="","",IF(ISNA(SUMIF('20'!$B:$B,$D266,'20'!$L:$L)),0,SUMIF('20'!$B:$B,$D266,'20'!$L:$L)))))</f>
        <v/>
      </c>
      <c r="Z266" s="34" t="str">
        <f>IF($D266="","",(IF($C266="","",IF(ISNA(SUMIF('21'!$CA:$CA,$C266,'21'!$CB:$CB)),0,SUMIF('21'!$CA:$CA,$C266,'21'!$CB:$CB)))-IF($D266="","",IF(ISNA(SUMIF('21'!$B:$B,$D266,'21'!$L:$L)),0,SUMIF('21'!$B:$B,$D266,'21'!$L:$L)))))</f>
        <v/>
      </c>
      <c r="AA266" s="34" t="str">
        <f>IF($D266="","",(IF($C266="","",IF(ISNA(SUMIF('22'!$CA:$CA,$C266,'22'!$CB:$CB)),0,SUMIF('22'!$CA:$CA,$C266,'22'!$CB:$CB)))-IF($D266="","",IF(ISNA(SUMIF('22'!$B:$B,$D266,'22'!$L:$L)),0,SUMIF('22'!$B:$B,$D266,'22'!$L:$L)))))</f>
        <v/>
      </c>
      <c r="AB266" s="34" t="str">
        <f>IF($D266="","",(IF($C266="","",IF(ISNA(SUMIF('23'!$CA:$CA,$C266,'23'!$CB:$CB)),0,SUMIF('23'!$CA:$CA,$C266,'23'!$CB:$CB)))-IF($D266="","",IF(ISNA(SUMIF('23'!$B:$B,$D266,'23'!$L:$L)),0,SUMIF('23'!$B:$B,$D266,'23'!$L:$L)))))</f>
        <v/>
      </c>
      <c r="AC266" s="34" t="str">
        <f>IF($D266="","",(IF($C266="","",IF(ISNA(SUMIF('24'!$CA:$CA,$C266,'24'!$CB:$CB)),0,SUMIF('24'!$CA:$CA,$C266,'24'!$CB:$CB)))-IF($D266="","",IF(ISNA(SUMIF('24'!$B:$B,$D266,'24'!$L:$L)),0,SUMIF('24'!$B:$B,$D266,'24'!$L:$L)))))</f>
        <v/>
      </c>
      <c r="AD266" s="34" t="str">
        <f>IF($D266="","",(IF($C266="","",IF(ISNA(SUMIF('25'!$CA:$CA,$C266,'25'!$CB:$CB)),0,SUMIF('25'!$CA:$CA,$C266,'25'!$CB:$CB)))-IF($D266="","",IF(ISNA(SUMIF('25'!$B:$B,$D266,'25'!$L:$L)),0,SUMIF('25'!$B:$B,$D266,'25'!$L:$L)))))</f>
        <v/>
      </c>
      <c r="AE266" s="34" t="str">
        <f>IF($D266="","",(IF($C266="","",IF(ISNA(SUMIF('26'!$CA:$CA,$C266,'26'!$CB:$CB)),0,SUMIF('26'!$CA:$CA,$C266,'26'!$CB:$CB)))-IF($D266="","",IF(ISNA(SUMIF('26'!$B:$B,$D266,'26'!$L:$L)),0,SUMIF('26'!$B:$B,$D266,'26'!$L:$L)))))</f>
        <v/>
      </c>
      <c r="AF266" s="34" t="str">
        <f>IF($D266="","",(IF($C266="","",IF(ISNA(SUMIF('27'!$CA:$CA,$C266,'27'!$CB:$CB)),0,SUMIF('27'!$CA:$CA,$C266,'27'!$CB:$CB)))-IF($D266="","",IF(ISNA(SUMIF('27'!$B:$B,$D266,'27'!$L:$L)),0,SUMIF('27'!$B:$B,$D266,'27'!$L:$L)))))</f>
        <v/>
      </c>
      <c r="AG266" s="34" t="str">
        <f>IF($D266="","",(IF($C266="","",IF(ISNA(SUMIF('28'!$CA:$CA,$C266,'28'!$CB:$CB)),0,SUMIF('28'!$CA:$CA,$C266,'28'!$CB:$CB)))-IF($D266="","",IF(ISNA(SUMIF('28'!$B:$B,$D266,'28'!$L:$L)),0,SUMIF('28'!$B:$B,$D266,'28'!$L:$L)))))</f>
        <v/>
      </c>
      <c r="AH266" s="34" t="str">
        <f>IF($D266="","",(IF($C266="","",IF(ISNA(SUMIF('29'!$CA:$CA,$C266,'29'!$CB:$CB)),0,SUMIF('29'!$CA:$CA,$C266,'29'!$CB:$CB)))-IF($D266="","",IF(ISNA(SUMIF('29'!$B:$B,$D266,'29'!$L:$L)),0,SUMIF('29'!$B:$B,$D266,'29'!$L:$L)))))</f>
        <v/>
      </c>
      <c r="AI266" s="34" t="str">
        <f>IF($D266="","",(IF($C266="","",IF(ISNA(SUMIF('30'!$CA:$CA,$C266,'30'!$CB:$CB)),0,SUMIF('30'!$CA:$CA,$C266,'30'!$CB:$CB)))-IF($D266="","",IF(ISNA(SUMIF('30'!$B:$B,$D266,'30'!$L:$L)),0,SUMIF('30'!$B:$B,$D266,'30'!$L:$L)))))</f>
        <v/>
      </c>
      <c r="AJ266" s="34" t="str">
        <f>IF($D266="","",(IF($C266="","",IF(ISNA(SUMIF('31'!$CA:$CA,$C266,'31'!$CB:$CB)),0,SUMIF('31'!$CA:$CA,$C266,'31'!$CB:$CB)))-IF($D266="","",IF(ISNA(SUMIF('31'!$B:$B,$D266,'31'!$L:$L)),0,SUMIF('31'!$B:$B,$D266,'31'!$L:$L)))))</f>
        <v/>
      </c>
      <c r="AK266" s="35" t="str">
        <f t="shared" si="14"/>
        <v/>
      </c>
      <c r="AL266" s="31" t="str">
        <f t="shared" si="15"/>
        <v/>
      </c>
    </row>
    <row r="267" spans="1:38" ht="17.399999999999999" hidden="1">
      <c r="A267" s="19">
        <v>49</v>
      </c>
      <c r="C267" s="39" t="str">
        <f>IF(D267="","",VLOOKUP('CUADRO GENERADO'!D267,'BASE DATOS CONDUCTORES'!B:C,2,FALSE))</f>
        <v/>
      </c>
      <c r="D267" s="28" t="str">
        <f>IFERROR(VLOOKUP(A267,'BASE DATOS CONDUCTORES'!$Z$4:$AB$403,3,FALSE),"")</f>
        <v/>
      </c>
      <c r="E267" s="34" t="str">
        <f>IF(ISNA(VLOOKUP(D267,SALDOS!C:D,2,FALSE)),"",VLOOKUP(D267,SALDOS!C:D,2,FALSE))</f>
        <v/>
      </c>
      <c r="F267" s="34" t="str">
        <f>IF($D267="","",(IF($C267="","",IF(ISNA(SUMIF('1'!$CA:$CA,$C267,'1'!$CB:$CB)),0,SUMIF('1'!$CA:$CA,$C267,'1'!$CB:$CB)))-IF($D267="","",IF(ISNA(SUMIF('1'!$B:$B,$D267,'1'!$L:$L)),0,SUMIF('1'!$B:$B,$D267,'1'!$L:$L)))))</f>
        <v/>
      </c>
      <c r="G267" s="34" t="str">
        <f>IF($D267="","",(IF($C267="","",IF(ISNA(SUMIF('2'!$CA:$CA,$C267,'2'!$CB:$CB)),0,SUMIF('2'!$CA:$CA,$C267,'2'!$CB:$CB)))-IF($D267="","",IF(ISNA(SUMIF('2'!$B:$B,$D267,'2'!$L:$L)),0,SUMIF('2'!$B:$B,$D267,'2'!$L:$L)))))</f>
        <v/>
      </c>
      <c r="H267" s="34" t="str">
        <f>IF($D267="","",(IF($C267="","",IF(ISNA(SUMIF('3'!$CA:$CA,$C267,'3'!$CB:$CB)),0,SUMIF('3'!$CA:$CA,$C267,'3'!$CB:$CB)))-IF($D267="","",IF(ISNA(SUMIF('3'!$B:$B,$D267,'3'!$L:$L)),0,SUMIF('3'!$B:$B,$D267,'3'!$L:$L)))))</f>
        <v/>
      </c>
      <c r="I267" s="34" t="str">
        <f>IF($D267="","",(IF($C267="","",IF(ISNA(SUMIF('4'!$CA:$CA,$C267,'4'!$CB:$CB)),0,SUMIF('4'!$CA:$CA,$C267,'4'!$CB:$CB)))-IF($D267="","",IF(ISNA(SUMIF('4'!$B:$B,$D267,'4'!$L:$L)),0,SUMIF('4'!$B:$B,$D267,'4'!$L:$L)))))</f>
        <v/>
      </c>
      <c r="J267" s="34" t="str">
        <f>IF($D267="","",(IF($C267="","",IF(ISNA(SUMIF('5'!$CA:$CA,$C267,'5'!$CB:$CB)),0,SUMIF('5'!$CA:$CA,$C267,'5'!$CB:$CB)))-IF($D267="","",IF(ISNA(SUMIF('5'!$B:$B,$D267,'5'!$L:$L)),0,SUMIF('5'!$B:$B,$D267,'5'!$L:$L)))))</f>
        <v/>
      </c>
      <c r="K267" s="34" t="str">
        <f>IF($D267="","",(IF($C267="","",IF(ISNA(SUMIF('6'!$CA:$CA,$C267,'6'!$CB:$CB)),0,SUMIF('6'!$CA:$CA,$C267,'6'!$CB:$CB)))-IF($D267="","",IF(ISNA(SUMIF('6'!$B:$B,$D267,'6'!$L:$L)),0,SUMIF('6'!$B:$B,$D267,'6'!$L:$L)))))</f>
        <v/>
      </c>
      <c r="L267" s="34" t="str">
        <f>IF($D267="","",(IF($C267="","",IF(ISNA(SUMIF('7'!$CA:$CA,$C267,'7'!$CB:$CB)),0,SUMIF('7'!$CA:$CA,$C267,'7'!$CB:$CB)))-IF($D267="","",IF(ISNA(SUMIF('7'!$B:$B,$D267,'7'!$L:$L)),0,SUMIF('7'!$B:$B,$D267,'7'!$L:$L)))))</f>
        <v/>
      </c>
      <c r="M267" s="34" t="str">
        <f>IF($D267="","",(IF($C267="","",IF(ISNA(SUMIF('8'!$CA:$CA,$C267,'8'!$CB:$CB)),0,SUMIF('8'!$CA:$CA,$C267,'8'!$CB:$CB)))-IF($D267="","",IF(ISNA(SUMIF('8'!$B:$B,$D267,'8'!$L:$L)),0,SUMIF('8'!$B:$B,$D267,'8'!$L:$L)))))</f>
        <v/>
      </c>
      <c r="N267" s="34" t="str">
        <f>IF($D267="","",(IF($C267="","",IF(ISNA(SUMIF('9'!$CA:$CA,$C267,'9'!$CB:$CB)),0,SUMIF('9'!$CA:$CA,$C267,'9'!$CB:$CB)))-IF($D267="","",IF(ISNA(SUMIF('9'!$B:$B,$D267,'9'!$L:$L)),0,SUMIF('9'!$B:$B,$D267,'9'!$L:$L)))))</f>
        <v/>
      </c>
      <c r="O267" s="34" t="str">
        <f>IF($D267="","",(IF($C267="","",IF(ISNA(SUMIF('10'!$CA:$CA,$C267,'10'!$CB:$CB)),0,SUMIF('10'!$CA:$CA,$C267,'10'!$CB:$CB)))-IF($D267="","",IF(ISNA(SUMIF('10'!$B:$B,$D267,'10'!$L:$L)),0,SUMIF('10'!$B:$B,$D267,'10'!$L:$L)))))</f>
        <v/>
      </c>
      <c r="P267" s="34" t="str">
        <f>IF($D267="","",(IF($C267="","",IF(ISNA(SUMIF('11'!$CA:$CA,$C267,'11'!$CB:$CB)),0,SUMIF('11'!$CA:$CA,$C267,'11'!$CB:$CB)))-IF($D267="","",IF(ISNA(SUMIF('11'!$B:$B,$D267,'11'!$L:$L)),0,SUMIF('11'!$B:$B,$D267,'11'!$L:$L)))))</f>
        <v/>
      </c>
      <c r="Q267" s="34" t="str">
        <f>IF($D267="","",(IF($C267="","",IF(ISNA(SUMIF('12'!$CA:$CA,$C267,'12'!$CB:$CB)),0,SUMIF('12'!$CA:$CA,$C267,'12'!$CB:$CB)))-IF($D267="","",IF(ISNA(SUMIF('12'!$B:$B,$D267,'12'!$L:$L)),0,SUMIF('12'!$B:$B,$D267,'12'!$L:$L)))))</f>
        <v/>
      </c>
      <c r="R267" s="34" t="str">
        <f>IF($D267="","",(IF($C267="","",IF(ISNA(SUMIF('13'!$CA:$CA,$C267,'13'!$CB:$CB)),0,SUMIF('13'!$CA:$CA,$C267,'13'!$CB:$CB)))-IF($D267="","",IF(ISNA(SUMIF('13'!$B:$B,$D267,'13'!$L:$L)),0,SUMIF('13'!$B:$B,$D267,'13'!$L:$L)))))</f>
        <v/>
      </c>
      <c r="S267" s="34" t="str">
        <f>IF($D267="","",(IF($C267="","",IF(ISNA(SUMIF('14'!$CA:$CA,$C267,'14'!$CB:$CB)),0,SUMIF('14'!$CA:$CA,$C267,'14'!$CB:$CB)))-IF($D267="","",IF(ISNA(SUMIF('14'!$B:$B,$D267,'14'!$L:$L)),0,SUMIF('14'!$B:$B,$D267,'14'!$L:$L)))))</f>
        <v/>
      </c>
      <c r="T267" s="34" t="str">
        <f>IF($D267="","",(IF($C267="","",IF(ISNA(SUMIF('15'!$CA:$CA,$C267,'15'!$CB:$CB)),0,SUMIF('15'!$CA:$CA,$C267,'15'!$CB:$CB)))-IF($D267="","",IF(ISNA(SUMIF('15'!$B:$B,$D267,'15'!$L:$L)),0,SUMIF('15'!$B:$B,$D267,'15'!$L:$L)))))</f>
        <v/>
      </c>
      <c r="U267" s="34" t="str">
        <f>IF($D267="","",(IF($C267="","",IF(ISNA(SUMIF('16'!$CA:$CA,$C267,'16'!$CB:$CB)),0,SUMIF('16'!$CA:$CA,$C267,'16'!$CB:$CB)))-IF($D267="","",IF(ISNA(SUMIF('16'!$B:$B,$D267,'16'!$L:$L)),0,SUMIF('16'!$B:$B,$D267,'16'!$L:$L)))))</f>
        <v/>
      </c>
      <c r="V267" s="34" t="str">
        <f>IF($D267="","",(IF($C267="","",IF(ISNA(SUMIF('17'!$CA:$CA,$C267,'17'!$CB:$CB)),0,SUMIF('17'!$CA:$CA,$C267,'17'!$CB:$CB)))-IF($D267="","",IF(ISNA(SUMIF('17'!$B:$B,$D267,'17'!$L:$L)),0,SUMIF('17'!$B:$B,$D267,'17'!$L:$L)))))</f>
        <v/>
      </c>
      <c r="W267" s="34" t="str">
        <f>IF($D267="","",(IF($C267="","",IF(ISNA(SUMIF('18'!$CA:$CA,$C267,'18'!$CB:$CB)),0,SUMIF('18'!$CA:$CA,$C267,'18'!$CB:$CB)))-IF($D267="","",IF(ISNA(SUMIF('18'!$B:$B,$D267,'18'!$L:$L)),0,SUMIF('18'!$B:$B,$D267,'18'!$L:$L)))))</f>
        <v/>
      </c>
      <c r="X267" s="34" t="str">
        <f>IF($D267="","",(IF($C267="","",IF(ISNA(SUMIF('19'!$CA:$CA,$C267,'19'!$CB:$CB)),0,SUMIF('19'!$CA:$CA,$C267,'19'!$CB:$CB)))-IF($D267="","",IF(ISNA(SUMIF('19'!$B:$B,$D267,'19'!$L:$L)),0,SUMIF('19'!$B:$B,$D267,'19'!$L:$L)))))</f>
        <v/>
      </c>
      <c r="Y267" s="34" t="str">
        <f>IF($D267="","",(IF($C267="","",IF(ISNA(SUMIF('20'!$CA:$CA,$C267,'20'!$CB:$CB)),0,SUMIF('20'!$CA:$CA,$C267,'20'!$CB:$CB)))-IF($D267="","",IF(ISNA(SUMIF('20'!$B:$B,$D267,'20'!$L:$L)),0,SUMIF('20'!$B:$B,$D267,'20'!$L:$L)))))</f>
        <v/>
      </c>
      <c r="Z267" s="34" t="str">
        <f>IF($D267="","",(IF($C267="","",IF(ISNA(SUMIF('21'!$CA:$CA,$C267,'21'!$CB:$CB)),0,SUMIF('21'!$CA:$CA,$C267,'21'!$CB:$CB)))-IF($D267="","",IF(ISNA(SUMIF('21'!$B:$B,$D267,'21'!$L:$L)),0,SUMIF('21'!$B:$B,$D267,'21'!$L:$L)))))</f>
        <v/>
      </c>
      <c r="AA267" s="34" t="str">
        <f>IF($D267="","",(IF($C267="","",IF(ISNA(SUMIF('22'!$CA:$CA,$C267,'22'!$CB:$CB)),0,SUMIF('22'!$CA:$CA,$C267,'22'!$CB:$CB)))-IF($D267="","",IF(ISNA(SUMIF('22'!$B:$B,$D267,'22'!$L:$L)),0,SUMIF('22'!$B:$B,$D267,'22'!$L:$L)))))</f>
        <v/>
      </c>
      <c r="AB267" s="34" t="str">
        <f>IF($D267="","",(IF($C267="","",IF(ISNA(SUMIF('23'!$CA:$CA,$C267,'23'!$CB:$CB)),0,SUMIF('23'!$CA:$CA,$C267,'23'!$CB:$CB)))-IF($D267="","",IF(ISNA(SUMIF('23'!$B:$B,$D267,'23'!$L:$L)),0,SUMIF('23'!$B:$B,$D267,'23'!$L:$L)))))</f>
        <v/>
      </c>
      <c r="AC267" s="34" t="str">
        <f>IF($D267="","",(IF($C267="","",IF(ISNA(SUMIF('24'!$CA:$CA,$C267,'24'!$CB:$CB)),0,SUMIF('24'!$CA:$CA,$C267,'24'!$CB:$CB)))-IF($D267="","",IF(ISNA(SUMIF('24'!$B:$B,$D267,'24'!$L:$L)),0,SUMIF('24'!$B:$B,$D267,'24'!$L:$L)))))</f>
        <v/>
      </c>
      <c r="AD267" s="34" t="str">
        <f>IF($D267="","",(IF($C267="","",IF(ISNA(SUMIF('25'!$CA:$CA,$C267,'25'!$CB:$CB)),0,SUMIF('25'!$CA:$CA,$C267,'25'!$CB:$CB)))-IF($D267="","",IF(ISNA(SUMIF('25'!$B:$B,$D267,'25'!$L:$L)),0,SUMIF('25'!$B:$B,$D267,'25'!$L:$L)))))</f>
        <v/>
      </c>
      <c r="AE267" s="34" t="str">
        <f>IF($D267="","",(IF($C267="","",IF(ISNA(SUMIF('26'!$CA:$CA,$C267,'26'!$CB:$CB)),0,SUMIF('26'!$CA:$CA,$C267,'26'!$CB:$CB)))-IF($D267="","",IF(ISNA(SUMIF('26'!$B:$B,$D267,'26'!$L:$L)),0,SUMIF('26'!$B:$B,$D267,'26'!$L:$L)))))</f>
        <v/>
      </c>
      <c r="AF267" s="34" t="str">
        <f>IF($D267="","",(IF($C267="","",IF(ISNA(SUMIF('27'!$CA:$CA,$C267,'27'!$CB:$CB)),0,SUMIF('27'!$CA:$CA,$C267,'27'!$CB:$CB)))-IF($D267="","",IF(ISNA(SUMIF('27'!$B:$B,$D267,'27'!$L:$L)),0,SUMIF('27'!$B:$B,$D267,'27'!$L:$L)))))</f>
        <v/>
      </c>
      <c r="AG267" s="34" t="str">
        <f>IF($D267="","",(IF($C267="","",IF(ISNA(SUMIF('28'!$CA:$CA,$C267,'28'!$CB:$CB)),0,SUMIF('28'!$CA:$CA,$C267,'28'!$CB:$CB)))-IF($D267="","",IF(ISNA(SUMIF('28'!$B:$B,$D267,'28'!$L:$L)),0,SUMIF('28'!$B:$B,$D267,'28'!$L:$L)))))</f>
        <v/>
      </c>
      <c r="AH267" s="34" t="str">
        <f>IF($D267="","",(IF($C267="","",IF(ISNA(SUMIF('29'!$CA:$CA,$C267,'29'!$CB:$CB)),0,SUMIF('29'!$CA:$CA,$C267,'29'!$CB:$CB)))-IF($D267="","",IF(ISNA(SUMIF('29'!$B:$B,$D267,'29'!$L:$L)),0,SUMIF('29'!$B:$B,$D267,'29'!$L:$L)))))</f>
        <v/>
      </c>
      <c r="AI267" s="34" t="str">
        <f>IF($D267="","",(IF($C267="","",IF(ISNA(SUMIF('30'!$CA:$CA,$C267,'30'!$CB:$CB)),0,SUMIF('30'!$CA:$CA,$C267,'30'!$CB:$CB)))-IF($D267="","",IF(ISNA(SUMIF('30'!$B:$B,$D267,'30'!$L:$L)),0,SUMIF('30'!$B:$B,$D267,'30'!$L:$L)))))</f>
        <v/>
      </c>
      <c r="AJ267" s="34" t="str">
        <f>IF($D267="","",(IF($C267="","",IF(ISNA(SUMIF('31'!$CA:$CA,$C267,'31'!$CB:$CB)),0,SUMIF('31'!$CA:$CA,$C267,'31'!$CB:$CB)))-IF($D267="","",IF(ISNA(SUMIF('31'!$B:$B,$D267,'31'!$L:$L)),0,SUMIF('31'!$B:$B,$D267,'31'!$L:$L)))))</f>
        <v/>
      </c>
      <c r="AK267" s="35" t="str">
        <f t="shared" si="14"/>
        <v/>
      </c>
      <c r="AL267" s="31" t="str">
        <f t="shared" si="15"/>
        <v/>
      </c>
    </row>
    <row r="268" spans="1:38" ht="17.399999999999999" hidden="1">
      <c r="A268" s="19">
        <v>50</v>
      </c>
      <c r="C268" s="39" t="str">
        <f>IF(D268="","",VLOOKUP('CUADRO GENERADO'!D268,'BASE DATOS CONDUCTORES'!B:C,2,FALSE))</f>
        <v/>
      </c>
      <c r="D268" s="28" t="str">
        <f>IFERROR(VLOOKUP(A268,'BASE DATOS CONDUCTORES'!$Z$4:$AB$403,3,FALSE),"")</f>
        <v/>
      </c>
      <c r="E268" s="34" t="str">
        <f>IF(ISNA(VLOOKUP(D268,SALDOS!C:D,2,FALSE)),"",VLOOKUP(D268,SALDOS!C:D,2,FALSE))</f>
        <v/>
      </c>
      <c r="F268" s="34" t="str">
        <f>IF($D268="","",(IF($C268="","",IF(ISNA(SUMIF('1'!$CA:$CA,$C268,'1'!$CB:$CB)),0,SUMIF('1'!$CA:$CA,$C268,'1'!$CB:$CB)))-IF($D268="","",IF(ISNA(SUMIF('1'!$B:$B,$D268,'1'!$L:$L)),0,SUMIF('1'!$B:$B,$D268,'1'!$L:$L)))))</f>
        <v/>
      </c>
      <c r="G268" s="34" t="str">
        <f>IF($D268="","",(IF($C268="","",IF(ISNA(SUMIF('2'!$CA:$CA,$C268,'2'!$CB:$CB)),0,SUMIF('2'!$CA:$CA,$C268,'2'!$CB:$CB)))-IF($D268="","",IF(ISNA(SUMIF('2'!$B:$B,$D268,'2'!$L:$L)),0,SUMIF('2'!$B:$B,$D268,'2'!$L:$L)))))</f>
        <v/>
      </c>
      <c r="H268" s="34" t="str">
        <f>IF($D268="","",(IF($C268="","",IF(ISNA(SUMIF('3'!$CA:$CA,$C268,'3'!$CB:$CB)),0,SUMIF('3'!$CA:$CA,$C268,'3'!$CB:$CB)))-IF($D268="","",IF(ISNA(SUMIF('3'!$B:$B,$D268,'3'!$L:$L)),0,SUMIF('3'!$B:$B,$D268,'3'!$L:$L)))))</f>
        <v/>
      </c>
      <c r="I268" s="34" t="str">
        <f>IF($D268="","",(IF($C268="","",IF(ISNA(SUMIF('4'!$CA:$CA,$C268,'4'!$CB:$CB)),0,SUMIF('4'!$CA:$CA,$C268,'4'!$CB:$CB)))-IF($D268="","",IF(ISNA(SUMIF('4'!$B:$B,$D268,'4'!$L:$L)),0,SUMIF('4'!$B:$B,$D268,'4'!$L:$L)))))</f>
        <v/>
      </c>
      <c r="J268" s="34" t="str">
        <f>IF($D268="","",(IF($C268="","",IF(ISNA(SUMIF('5'!$CA:$CA,$C268,'5'!$CB:$CB)),0,SUMIF('5'!$CA:$CA,$C268,'5'!$CB:$CB)))-IF($D268="","",IF(ISNA(SUMIF('5'!$B:$B,$D268,'5'!$L:$L)),0,SUMIF('5'!$B:$B,$D268,'5'!$L:$L)))))</f>
        <v/>
      </c>
      <c r="K268" s="34" t="str">
        <f>IF($D268="","",(IF($C268="","",IF(ISNA(SUMIF('6'!$CA:$CA,$C268,'6'!$CB:$CB)),0,SUMIF('6'!$CA:$CA,$C268,'6'!$CB:$CB)))-IF($D268="","",IF(ISNA(SUMIF('6'!$B:$B,$D268,'6'!$L:$L)),0,SUMIF('6'!$B:$B,$D268,'6'!$L:$L)))))</f>
        <v/>
      </c>
      <c r="L268" s="34" t="str">
        <f>IF($D268="","",(IF($C268="","",IF(ISNA(SUMIF('7'!$CA:$CA,$C268,'7'!$CB:$CB)),0,SUMIF('7'!$CA:$CA,$C268,'7'!$CB:$CB)))-IF($D268="","",IF(ISNA(SUMIF('7'!$B:$B,$D268,'7'!$L:$L)),0,SUMIF('7'!$B:$B,$D268,'7'!$L:$L)))))</f>
        <v/>
      </c>
      <c r="M268" s="34" t="str">
        <f>IF($D268="","",(IF($C268="","",IF(ISNA(SUMIF('8'!$CA:$CA,$C268,'8'!$CB:$CB)),0,SUMIF('8'!$CA:$CA,$C268,'8'!$CB:$CB)))-IF($D268="","",IF(ISNA(SUMIF('8'!$B:$B,$D268,'8'!$L:$L)),0,SUMIF('8'!$B:$B,$D268,'8'!$L:$L)))))</f>
        <v/>
      </c>
      <c r="N268" s="34" t="str">
        <f>IF($D268="","",(IF($C268="","",IF(ISNA(SUMIF('9'!$CA:$CA,$C268,'9'!$CB:$CB)),0,SUMIF('9'!$CA:$CA,$C268,'9'!$CB:$CB)))-IF($D268="","",IF(ISNA(SUMIF('9'!$B:$B,$D268,'9'!$L:$L)),0,SUMIF('9'!$B:$B,$D268,'9'!$L:$L)))))</f>
        <v/>
      </c>
      <c r="O268" s="34" t="str">
        <f>IF($D268="","",(IF($C268="","",IF(ISNA(SUMIF('10'!$CA:$CA,$C268,'10'!$CB:$CB)),0,SUMIF('10'!$CA:$CA,$C268,'10'!$CB:$CB)))-IF($D268="","",IF(ISNA(SUMIF('10'!$B:$B,$D268,'10'!$L:$L)),0,SUMIF('10'!$B:$B,$D268,'10'!$L:$L)))))</f>
        <v/>
      </c>
      <c r="P268" s="34" t="str">
        <f>IF($D268="","",(IF($C268="","",IF(ISNA(SUMIF('11'!$CA:$CA,$C268,'11'!$CB:$CB)),0,SUMIF('11'!$CA:$CA,$C268,'11'!$CB:$CB)))-IF($D268="","",IF(ISNA(SUMIF('11'!$B:$B,$D268,'11'!$L:$L)),0,SUMIF('11'!$B:$B,$D268,'11'!$L:$L)))))</f>
        <v/>
      </c>
      <c r="Q268" s="34" t="str">
        <f>IF($D268="","",(IF($C268="","",IF(ISNA(SUMIF('12'!$CA:$CA,$C268,'12'!$CB:$CB)),0,SUMIF('12'!$CA:$CA,$C268,'12'!$CB:$CB)))-IF($D268="","",IF(ISNA(SUMIF('12'!$B:$B,$D268,'12'!$L:$L)),0,SUMIF('12'!$B:$B,$D268,'12'!$L:$L)))))</f>
        <v/>
      </c>
      <c r="R268" s="34" t="str">
        <f>IF($D268="","",(IF($C268="","",IF(ISNA(SUMIF('13'!$CA:$CA,$C268,'13'!$CB:$CB)),0,SUMIF('13'!$CA:$CA,$C268,'13'!$CB:$CB)))-IF($D268="","",IF(ISNA(SUMIF('13'!$B:$B,$D268,'13'!$L:$L)),0,SUMIF('13'!$B:$B,$D268,'13'!$L:$L)))))</f>
        <v/>
      </c>
      <c r="S268" s="34" t="str">
        <f>IF($D268="","",(IF($C268="","",IF(ISNA(SUMIF('14'!$CA:$CA,$C268,'14'!$CB:$CB)),0,SUMIF('14'!$CA:$CA,$C268,'14'!$CB:$CB)))-IF($D268="","",IF(ISNA(SUMIF('14'!$B:$B,$D268,'14'!$L:$L)),0,SUMIF('14'!$B:$B,$D268,'14'!$L:$L)))))</f>
        <v/>
      </c>
      <c r="T268" s="34" t="str">
        <f>IF($D268="","",(IF($C268="","",IF(ISNA(SUMIF('15'!$CA:$CA,$C268,'15'!$CB:$CB)),0,SUMIF('15'!$CA:$CA,$C268,'15'!$CB:$CB)))-IF($D268="","",IF(ISNA(SUMIF('15'!$B:$B,$D268,'15'!$L:$L)),0,SUMIF('15'!$B:$B,$D268,'15'!$L:$L)))))</f>
        <v/>
      </c>
      <c r="U268" s="34" t="str">
        <f>IF($D268="","",(IF($C268="","",IF(ISNA(SUMIF('16'!$CA:$CA,$C268,'16'!$CB:$CB)),0,SUMIF('16'!$CA:$CA,$C268,'16'!$CB:$CB)))-IF($D268="","",IF(ISNA(SUMIF('16'!$B:$B,$D268,'16'!$L:$L)),0,SUMIF('16'!$B:$B,$D268,'16'!$L:$L)))))</f>
        <v/>
      </c>
      <c r="V268" s="34" t="str">
        <f>IF($D268="","",(IF($C268="","",IF(ISNA(SUMIF('17'!$CA:$CA,$C268,'17'!$CB:$CB)),0,SUMIF('17'!$CA:$CA,$C268,'17'!$CB:$CB)))-IF($D268="","",IF(ISNA(SUMIF('17'!$B:$B,$D268,'17'!$L:$L)),0,SUMIF('17'!$B:$B,$D268,'17'!$L:$L)))))</f>
        <v/>
      </c>
      <c r="W268" s="34" t="str">
        <f>IF($D268="","",(IF($C268="","",IF(ISNA(SUMIF('18'!$CA:$CA,$C268,'18'!$CB:$CB)),0,SUMIF('18'!$CA:$CA,$C268,'18'!$CB:$CB)))-IF($D268="","",IF(ISNA(SUMIF('18'!$B:$B,$D268,'18'!$L:$L)),0,SUMIF('18'!$B:$B,$D268,'18'!$L:$L)))))</f>
        <v/>
      </c>
      <c r="X268" s="34" t="str">
        <f>IF($D268="","",(IF($C268="","",IF(ISNA(SUMIF('19'!$CA:$CA,$C268,'19'!$CB:$CB)),0,SUMIF('19'!$CA:$CA,$C268,'19'!$CB:$CB)))-IF($D268="","",IF(ISNA(SUMIF('19'!$B:$B,$D268,'19'!$L:$L)),0,SUMIF('19'!$B:$B,$D268,'19'!$L:$L)))))</f>
        <v/>
      </c>
      <c r="Y268" s="34" t="str">
        <f>IF($D268="","",(IF($C268="","",IF(ISNA(SUMIF('20'!$CA:$CA,$C268,'20'!$CB:$CB)),0,SUMIF('20'!$CA:$CA,$C268,'20'!$CB:$CB)))-IF($D268="","",IF(ISNA(SUMIF('20'!$B:$B,$D268,'20'!$L:$L)),0,SUMIF('20'!$B:$B,$D268,'20'!$L:$L)))))</f>
        <v/>
      </c>
      <c r="Z268" s="34" t="str">
        <f>IF($D268="","",(IF($C268="","",IF(ISNA(SUMIF('21'!$CA:$CA,$C268,'21'!$CB:$CB)),0,SUMIF('21'!$CA:$CA,$C268,'21'!$CB:$CB)))-IF($D268="","",IF(ISNA(SUMIF('21'!$B:$B,$D268,'21'!$L:$L)),0,SUMIF('21'!$B:$B,$D268,'21'!$L:$L)))))</f>
        <v/>
      </c>
      <c r="AA268" s="34" t="str">
        <f>IF($D268="","",(IF($C268="","",IF(ISNA(SUMIF('22'!$CA:$CA,$C268,'22'!$CB:$CB)),0,SUMIF('22'!$CA:$CA,$C268,'22'!$CB:$CB)))-IF($D268="","",IF(ISNA(SUMIF('22'!$B:$B,$D268,'22'!$L:$L)),0,SUMIF('22'!$B:$B,$D268,'22'!$L:$L)))))</f>
        <v/>
      </c>
      <c r="AB268" s="34" t="str">
        <f>IF($D268="","",(IF($C268="","",IF(ISNA(SUMIF('23'!$CA:$CA,$C268,'23'!$CB:$CB)),0,SUMIF('23'!$CA:$CA,$C268,'23'!$CB:$CB)))-IF($D268="","",IF(ISNA(SUMIF('23'!$B:$B,$D268,'23'!$L:$L)),0,SUMIF('23'!$B:$B,$D268,'23'!$L:$L)))))</f>
        <v/>
      </c>
      <c r="AC268" s="34" t="str">
        <f>IF($D268="","",(IF($C268="","",IF(ISNA(SUMIF('24'!$CA:$CA,$C268,'24'!$CB:$CB)),0,SUMIF('24'!$CA:$CA,$C268,'24'!$CB:$CB)))-IF($D268="","",IF(ISNA(SUMIF('24'!$B:$B,$D268,'24'!$L:$L)),0,SUMIF('24'!$B:$B,$D268,'24'!$L:$L)))))</f>
        <v/>
      </c>
      <c r="AD268" s="34" t="str">
        <f>IF($D268="","",(IF($C268="","",IF(ISNA(SUMIF('25'!$CA:$CA,$C268,'25'!$CB:$CB)),0,SUMIF('25'!$CA:$CA,$C268,'25'!$CB:$CB)))-IF($D268="","",IF(ISNA(SUMIF('25'!$B:$B,$D268,'25'!$L:$L)),0,SUMIF('25'!$B:$B,$D268,'25'!$L:$L)))))</f>
        <v/>
      </c>
      <c r="AE268" s="34" t="str">
        <f>IF($D268="","",(IF($C268="","",IF(ISNA(SUMIF('26'!$CA:$CA,$C268,'26'!$CB:$CB)),0,SUMIF('26'!$CA:$CA,$C268,'26'!$CB:$CB)))-IF($D268="","",IF(ISNA(SUMIF('26'!$B:$B,$D268,'26'!$L:$L)),0,SUMIF('26'!$B:$B,$D268,'26'!$L:$L)))))</f>
        <v/>
      </c>
      <c r="AF268" s="34" t="str">
        <f>IF($D268="","",(IF($C268="","",IF(ISNA(SUMIF('27'!$CA:$CA,$C268,'27'!$CB:$CB)),0,SUMIF('27'!$CA:$CA,$C268,'27'!$CB:$CB)))-IF($D268="","",IF(ISNA(SUMIF('27'!$B:$B,$D268,'27'!$L:$L)),0,SUMIF('27'!$B:$B,$D268,'27'!$L:$L)))))</f>
        <v/>
      </c>
      <c r="AG268" s="34" t="str">
        <f>IF($D268="","",(IF($C268="","",IF(ISNA(SUMIF('28'!$CA:$CA,$C268,'28'!$CB:$CB)),0,SUMIF('28'!$CA:$CA,$C268,'28'!$CB:$CB)))-IF($D268="","",IF(ISNA(SUMIF('28'!$B:$B,$D268,'28'!$L:$L)),0,SUMIF('28'!$B:$B,$D268,'28'!$L:$L)))))</f>
        <v/>
      </c>
      <c r="AH268" s="34" t="str">
        <f>IF($D268="","",(IF($C268="","",IF(ISNA(SUMIF('29'!$CA:$CA,$C268,'29'!$CB:$CB)),0,SUMIF('29'!$CA:$CA,$C268,'29'!$CB:$CB)))-IF($D268="","",IF(ISNA(SUMIF('29'!$B:$B,$D268,'29'!$L:$L)),0,SUMIF('29'!$B:$B,$D268,'29'!$L:$L)))))</f>
        <v/>
      </c>
      <c r="AI268" s="34" t="str">
        <f>IF($D268="","",(IF($C268="","",IF(ISNA(SUMIF('30'!$CA:$CA,$C268,'30'!$CB:$CB)),0,SUMIF('30'!$CA:$CA,$C268,'30'!$CB:$CB)))-IF($D268="","",IF(ISNA(SUMIF('30'!$B:$B,$D268,'30'!$L:$L)),0,SUMIF('30'!$B:$B,$D268,'30'!$L:$L)))))</f>
        <v/>
      </c>
      <c r="AJ268" s="34" t="str">
        <f>IF($D268="","",(IF($C268="","",IF(ISNA(SUMIF('31'!$CA:$CA,$C268,'31'!$CB:$CB)),0,SUMIF('31'!$CA:$CA,$C268,'31'!$CB:$CB)))-IF($D268="","",IF(ISNA(SUMIF('31'!$B:$B,$D268,'31'!$L:$L)),0,SUMIF('31'!$B:$B,$D268,'31'!$L:$L)))))</f>
        <v/>
      </c>
      <c r="AK268" s="35" t="str">
        <f t="shared" si="14"/>
        <v/>
      </c>
      <c r="AL268" s="31" t="str">
        <f t="shared" si="15"/>
        <v/>
      </c>
    </row>
    <row r="269" spans="1:38" ht="17.399999999999999" hidden="1">
      <c r="A269" s="19">
        <v>51</v>
      </c>
      <c r="C269" s="39" t="str">
        <f>IF(D269="","",VLOOKUP('CUADRO GENERADO'!D269,'BASE DATOS CONDUCTORES'!B:C,2,FALSE))</f>
        <v/>
      </c>
      <c r="D269" s="28" t="str">
        <f>IFERROR(VLOOKUP(A269,'BASE DATOS CONDUCTORES'!$Z$4:$AB$403,3,FALSE),"")</f>
        <v/>
      </c>
      <c r="E269" s="34" t="str">
        <f>IF(ISNA(VLOOKUP(D269,SALDOS!C:D,2,FALSE)),"",VLOOKUP(D269,SALDOS!C:D,2,FALSE))</f>
        <v/>
      </c>
      <c r="F269" s="34" t="str">
        <f>IF($D269="","",(IF($C269="","",IF(ISNA(SUMIF('1'!$CA:$CA,$C269,'1'!$CB:$CB)),0,SUMIF('1'!$CA:$CA,$C269,'1'!$CB:$CB)))-IF($D269="","",IF(ISNA(SUMIF('1'!$B:$B,$D269,'1'!$L:$L)),0,SUMIF('1'!$B:$B,$D269,'1'!$L:$L)))))</f>
        <v/>
      </c>
      <c r="G269" s="34" t="str">
        <f>IF($D269="","",(IF($C269="","",IF(ISNA(SUMIF('2'!$CA:$CA,$C269,'2'!$CB:$CB)),0,SUMIF('2'!$CA:$CA,$C269,'2'!$CB:$CB)))-IF($D269="","",IF(ISNA(SUMIF('2'!$B:$B,$D269,'2'!$L:$L)),0,SUMIF('2'!$B:$B,$D269,'2'!$L:$L)))))</f>
        <v/>
      </c>
      <c r="H269" s="34" t="str">
        <f>IF($D269="","",(IF($C269="","",IF(ISNA(SUMIF('3'!$CA:$CA,$C269,'3'!$CB:$CB)),0,SUMIF('3'!$CA:$CA,$C269,'3'!$CB:$CB)))-IF($D269="","",IF(ISNA(SUMIF('3'!$B:$B,$D269,'3'!$L:$L)),0,SUMIF('3'!$B:$B,$D269,'3'!$L:$L)))))</f>
        <v/>
      </c>
      <c r="I269" s="34" t="str">
        <f>IF($D269="","",(IF($C269="","",IF(ISNA(SUMIF('4'!$CA:$CA,$C269,'4'!$CB:$CB)),0,SUMIF('4'!$CA:$CA,$C269,'4'!$CB:$CB)))-IF($D269="","",IF(ISNA(SUMIF('4'!$B:$B,$D269,'4'!$L:$L)),0,SUMIF('4'!$B:$B,$D269,'4'!$L:$L)))))</f>
        <v/>
      </c>
      <c r="J269" s="34" t="str">
        <f>IF($D269="","",(IF($C269="","",IF(ISNA(SUMIF('5'!$CA:$CA,$C269,'5'!$CB:$CB)),0,SUMIF('5'!$CA:$CA,$C269,'5'!$CB:$CB)))-IF($D269="","",IF(ISNA(SUMIF('5'!$B:$B,$D269,'5'!$L:$L)),0,SUMIF('5'!$B:$B,$D269,'5'!$L:$L)))))</f>
        <v/>
      </c>
      <c r="K269" s="34" t="str">
        <f>IF($D269="","",(IF($C269="","",IF(ISNA(SUMIF('6'!$CA:$CA,$C269,'6'!$CB:$CB)),0,SUMIF('6'!$CA:$CA,$C269,'6'!$CB:$CB)))-IF($D269="","",IF(ISNA(SUMIF('6'!$B:$B,$D269,'6'!$L:$L)),0,SUMIF('6'!$B:$B,$D269,'6'!$L:$L)))))</f>
        <v/>
      </c>
      <c r="L269" s="34" t="str">
        <f>IF($D269="","",(IF($C269="","",IF(ISNA(SUMIF('7'!$CA:$CA,$C269,'7'!$CB:$CB)),0,SUMIF('7'!$CA:$CA,$C269,'7'!$CB:$CB)))-IF($D269="","",IF(ISNA(SUMIF('7'!$B:$B,$D269,'7'!$L:$L)),0,SUMIF('7'!$B:$B,$D269,'7'!$L:$L)))))</f>
        <v/>
      </c>
      <c r="M269" s="34" t="str">
        <f>IF($D269="","",(IF($C269="","",IF(ISNA(SUMIF('8'!$CA:$CA,$C269,'8'!$CB:$CB)),0,SUMIF('8'!$CA:$CA,$C269,'8'!$CB:$CB)))-IF($D269="","",IF(ISNA(SUMIF('8'!$B:$B,$D269,'8'!$L:$L)),0,SUMIF('8'!$B:$B,$D269,'8'!$L:$L)))))</f>
        <v/>
      </c>
      <c r="N269" s="34" t="str">
        <f>IF($D269="","",(IF($C269="","",IF(ISNA(SUMIF('9'!$CA:$CA,$C269,'9'!$CB:$CB)),0,SUMIF('9'!$CA:$CA,$C269,'9'!$CB:$CB)))-IF($D269="","",IF(ISNA(SUMIF('9'!$B:$B,$D269,'9'!$L:$L)),0,SUMIF('9'!$B:$B,$D269,'9'!$L:$L)))))</f>
        <v/>
      </c>
      <c r="O269" s="34" t="str">
        <f>IF($D269="","",(IF($C269="","",IF(ISNA(SUMIF('10'!$CA:$CA,$C269,'10'!$CB:$CB)),0,SUMIF('10'!$CA:$CA,$C269,'10'!$CB:$CB)))-IF($D269="","",IF(ISNA(SUMIF('10'!$B:$B,$D269,'10'!$L:$L)),0,SUMIF('10'!$B:$B,$D269,'10'!$L:$L)))))</f>
        <v/>
      </c>
      <c r="P269" s="34" t="str">
        <f>IF($D269="","",(IF($C269="","",IF(ISNA(SUMIF('11'!$CA:$CA,$C269,'11'!$CB:$CB)),0,SUMIF('11'!$CA:$CA,$C269,'11'!$CB:$CB)))-IF($D269="","",IF(ISNA(SUMIF('11'!$B:$B,$D269,'11'!$L:$L)),0,SUMIF('11'!$B:$B,$D269,'11'!$L:$L)))))</f>
        <v/>
      </c>
      <c r="Q269" s="34" t="str">
        <f>IF($D269="","",(IF($C269="","",IF(ISNA(SUMIF('12'!$CA:$CA,$C269,'12'!$CB:$CB)),0,SUMIF('12'!$CA:$CA,$C269,'12'!$CB:$CB)))-IF($D269="","",IF(ISNA(SUMIF('12'!$B:$B,$D269,'12'!$L:$L)),0,SUMIF('12'!$B:$B,$D269,'12'!$L:$L)))))</f>
        <v/>
      </c>
      <c r="R269" s="34" t="str">
        <f>IF($D269="","",(IF($C269="","",IF(ISNA(SUMIF('13'!$CA:$CA,$C269,'13'!$CB:$CB)),0,SUMIF('13'!$CA:$CA,$C269,'13'!$CB:$CB)))-IF($D269="","",IF(ISNA(SUMIF('13'!$B:$B,$D269,'13'!$L:$L)),0,SUMIF('13'!$B:$B,$D269,'13'!$L:$L)))))</f>
        <v/>
      </c>
      <c r="S269" s="34" t="str">
        <f>IF($D269="","",(IF($C269="","",IF(ISNA(SUMIF('14'!$CA:$CA,$C269,'14'!$CB:$CB)),0,SUMIF('14'!$CA:$CA,$C269,'14'!$CB:$CB)))-IF($D269="","",IF(ISNA(SUMIF('14'!$B:$B,$D269,'14'!$L:$L)),0,SUMIF('14'!$B:$B,$D269,'14'!$L:$L)))))</f>
        <v/>
      </c>
      <c r="T269" s="34" t="str">
        <f>IF($D269="","",(IF($C269="","",IF(ISNA(SUMIF('15'!$CA:$CA,$C269,'15'!$CB:$CB)),0,SUMIF('15'!$CA:$CA,$C269,'15'!$CB:$CB)))-IF($D269="","",IF(ISNA(SUMIF('15'!$B:$B,$D269,'15'!$L:$L)),0,SUMIF('15'!$B:$B,$D269,'15'!$L:$L)))))</f>
        <v/>
      </c>
      <c r="U269" s="34" t="str">
        <f>IF($D269="","",(IF($C269="","",IF(ISNA(SUMIF('16'!$CA:$CA,$C269,'16'!$CB:$CB)),0,SUMIF('16'!$CA:$CA,$C269,'16'!$CB:$CB)))-IF($D269="","",IF(ISNA(SUMIF('16'!$B:$B,$D269,'16'!$L:$L)),0,SUMIF('16'!$B:$B,$D269,'16'!$L:$L)))))</f>
        <v/>
      </c>
      <c r="V269" s="34" t="str">
        <f>IF($D269="","",(IF($C269="","",IF(ISNA(SUMIF('17'!$CA:$CA,$C269,'17'!$CB:$CB)),0,SUMIF('17'!$CA:$CA,$C269,'17'!$CB:$CB)))-IF($D269="","",IF(ISNA(SUMIF('17'!$B:$B,$D269,'17'!$L:$L)),0,SUMIF('17'!$B:$B,$D269,'17'!$L:$L)))))</f>
        <v/>
      </c>
      <c r="W269" s="34" t="str">
        <f>IF($D269="","",(IF($C269="","",IF(ISNA(SUMIF('18'!$CA:$CA,$C269,'18'!$CB:$CB)),0,SUMIF('18'!$CA:$CA,$C269,'18'!$CB:$CB)))-IF($D269="","",IF(ISNA(SUMIF('18'!$B:$B,$D269,'18'!$L:$L)),0,SUMIF('18'!$B:$B,$D269,'18'!$L:$L)))))</f>
        <v/>
      </c>
      <c r="X269" s="34" t="str">
        <f>IF($D269="","",(IF($C269="","",IF(ISNA(SUMIF('19'!$CA:$CA,$C269,'19'!$CB:$CB)),0,SUMIF('19'!$CA:$CA,$C269,'19'!$CB:$CB)))-IF($D269="","",IF(ISNA(SUMIF('19'!$B:$B,$D269,'19'!$L:$L)),0,SUMIF('19'!$B:$B,$D269,'19'!$L:$L)))))</f>
        <v/>
      </c>
      <c r="Y269" s="34" t="str">
        <f>IF($D269="","",(IF($C269="","",IF(ISNA(SUMIF('20'!$CA:$CA,$C269,'20'!$CB:$CB)),0,SUMIF('20'!$CA:$CA,$C269,'20'!$CB:$CB)))-IF($D269="","",IF(ISNA(SUMIF('20'!$B:$B,$D269,'20'!$L:$L)),0,SUMIF('20'!$B:$B,$D269,'20'!$L:$L)))))</f>
        <v/>
      </c>
      <c r="Z269" s="34" t="str">
        <f>IF($D269="","",(IF($C269="","",IF(ISNA(SUMIF('21'!$CA:$CA,$C269,'21'!$CB:$CB)),0,SUMIF('21'!$CA:$CA,$C269,'21'!$CB:$CB)))-IF($D269="","",IF(ISNA(SUMIF('21'!$B:$B,$D269,'21'!$L:$L)),0,SUMIF('21'!$B:$B,$D269,'21'!$L:$L)))))</f>
        <v/>
      </c>
      <c r="AA269" s="34" t="str">
        <f>IF($D269="","",(IF($C269="","",IF(ISNA(SUMIF('22'!$CA:$CA,$C269,'22'!$CB:$CB)),0,SUMIF('22'!$CA:$CA,$C269,'22'!$CB:$CB)))-IF($D269="","",IF(ISNA(SUMIF('22'!$B:$B,$D269,'22'!$L:$L)),0,SUMIF('22'!$B:$B,$D269,'22'!$L:$L)))))</f>
        <v/>
      </c>
      <c r="AB269" s="34" t="str">
        <f>IF($D269="","",(IF($C269="","",IF(ISNA(SUMIF('23'!$CA:$CA,$C269,'23'!$CB:$CB)),0,SUMIF('23'!$CA:$CA,$C269,'23'!$CB:$CB)))-IF($D269="","",IF(ISNA(SUMIF('23'!$B:$B,$D269,'23'!$L:$L)),0,SUMIF('23'!$B:$B,$D269,'23'!$L:$L)))))</f>
        <v/>
      </c>
      <c r="AC269" s="34" t="str">
        <f>IF($D269="","",(IF($C269="","",IF(ISNA(SUMIF('24'!$CA:$CA,$C269,'24'!$CB:$CB)),0,SUMIF('24'!$CA:$CA,$C269,'24'!$CB:$CB)))-IF($D269="","",IF(ISNA(SUMIF('24'!$B:$B,$D269,'24'!$L:$L)),0,SUMIF('24'!$B:$B,$D269,'24'!$L:$L)))))</f>
        <v/>
      </c>
      <c r="AD269" s="34" t="str">
        <f>IF($D269="","",(IF($C269="","",IF(ISNA(SUMIF('25'!$CA:$CA,$C269,'25'!$CB:$CB)),0,SUMIF('25'!$CA:$CA,$C269,'25'!$CB:$CB)))-IF($D269="","",IF(ISNA(SUMIF('25'!$B:$B,$D269,'25'!$L:$L)),0,SUMIF('25'!$B:$B,$D269,'25'!$L:$L)))))</f>
        <v/>
      </c>
      <c r="AE269" s="34" t="str">
        <f>IF($D269="","",(IF($C269="","",IF(ISNA(SUMIF('26'!$CA:$CA,$C269,'26'!$CB:$CB)),0,SUMIF('26'!$CA:$CA,$C269,'26'!$CB:$CB)))-IF($D269="","",IF(ISNA(SUMIF('26'!$B:$B,$D269,'26'!$L:$L)),0,SUMIF('26'!$B:$B,$D269,'26'!$L:$L)))))</f>
        <v/>
      </c>
      <c r="AF269" s="34" t="str">
        <f>IF($D269="","",(IF($C269="","",IF(ISNA(SUMIF('27'!$CA:$CA,$C269,'27'!$CB:$CB)),0,SUMIF('27'!$CA:$CA,$C269,'27'!$CB:$CB)))-IF($D269="","",IF(ISNA(SUMIF('27'!$B:$B,$D269,'27'!$L:$L)),0,SUMIF('27'!$B:$B,$D269,'27'!$L:$L)))))</f>
        <v/>
      </c>
      <c r="AG269" s="34" t="str">
        <f>IF($D269="","",(IF($C269="","",IF(ISNA(SUMIF('28'!$CA:$CA,$C269,'28'!$CB:$CB)),0,SUMIF('28'!$CA:$CA,$C269,'28'!$CB:$CB)))-IF($D269="","",IF(ISNA(SUMIF('28'!$B:$B,$D269,'28'!$L:$L)),0,SUMIF('28'!$B:$B,$D269,'28'!$L:$L)))))</f>
        <v/>
      </c>
      <c r="AH269" s="34" t="str">
        <f>IF($D269="","",(IF($C269="","",IF(ISNA(SUMIF('29'!$CA:$CA,$C269,'29'!$CB:$CB)),0,SUMIF('29'!$CA:$CA,$C269,'29'!$CB:$CB)))-IF($D269="","",IF(ISNA(SUMIF('29'!$B:$B,$D269,'29'!$L:$L)),0,SUMIF('29'!$B:$B,$D269,'29'!$L:$L)))))</f>
        <v/>
      </c>
      <c r="AI269" s="34" t="str">
        <f>IF($D269="","",(IF($C269="","",IF(ISNA(SUMIF('30'!$CA:$CA,$C269,'30'!$CB:$CB)),0,SUMIF('30'!$CA:$CA,$C269,'30'!$CB:$CB)))-IF($D269="","",IF(ISNA(SUMIF('30'!$B:$B,$D269,'30'!$L:$L)),0,SUMIF('30'!$B:$B,$D269,'30'!$L:$L)))))</f>
        <v/>
      </c>
      <c r="AJ269" s="34" t="str">
        <f>IF($D269="","",(IF($C269="","",IF(ISNA(SUMIF('31'!$CA:$CA,$C269,'31'!$CB:$CB)),0,SUMIF('31'!$CA:$CA,$C269,'31'!$CB:$CB)))-IF($D269="","",IF(ISNA(SUMIF('31'!$B:$B,$D269,'31'!$L:$L)),0,SUMIF('31'!$B:$B,$D269,'31'!$L:$L)))))</f>
        <v/>
      </c>
      <c r="AK269" s="35" t="str">
        <f t="shared" si="14"/>
        <v/>
      </c>
      <c r="AL269" s="31" t="str">
        <f t="shared" si="15"/>
        <v/>
      </c>
    </row>
    <row r="270" spans="1:38" ht="17.399999999999999" hidden="1">
      <c r="A270" s="19">
        <v>52</v>
      </c>
      <c r="C270" s="39" t="str">
        <f>IF(D270="","",VLOOKUP('CUADRO GENERADO'!D270,'BASE DATOS CONDUCTORES'!B:C,2,FALSE))</f>
        <v/>
      </c>
      <c r="D270" s="28" t="str">
        <f>IFERROR(VLOOKUP(A270,'BASE DATOS CONDUCTORES'!$Z$4:$AB$403,3,FALSE),"")</f>
        <v/>
      </c>
      <c r="E270" s="34" t="str">
        <f>IF(ISNA(VLOOKUP(D270,SALDOS!C:D,2,FALSE)),"",VLOOKUP(D270,SALDOS!C:D,2,FALSE))</f>
        <v/>
      </c>
      <c r="F270" s="34" t="str">
        <f>IF($D270="","",(IF($C270="","",IF(ISNA(SUMIF('1'!$CA:$CA,$C270,'1'!$CB:$CB)),0,SUMIF('1'!$CA:$CA,$C270,'1'!$CB:$CB)))-IF($D270="","",IF(ISNA(SUMIF('1'!$B:$B,$D270,'1'!$L:$L)),0,SUMIF('1'!$B:$B,$D270,'1'!$L:$L)))))</f>
        <v/>
      </c>
      <c r="G270" s="34" t="str">
        <f>IF($D270="","",(IF($C270="","",IF(ISNA(SUMIF('2'!$CA:$CA,$C270,'2'!$CB:$CB)),0,SUMIF('2'!$CA:$CA,$C270,'2'!$CB:$CB)))-IF($D270="","",IF(ISNA(SUMIF('2'!$B:$B,$D270,'2'!$L:$L)),0,SUMIF('2'!$B:$B,$D270,'2'!$L:$L)))))</f>
        <v/>
      </c>
      <c r="H270" s="34" t="str">
        <f>IF($D270="","",(IF($C270="","",IF(ISNA(SUMIF('3'!$CA:$CA,$C270,'3'!$CB:$CB)),0,SUMIF('3'!$CA:$CA,$C270,'3'!$CB:$CB)))-IF($D270="","",IF(ISNA(SUMIF('3'!$B:$B,$D270,'3'!$L:$L)),0,SUMIF('3'!$B:$B,$D270,'3'!$L:$L)))))</f>
        <v/>
      </c>
      <c r="I270" s="34" t="str">
        <f>IF($D270="","",(IF($C270="","",IF(ISNA(SUMIF('4'!$CA:$CA,$C270,'4'!$CB:$CB)),0,SUMIF('4'!$CA:$CA,$C270,'4'!$CB:$CB)))-IF($D270="","",IF(ISNA(SUMIF('4'!$B:$B,$D270,'4'!$L:$L)),0,SUMIF('4'!$B:$B,$D270,'4'!$L:$L)))))</f>
        <v/>
      </c>
      <c r="J270" s="34" t="str">
        <f>IF($D270="","",(IF($C270="","",IF(ISNA(SUMIF('5'!$CA:$CA,$C270,'5'!$CB:$CB)),0,SUMIF('5'!$CA:$CA,$C270,'5'!$CB:$CB)))-IF($D270="","",IF(ISNA(SUMIF('5'!$B:$B,$D270,'5'!$L:$L)),0,SUMIF('5'!$B:$B,$D270,'5'!$L:$L)))))</f>
        <v/>
      </c>
      <c r="K270" s="34" t="str">
        <f>IF($D270="","",(IF($C270="","",IF(ISNA(SUMIF('6'!$CA:$CA,$C270,'6'!$CB:$CB)),0,SUMIF('6'!$CA:$CA,$C270,'6'!$CB:$CB)))-IF($D270="","",IF(ISNA(SUMIF('6'!$B:$B,$D270,'6'!$L:$L)),0,SUMIF('6'!$B:$B,$D270,'6'!$L:$L)))))</f>
        <v/>
      </c>
      <c r="L270" s="34" t="str">
        <f>IF($D270="","",(IF($C270="","",IF(ISNA(SUMIF('7'!$CA:$CA,$C270,'7'!$CB:$CB)),0,SUMIF('7'!$CA:$CA,$C270,'7'!$CB:$CB)))-IF($D270="","",IF(ISNA(SUMIF('7'!$B:$B,$D270,'7'!$L:$L)),0,SUMIF('7'!$B:$B,$D270,'7'!$L:$L)))))</f>
        <v/>
      </c>
      <c r="M270" s="34" t="str">
        <f>IF($D270="","",(IF($C270="","",IF(ISNA(SUMIF('8'!$CA:$CA,$C270,'8'!$CB:$CB)),0,SUMIF('8'!$CA:$CA,$C270,'8'!$CB:$CB)))-IF($D270="","",IF(ISNA(SUMIF('8'!$B:$B,$D270,'8'!$L:$L)),0,SUMIF('8'!$B:$B,$D270,'8'!$L:$L)))))</f>
        <v/>
      </c>
      <c r="N270" s="34" t="str">
        <f>IF($D270="","",(IF($C270="","",IF(ISNA(SUMIF('9'!$CA:$CA,$C270,'9'!$CB:$CB)),0,SUMIF('9'!$CA:$CA,$C270,'9'!$CB:$CB)))-IF($D270="","",IF(ISNA(SUMIF('9'!$B:$B,$D270,'9'!$L:$L)),0,SUMIF('9'!$B:$B,$D270,'9'!$L:$L)))))</f>
        <v/>
      </c>
      <c r="O270" s="34" t="str">
        <f>IF($D270="","",(IF($C270="","",IF(ISNA(SUMIF('10'!$CA:$CA,$C270,'10'!$CB:$CB)),0,SUMIF('10'!$CA:$CA,$C270,'10'!$CB:$CB)))-IF($D270="","",IF(ISNA(SUMIF('10'!$B:$B,$D270,'10'!$L:$L)),0,SUMIF('10'!$B:$B,$D270,'10'!$L:$L)))))</f>
        <v/>
      </c>
      <c r="P270" s="34" t="str">
        <f>IF($D270="","",(IF($C270="","",IF(ISNA(SUMIF('11'!$CA:$CA,$C270,'11'!$CB:$CB)),0,SUMIF('11'!$CA:$CA,$C270,'11'!$CB:$CB)))-IF($D270="","",IF(ISNA(SUMIF('11'!$B:$B,$D270,'11'!$L:$L)),0,SUMIF('11'!$B:$B,$D270,'11'!$L:$L)))))</f>
        <v/>
      </c>
      <c r="Q270" s="34" t="str">
        <f>IF($D270="","",(IF($C270="","",IF(ISNA(SUMIF('12'!$CA:$CA,$C270,'12'!$CB:$CB)),0,SUMIF('12'!$CA:$CA,$C270,'12'!$CB:$CB)))-IF($D270="","",IF(ISNA(SUMIF('12'!$B:$B,$D270,'12'!$L:$L)),0,SUMIF('12'!$B:$B,$D270,'12'!$L:$L)))))</f>
        <v/>
      </c>
      <c r="R270" s="34" t="str">
        <f>IF($D270="","",(IF($C270="","",IF(ISNA(SUMIF('13'!$CA:$CA,$C270,'13'!$CB:$CB)),0,SUMIF('13'!$CA:$CA,$C270,'13'!$CB:$CB)))-IF($D270="","",IF(ISNA(SUMIF('13'!$B:$B,$D270,'13'!$L:$L)),0,SUMIF('13'!$B:$B,$D270,'13'!$L:$L)))))</f>
        <v/>
      </c>
      <c r="S270" s="34" t="str">
        <f>IF($D270="","",(IF($C270="","",IF(ISNA(SUMIF('14'!$CA:$CA,$C270,'14'!$CB:$CB)),0,SUMIF('14'!$CA:$CA,$C270,'14'!$CB:$CB)))-IF($D270="","",IF(ISNA(SUMIF('14'!$B:$B,$D270,'14'!$L:$L)),0,SUMIF('14'!$B:$B,$D270,'14'!$L:$L)))))</f>
        <v/>
      </c>
      <c r="T270" s="34" t="str">
        <f>IF($D270="","",(IF($C270="","",IF(ISNA(SUMIF('15'!$CA:$CA,$C270,'15'!$CB:$CB)),0,SUMIF('15'!$CA:$CA,$C270,'15'!$CB:$CB)))-IF($D270="","",IF(ISNA(SUMIF('15'!$B:$B,$D270,'15'!$L:$L)),0,SUMIF('15'!$B:$B,$D270,'15'!$L:$L)))))</f>
        <v/>
      </c>
      <c r="U270" s="34" t="str">
        <f>IF($D270="","",(IF($C270="","",IF(ISNA(SUMIF('16'!$CA:$CA,$C270,'16'!$CB:$CB)),0,SUMIF('16'!$CA:$CA,$C270,'16'!$CB:$CB)))-IF($D270="","",IF(ISNA(SUMIF('16'!$B:$B,$D270,'16'!$L:$L)),0,SUMIF('16'!$B:$B,$D270,'16'!$L:$L)))))</f>
        <v/>
      </c>
      <c r="V270" s="34" t="str">
        <f>IF($D270="","",(IF($C270="","",IF(ISNA(SUMIF('17'!$CA:$CA,$C270,'17'!$CB:$CB)),0,SUMIF('17'!$CA:$CA,$C270,'17'!$CB:$CB)))-IF($D270="","",IF(ISNA(SUMIF('17'!$B:$B,$D270,'17'!$L:$L)),0,SUMIF('17'!$B:$B,$D270,'17'!$L:$L)))))</f>
        <v/>
      </c>
      <c r="W270" s="34" t="str">
        <f>IF($D270="","",(IF($C270="","",IF(ISNA(SUMIF('18'!$CA:$CA,$C270,'18'!$CB:$CB)),0,SUMIF('18'!$CA:$CA,$C270,'18'!$CB:$CB)))-IF($D270="","",IF(ISNA(SUMIF('18'!$B:$B,$D270,'18'!$L:$L)),0,SUMIF('18'!$B:$B,$D270,'18'!$L:$L)))))</f>
        <v/>
      </c>
      <c r="X270" s="34" t="str">
        <f>IF($D270="","",(IF($C270="","",IF(ISNA(SUMIF('19'!$CA:$CA,$C270,'19'!$CB:$CB)),0,SUMIF('19'!$CA:$CA,$C270,'19'!$CB:$CB)))-IF($D270="","",IF(ISNA(SUMIF('19'!$B:$B,$D270,'19'!$L:$L)),0,SUMIF('19'!$B:$B,$D270,'19'!$L:$L)))))</f>
        <v/>
      </c>
      <c r="Y270" s="34" t="str">
        <f>IF($D270="","",(IF($C270="","",IF(ISNA(SUMIF('20'!$CA:$CA,$C270,'20'!$CB:$CB)),0,SUMIF('20'!$CA:$CA,$C270,'20'!$CB:$CB)))-IF($D270="","",IF(ISNA(SUMIF('20'!$B:$B,$D270,'20'!$L:$L)),0,SUMIF('20'!$B:$B,$D270,'20'!$L:$L)))))</f>
        <v/>
      </c>
      <c r="Z270" s="34" t="str">
        <f>IF($D270="","",(IF($C270="","",IF(ISNA(SUMIF('21'!$CA:$CA,$C270,'21'!$CB:$CB)),0,SUMIF('21'!$CA:$CA,$C270,'21'!$CB:$CB)))-IF($D270="","",IF(ISNA(SUMIF('21'!$B:$B,$D270,'21'!$L:$L)),0,SUMIF('21'!$B:$B,$D270,'21'!$L:$L)))))</f>
        <v/>
      </c>
      <c r="AA270" s="34" t="str">
        <f>IF($D270="","",(IF($C270="","",IF(ISNA(SUMIF('22'!$CA:$CA,$C270,'22'!$CB:$CB)),0,SUMIF('22'!$CA:$CA,$C270,'22'!$CB:$CB)))-IF($D270="","",IF(ISNA(SUMIF('22'!$B:$B,$D270,'22'!$L:$L)),0,SUMIF('22'!$B:$B,$D270,'22'!$L:$L)))))</f>
        <v/>
      </c>
      <c r="AB270" s="34" t="str">
        <f>IF($D270="","",(IF($C270="","",IF(ISNA(SUMIF('23'!$CA:$CA,$C270,'23'!$CB:$CB)),0,SUMIF('23'!$CA:$CA,$C270,'23'!$CB:$CB)))-IF($D270="","",IF(ISNA(SUMIF('23'!$B:$B,$D270,'23'!$L:$L)),0,SUMIF('23'!$B:$B,$D270,'23'!$L:$L)))))</f>
        <v/>
      </c>
      <c r="AC270" s="34" t="str">
        <f>IF($D270="","",(IF($C270="","",IF(ISNA(SUMIF('24'!$CA:$CA,$C270,'24'!$CB:$CB)),0,SUMIF('24'!$CA:$CA,$C270,'24'!$CB:$CB)))-IF($D270="","",IF(ISNA(SUMIF('24'!$B:$B,$D270,'24'!$L:$L)),0,SUMIF('24'!$B:$B,$D270,'24'!$L:$L)))))</f>
        <v/>
      </c>
      <c r="AD270" s="34" t="str">
        <f>IF($D270="","",(IF($C270="","",IF(ISNA(SUMIF('25'!$CA:$CA,$C270,'25'!$CB:$CB)),0,SUMIF('25'!$CA:$CA,$C270,'25'!$CB:$CB)))-IF($D270="","",IF(ISNA(SUMIF('25'!$B:$B,$D270,'25'!$L:$L)),0,SUMIF('25'!$B:$B,$D270,'25'!$L:$L)))))</f>
        <v/>
      </c>
      <c r="AE270" s="34" t="str">
        <f>IF($D270="","",(IF($C270="","",IF(ISNA(SUMIF('26'!$CA:$CA,$C270,'26'!$CB:$CB)),0,SUMIF('26'!$CA:$CA,$C270,'26'!$CB:$CB)))-IF($D270="","",IF(ISNA(SUMIF('26'!$B:$B,$D270,'26'!$L:$L)),0,SUMIF('26'!$B:$B,$D270,'26'!$L:$L)))))</f>
        <v/>
      </c>
      <c r="AF270" s="34" t="str">
        <f>IF($D270="","",(IF($C270="","",IF(ISNA(SUMIF('27'!$CA:$CA,$C270,'27'!$CB:$CB)),0,SUMIF('27'!$CA:$CA,$C270,'27'!$CB:$CB)))-IF($D270="","",IF(ISNA(SUMIF('27'!$B:$B,$D270,'27'!$L:$L)),0,SUMIF('27'!$B:$B,$D270,'27'!$L:$L)))))</f>
        <v/>
      </c>
      <c r="AG270" s="34" t="str">
        <f>IF($D270="","",(IF($C270="","",IF(ISNA(SUMIF('28'!$CA:$CA,$C270,'28'!$CB:$CB)),0,SUMIF('28'!$CA:$CA,$C270,'28'!$CB:$CB)))-IF($D270="","",IF(ISNA(SUMIF('28'!$B:$B,$D270,'28'!$L:$L)),0,SUMIF('28'!$B:$B,$D270,'28'!$L:$L)))))</f>
        <v/>
      </c>
      <c r="AH270" s="34" t="str">
        <f>IF($D270="","",(IF($C270="","",IF(ISNA(SUMIF('29'!$CA:$CA,$C270,'29'!$CB:$CB)),0,SUMIF('29'!$CA:$CA,$C270,'29'!$CB:$CB)))-IF($D270="","",IF(ISNA(SUMIF('29'!$B:$B,$D270,'29'!$L:$L)),0,SUMIF('29'!$B:$B,$D270,'29'!$L:$L)))))</f>
        <v/>
      </c>
      <c r="AI270" s="34" t="str">
        <f>IF($D270="","",(IF($C270="","",IF(ISNA(SUMIF('30'!$CA:$CA,$C270,'30'!$CB:$CB)),0,SUMIF('30'!$CA:$CA,$C270,'30'!$CB:$CB)))-IF($D270="","",IF(ISNA(SUMIF('30'!$B:$B,$D270,'30'!$L:$L)),0,SUMIF('30'!$B:$B,$D270,'30'!$L:$L)))))</f>
        <v/>
      </c>
      <c r="AJ270" s="34" t="str">
        <f>IF($D270="","",(IF($C270="","",IF(ISNA(SUMIF('31'!$CA:$CA,$C270,'31'!$CB:$CB)),0,SUMIF('31'!$CA:$CA,$C270,'31'!$CB:$CB)))-IF($D270="","",IF(ISNA(SUMIF('31'!$B:$B,$D270,'31'!$L:$L)),0,SUMIF('31'!$B:$B,$D270,'31'!$L:$L)))))</f>
        <v/>
      </c>
      <c r="AK270" s="35" t="str">
        <f t="shared" si="14"/>
        <v/>
      </c>
      <c r="AL270" s="31" t="str">
        <f t="shared" si="15"/>
        <v/>
      </c>
    </row>
    <row r="271" spans="1:38" ht="17.399999999999999" hidden="1">
      <c r="A271" s="19">
        <v>53</v>
      </c>
      <c r="C271" s="39" t="str">
        <f>IF(D271="","",VLOOKUP('CUADRO GENERADO'!D271,'BASE DATOS CONDUCTORES'!B:C,2,FALSE))</f>
        <v/>
      </c>
      <c r="D271" s="28" t="str">
        <f>IFERROR(VLOOKUP(A271,'BASE DATOS CONDUCTORES'!$Z$4:$AB$403,3,FALSE),"")</f>
        <v/>
      </c>
      <c r="E271" s="34" t="str">
        <f>IF(ISNA(VLOOKUP(D271,SALDOS!C:D,2,FALSE)),"",VLOOKUP(D271,SALDOS!C:D,2,FALSE))</f>
        <v/>
      </c>
      <c r="F271" s="34" t="str">
        <f>IF($D271="","",(IF($C271="","",IF(ISNA(SUMIF('1'!$CA:$CA,$C271,'1'!$CB:$CB)),0,SUMIF('1'!$CA:$CA,$C271,'1'!$CB:$CB)))-IF($D271="","",IF(ISNA(SUMIF('1'!$B:$B,$D271,'1'!$L:$L)),0,SUMIF('1'!$B:$B,$D271,'1'!$L:$L)))))</f>
        <v/>
      </c>
      <c r="G271" s="34" t="str">
        <f>IF($D271="","",(IF($C271="","",IF(ISNA(SUMIF('2'!$CA:$CA,$C271,'2'!$CB:$CB)),0,SUMIF('2'!$CA:$CA,$C271,'2'!$CB:$CB)))-IF($D271="","",IF(ISNA(SUMIF('2'!$B:$B,$D271,'2'!$L:$L)),0,SUMIF('2'!$B:$B,$D271,'2'!$L:$L)))))</f>
        <v/>
      </c>
      <c r="H271" s="34" t="str">
        <f>IF($D271="","",(IF($C271="","",IF(ISNA(SUMIF('3'!$CA:$CA,$C271,'3'!$CB:$CB)),0,SUMIF('3'!$CA:$CA,$C271,'3'!$CB:$CB)))-IF($D271="","",IF(ISNA(SUMIF('3'!$B:$B,$D271,'3'!$L:$L)),0,SUMIF('3'!$B:$B,$D271,'3'!$L:$L)))))</f>
        <v/>
      </c>
      <c r="I271" s="34" t="str">
        <f>IF($D271="","",(IF($C271="","",IF(ISNA(SUMIF('4'!$CA:$CA,$C271,'4'!$CB:$CB)),0,SUMIF('4'!$CA:$CA,$C271,'4'!$CB:$CB)))-IF($D271="","",IF(ISNA(SUMIF('4'!$B:$B,$D271,'4'!$L:$L)),0,SUMIF('4'!$B:$B,$D271,'4'!$L:$L)))))</f>
        <v/>
      </c>
      <c r="J271" s="34" t="str">
        <f>IF($D271="","",(IF($C271="","",IF(ISNA(SUMIF('5'!$CA:$CA,$C271,'5'!$CB:$CB)),0,SUMIF('5'!$CA:$CA,$C271,'5'!$CB:$CB)))-IF($D271="","",IF(ISNA(SUMIF('5'!$B:$B,$D271,'5'!$L:$L)),0,SUMIF('5'!$B:$B,$D271,'5'!$L:$L)))))</f>
        <v/>
      </c>
      <c r="K271" s="34" t="str">
        <f>IF($D271="","",(IF($C271="","",IF(ISNA(SUMIF('6'!$CA:$CA,$C271,'6'!$CB:$CB)),0,SUMIF('6'!$CA:$CA,$C271,'6'!$CB:$CB)))-IF($D271="","",IF(ISNA(SUMIF('6'!$B:$B,$D271,'6'!$L:$L)),0,SUMIF('6'!$B:$B,$D271,'6'!$L:$L)))))</f>
        <v/>
      </c>
      <c r="L271" s="34" t="str">
        <f>IF($D271="","",(IF($C271="","",IF(ISNA(SUMIF('7'!$CA:$CA,$C271,'7'!$CB:$CB)),0,SUMIF('7'!$CA:$CA,$C271,'7'!$CB:$CB)))-IF($D271="","",IF(ISNA(SUMIF('7'!$B:$B,$D271,'7'!$L:$L)),0,SUMIF('7'!$B:$B,$D271,'7'!$L:$L)))))</f>
        <v/>
      </c>
      <c r="M271" s="34" t="str">
        <f>IF($D271="","",(IF($C271="","",IF(ISNA(SUMIF('8'!$CA:$CA,$C271,'8'!$CB:$CB)),0,SUMIF('8'!$CA:$CA,$C271,'8'!$CB:$CB)))-IF($D271="","",IF(ISNA(SUMIF('8'!$B:$B,$D271,'8'!$L:$L)),0,SUMIF('8'!$B:$B,$D271,'8'!$L:$L)))))</f>
        <v/>
      </c>
      <c r="N271" s="34" t="str">
        <f>IF($D271="","",(IF($C271="","",IF(ISNA(SUMIF('9'!$CA:$CA,$C271,'9'!$CB:$CB)),0,SUMIF('9'!$CA:$CA,$C271,'9'!$CB:$CB)))-IF($D271="","",IF(ISNA(SUMIF('9'!$B:$B,$D271,'9'!$L:$L)),0,SUMIF('9'!$B:$B,$D271,'9'!$L:$L)))))</f>
        <v/>
      </c>
      <c r="O271" s="34" t="str">
        <f>IF($D271="","",(IF($C271="","",IF(ISNA(SUMIF('10'!$CA:$CA,$C271,'10'!$CB:$CB)),0,SUMIF('10'!$CA:$CA,$C271,'10'!$CB:$CB)))-IF($D271="","",IF(ISNA(SUMIF('10'!$B:$B,$D271,'10'!$L:$L)),0,SUMIF('10'!$B:$B,$D271,'10'!$L:$L)))))</f>
        <v/>
      </c>
      <c r="P271" s="34" t="str">
        <f>IF($D271="","",(IF($C271="","",IF(ISNA(SUMIF('11'!$CA:$CA,$C271,'11'!$CB:$CB)),0,SUMIF('11'!$CA:$CA,$C271,'11'!$CB:$CB)))-IF($D271="","",IF(ISNA(SUMIF('11'!$B:$B,$D271,'11'!$L:$L)),0,SUMIF('11'!$B:$B,$D271,'11'!$L:$L)))))</f>
        <v/>
      </c>
      <c r="Q271" s="34" t="str">
        <f>IF($D271="","",(IF($C271="","",IF(ISNA(SUMIF('12'!$CA:$CA,$C271,'12'!$CB:$CB)),0,SUMIF('12'!$CA:$CA,$C271,'12'!$CB:$CB)))-IF($D271="","",IF(ISNA(SUMIF('12'!$B:$B,$D271,'12'!$L:$L)),0,SUMIF('12'!$B:$B,$D271,'12'!$L:$L)))))</f>
        <v/>
      </c>
      <c r="R271" s="34" t="str">
        <f>IF($D271="","",(IF($C271="","",IF(ISNA(SUMIF('13'!$CA:$CA,$C271,'13'!$CB:$CB)),0,SUMIF('13'!$CA:$CA,$C271,'13'!$CB:$CB)))-IF($D271="","",IF(ISNA(SUMIF('13'!$B:$B,$D271,'13'!$L:$L)),0,SUMIF('13'!$B:$B,$D271,'13'!$L:$L)))))</f>
        <v/>
      </c>
      <c r="S271" s="34" t="str">
        <f>IF($D271="","",(IF($C271="","",IF(ISNA(SUMIF('14'!$CA:$CA,$C271,'14'!$CB:$CB)),0,SUMIF('14'!$CA:$CA,$C271,'14'!$CB:$CB)))-IF($D271="","",IF(ISNA(SUMIF('14'!$B:$B,$D271,'14'!$L:$L)),0,SUMIF('14'!$B:$B,$D271,'14'!$L:$L)))))</f>
        <v/>
      </c>
      <c r="T271" s="34" t="str">
        <f>IF($D271="","",(IF($C271="","",IF(ISNA(SUMIF('15'!$CA:$CA,$C271,'15'!$CB:$CB)),0,SUMIF('15'!$CA:$CA,$C271,'15'!$CB:$CB)))-IF($D271="","",IF(ISNA(SUMIF('15'!$B:$B,$D271,'15'!$L:$L)),0,SUMIF('15'!$B:$B,$D271,'15'!$L:$L)))))</f>
        <v/>
      </c>
      <c r="U271" s="34" t="str">
        <f>IF($D271="","",(IF($C271="","",IF(ISNA(SUMIF('16'!$CA:$CA,$C271,'16'!$CB:$CB)),0,SUMIF('16'!$CA:$CA,$C271,'16'!$CB:$CB)))-IF($D271="","",IF(ISNA(SUMIF('16'!$B:$B,$D271,'16'!$L:$L)),0,SUMIF('16'!$B:$B,$D271,'16'!$L:$L)))))</f>
        <v/>
      </c>
      <c r="V271" s="34" t="str">
        <f>IF($D271="","",(IF($C271="","",IF(ISNA(SUMIF('17'!$CA:$CA,$C271,'17'!$CB:$CB)),0,SUMIF('17'!$CA:$CA,$C271,'17'!$CB:$CB)))-IF($D271="","",IF(ISNA(SUMIF('17'!$B:$B,$D271,'17'!$L:$L)),0,SUMIF('17'!$B:$B,$D271,'17'!$L:$L)))))</f>
        <v/>
      </c>
      <c r="W271" s="34" t="str">
        <f>IF($D271="","",(IF($C271="","",IF(ISNA(SUMIF('18'!$CA:$CA,$C271,'18'!$CB:$CB)),0,SUMIF('18'!$CA:$CA,$C271,'18'!$CB:$CB)))-IF($D271="","",IF(ISNA(SUMIF('18'!$B:$B,$D271,'18'!$L:$L)),0,SUMIF('18'!$B:$B,$D271,'18'!$L:$L)))))</f>
        <v/>
      </c>
      <c r="X271" s="34" t="str">
        <f>IF($D271="","",(IF($C271="","",IF(ISNA(SUMIF('19'!$CA:$CA,$C271,'19'!$CB:$CB)),0,SUMIF('19'!$CA:$CA,$C271,'19'!$CB:$CB)))-IF($D271="","",IF(ISNA(SUMIF('19'!$B:$B,$D271,'19'!$L:$L)),0,SUMIF('19'!$B:$B,$D271,'19'!$L:$L)))))</f>
        <v/>
      </c>
      <c r="Y271" s="34" t="str">
        <f>IF($D271="","",(IF($C271="","",IF(ISNA(SUMIF('20'!$CA:$CA,$C271,'20'!$CB:$CB)),0,SUMIF('20'!$CA:$CA,$C271,'20'!$CB:$CB)))-IF($D271="","",IF(ISNA(SUMIF('20'!$B:$B,$D271,'20'!$L:$L)),0,SUMIF('20'!$B:$B,$D271,'20'!$L:$L)))))</f>
        <v/>
      </c>
      <c r="Z271" s="34" t="str">
        <f>IF($D271="","",(IF($C271="","",IF(ISNA(SUMIF('21'!$CA:$CA,$C271,'21'!$CB:$CB)),0,SUMIF('21'!$CA:$CA,$C271,'21'!$CB:$CB)))-IF($D271="","",IF(ISNA(SUMIF('21'!$B:$B,$D271,'21'!$L:$L)),0,SUMIF('21'!$B:$B,$D271,'21'!$L:$L)))))</f>
        <v/>
      </c>
      <c r="AA271" s="34" t="str">
        <f>IF($D271="","",(IF($C271="","",IF(ISNA(SUMIF('22'!$CA:$CA,$C271,'22'!$CB:$CB)),0,SUMIF('22'!$CA:$CA,$C271,'22'!$CB:$CB)))-IF($D271="","",IF(ISNA(SUMIF('22'!$B:$B,$D271,'22'!$L:$L)),0,SUMIF('22'!$B:$B,$D271,'22'!$L:$L)))))</f>
        <v/>
      </c>
      <c r="AB271" s="34" t="str">
        <f>IF($D271="","",(IF($C271="","",IF(ISNA(SUMIF('23'!$CA:$CA,$C271,'23'!$CB:$CB)),0,SUMIF('23'!$CA:$CA,$C271,'23'!$CB:$CB)))-IF($D271="","",IF(ISNA(SUMIF('23'!$B:$B,$D271,'23'!$L:$L)),0,SUMIF('23'!$B:$B,$D271,'23'!$L:$L)))))</f>
        <v/>
      </c>
      <c r="AC271" s="34" t="str">
        <f>IF($D271="","",(IF($C271="","",IF(ISNA(SUMIF('24'!$CA:$CA,$C271,'24'!$CB:$CB)),0,SUMIF('24'!$CA:$CA,$C271,'24'!$CB:$CB)))-IF($D271="","",IF(ISNA(SUMIF('24'!$B:$B,$D271,'24'!$L:$L)),0,SUMIF('24'!$B:$B,$D271,'24'!$L:$L)))))</f>
        <v/>
      </c>
      <c r="AD271" s="34" t="str">
        <f>IF($D271="","",(IF($C271="","",IF(ISNA(SUMIF('25'!$CA:$CA,$C271,'25'!$CB:$CB)),0,SUMIF('25'!$CA:$CA,$C271,'25'!$CB:$CB)))-IF($D271="","",IF(ISNA(SUMIF('25'!$B:$B,$D271,'25'!$L:$L)),0,SUMIF('25'!$B:$B,$D271,'25'!$L:$L)))))</f>
        <v/>
      </c>
      <c r="AE271" s="34" t="str">
        <f>IF($D271="","",(IF($C271="","",IF(ISNA(SUMIF('26'!$CA:$CA,$C271,'26'!$CB:$CB)),0,SUMIF('26'!$CA:$CA,$C271,'26'!$CB:$CB)))-IF($D271="","",IF(ISNA(SUMIF('26'!$B:$B,$D271,'26'!$L:$L)),0,SUMIF('26'!$B:$B,$D271,'26'!$L:$L)))))</f>
        <v/>
      </c>
      <c r="AF271" s="34" t="str">
        <f>IF($D271="","",(IF($C271="","",IF(ISNA(SUMIF('27'!$CA:$CA,$C271,'27'!$CB:$CB)),0,SUMIF('27'!$CA:$CA,$C271,'27'!$CB:$CB)))-IF($D271="","",IF(ISNA(SUMIF('27'!$B:$B,$D271,'27'!$L:$L)),0,SUMIF('27'!$B:$B,$D271,'27'!$L:$L)))))</f>
        <v/>
      </c>
      <c r="AG271" s="34" t="str">
        <f>IF($D271="","",(IF($C271="","",IF(ISNA(SUMIF('28'!$CA:$CA,$C271,'28'!$CB:$CB)),0,SUMIF('28'!$CA:$CA,$C271,'28'!$CB:$CB)))-IF($D271="","",IF(ISNA(SUMIF('28'!$B:$B,$D271,'28'!$L:$L)),0,SUMIF('28'!$B:$B,$D271,'28'!$L:$L)))))</f>
        <v/>
      </c>
      <c r="AH271" s="34" t="str">
        <f>IF($D271="","",(IF($C271="","",IF(ISNA(SUMIF('29'!$CA:$CA,$C271,'29'!$CB:$CB)),0,SUMIF('29'!$CA:$CA,$C271,'29'!$CB:$CB)))-IF($D271="","",IF(ISNA(SUMIF('29'!$B:$B,$D271,'29'!$L:$L)),0,SUMIF('29'!$B:$B,$D271,'29'!$L:$L)))))</f>
        <v/>
      </c>
      <c r="AI271" s="34" t="str">
        <f>IF($D271="","",(IF($C271="","",IF(ISNA(SUMIF('30'!$CA:$CA,$C271,'30'!$CB:$CB)),0,SUMIF('30'!$CA:$CA,$C271,'30'!$CB:$CB)))-IF($D271="","",IF(ISNA(SUMIF('30'!$B:$B,$D271,'30'!$L:$L)),0,SUMIF('30'!$B:$B,$D271,'30'!$L:$L)))))</f>
        <v/>
      </c>
      <c r="AJ271" s="34" t="str">
        <f>IF($D271="","",(IF($C271="","",IF(ISNA(SUMIF('31'!$CA:$CA,$C271,'31'!$CB:$CB)),0,SUMIF('31'!$CA:$CA,$C271,'31'!$CB:$CB)))-IF($D271="","",IF(ISNA(SUMIF('31'!$B:$B,$D271,'31'!$L:$L)),0,SUMIF('31'!$B:$B,$D271,'31'!$L:$L)))))</f>
        <v/>
      </c>
      <c r="AK271" s="35" t="str">
        <f t="shared" si="14"/>
        <v/>
      </c>
      <c r="AL271" s="31" t="str">
        <f t="shared" si="15"/>
        <v/>
      </c>
    </row>
    <row r="272" spans="1:38" ht="17.399999999999999" hidden="1">
      <c r="A272" s="19">
        <v>54</v>
      </c>
      <c r="C272" s="39" t="str">
        <f>IF(D272="","",VLOOKUP('CUADRO GENERADO'!D272,'BASE DATOS CONDUCTORES'!B:C,2,FALSE))</f>
        <v/>
      </c>
      <c r="D272" s="28" t="str">
        <f>IFERROR(VLOOKUP(A272,'BASE DATOS CONDUCTORES'!$Z$4:$AB$403,3,FALSE),"")</f>
        <v/>
      </c>
      <c r="E272" s="34" t="str">
        <f>IF(ISNA(VLOOKUP(D272,SALDOS!C:D,2,FALSE)),"",VLOOKUP(D272,SALDOS!C:D,2,FALSE))</f>
        <v/>
      </c>
      <c r="F272" s="34" t="str">
        <f>IF($D272="","",(IF($C272="","",IF(ISNA(SUMIF('1'!$CA:$CA,$C272,'1'!$CB:$CB)),0,SUMIF('1'!$CA:$CA,$C272,'1'!$CB:$CB)))-IF($D272="","",IF(ISNA(SUMIF('1'!$B:$B,$D272,'1'!$L:$L)),0,SUMIF('1'!$B:$B,$D272,'1'!$L:$L)))))</f>
        <v/>
      </c>
      <c r="G272" s="34" t="str">
        <f>IF($D272="","",(IF($C272="","",IF(ISNA(SUMIF('2'!$CA:$CA,$C272,'2'!$CB:$CB)),0,SUMIF('2'!$CA:$CA,$C272,'2'!$CB:$CB)))-IF($D272="","",IF(ISNA(SUMIF('2'!$B:$B,$D272,'2'!$L:$L)),0,SUMIF('2'!$B:$B,$D272,'2'!$L:$L)))))</f>
        <v/>
      </c>
      <c r="H272" s="34" t="str">
        <f>IF($D272="","",(IF($C272="","",IF(ISNA(SUMIF('3'!$CA:$CA,$C272,'3'!$CB:$CB)),0,SUMIF('3'!$CA:$CA,$C272,'3'!$CB:$CB)))-IF($D272="","",IF(ISNA(SUMIF('3'!$B:$B,$D272,'3'!$L:$L)),0,SUMIF('3'!$B:$B,$D272,'3'!$L:$L)))))</f>
        <v/>
      </c>
      <c r="I272" s="34" t="str">
        <f>IF($D272="","",(IF($C272="","",IF(ISNA(SUMIF('4'!$CA:$CA,$C272,'4'!$CB:$CB)),0,SUMIF('4'!$CA:$CA,$C272,'4'!$CB:$CB)))-IF($D272="","",IF(ISNA(SUMIF('4'!$B:$B,$D272,'4'!$L:$L)),0,SUMIF('4'!$B:$B,$D272,'4'!$L:$L)))))</f>
        <v/>
      </c>
      <c r="J272" s="34" t="str">
        <f>IF($D272="","",(IF($C272="","",IF(ISNA(SUMIF('5'!$CA:$CA,$C272,'5'!$CB:$CB)),0,SUMIF('5'!$CA:$CA,$C272,'5'!$CB:$CB)))-IF($D272="","",IF(ISNA(SUMIF('5'!$B:$B,$D272,'5'!$L:$L)),0,SUMIF('5'!$B:$B,$D272,'5'!$L:$L)))))</f>
        <v/>
      </c>
      <c r="K272" s="34" t="str">
        <f>IF($D272="","",(IF($C272="","",IF(ISNA(SUMIF('6'!$CA:$CA,$C272,'6'!$CB:$CB)),0,SUMIF('6'!$CA:$CA,$C272,'6'!$CB:$CB)))-IF($D272="","",IF(ISNA(SUMIF('6'!$B:$B,$D272,'6'!$L:$L)),0,SUMIF('6'!$B:$B,$D272,'6'!$L:$L)))))</f>
        <v/>
      </c>
      <c r="L272" s="34" t="str">
        <f>IF($D272="","",(IF($C272="","",IF(ISNA(SUMIF('7'!$CA:$CA,$C272,'7'!$CB:$CB)),0,SUMIF('7'!$CA:$CA,$C272,'7'!$CB:$CB)))-IF($D272="","",IF(ISNA(SUMIF('7'!$B:$B,$D272,'7'!$L:$L)),0,SUMIF('7'!$B:$B,$D272,'7'!$L:$L)))))</f>
        <v/>
      </c>
      <c r="M272" s="34" t="str">
        <f>IF($D272="","",(IF($C272="","",IF(ISNA(SUMIF('8'!$CA:$CA,$C272,'8'!$CB:$CB)),0,SUMIF('8'!$CA:$CA,$C272,'8'!$CB:$CB)))-IF($D272="","",IF(ISNA(SUMIF('8'!$B:$B,$D272,'8'!$L:$L)),0,SUMIF('8'!$B:$B,$D272,'8'!$L:$L)))))</f>
        <v/>
      </c>
      <c r="N272" s="34" t="str">
        <f>IF($D272="","",(IF($C272="","",IF(ISNA(SUMIF('9'!$CA:$CA,$C272,'9'!$CB:$CB)),0,SUMIF('9'!$CA:$CA,$C272,'9'!$CB:$CB)))-IF($D272="","",IF(ISNA(SUMIF('9'!$B:$B,$D272,'9'!$L:$L)),0,SUMIF('9'!$B:$B,$D272,'9'!$L:$L)))))</f>
        <v/>
      </c>
      <c r="O272" s="34" t="str">
        <f>IF($D272="","",(IF($C272="","",IF(ISNA(SUMIF('10'!$CA:$CA,$C272,'10'!$CB:$CB)),0,SUMIF('10'!$CA:$CA,$C272,'10'!$CB:$CB)))-IF($D272="","",IF(ISNA(SUMIF('10'!$B:$B,$D272,'10'!$L:$L)),0,SUMIF('10'!$B:$B,$D272,'10'!$L:$L)))))</f>
        <v/>
      </c>
      <c r="P272" s="34" t="str">
        <f>IF($D272="","",(IF($C272="","",IF(ISNA(SUMIF('11'!$CA:$CA,$C272,'11'!$CB:$CB)),0,SUMIF('11'!$CA:$CA,$C272,'11'!$CB:$CB)))-IF($D272="","",IF(ISNA(SUMIF('11'!$B:$B,$D272,'11'!$L:$L)),0,SUMIF('11'!$B:$B,$D272,'11'!$L:$L)))))</f>
        <v/>
      </c>
      <c r="Q272" s="34" t="str">
        <f>IF($D272="","",(IF($C272="","",IF(ISNA(SUMIF('12'!$CA:$CA,$C272,'12'!$CB:$CB)),0,SUMIF('12'!$CA:$CA,$C272,'12'!$CB:$CB)))-IF($D272="","",IF(ISNA(SUMIF('12'!$B:$B,$D272,'12'!$L:$L)),0,SUMIF('12'!$B:$B,$D272,'12'!$L:$L)))))</f>
        <v/>
      </c>
      <c r="R272" s="34" t="str">
        <f>IF($D272="","",(IF($C272="","",IF(ISNA(SUMIF('13'!$CA:$CA,$C272,'13'!$CB:$CB)),0,SUMIF('13'!$CA:$CA,$C272,'13'!$CB:$CB)))-IF($D272="","",IF(ISNA(SUMIF('13'!$B:$B,$D272,'13'!$L:$L)),0,SUMIF('13'!$B:$B,$D272,'13'!$L:$L)))))</f>
        <v/>
      </c>
      <c r="S272" s="34" t="str">
        <f>IF($D272="","",(IF($C272="","",IF(ISNA(SUMIF('14'!$CA:$CA,$C272,'14'!$CB:$CB)),0,SUMIF('14'!$CA:$CA,$C272,'14'!$CB:$CB)))-IF($D272="","",IF(ISNA(SUMIF('14'!$B:$B,$D272,'14'!$L:$L)),0,SUMIF('14'!$B:$B,$D272,'14'!$L:$L)))))</f>
        <v/>
      </c>
      <c r="T272" s="34" t="str">
        <f>IF($D272="","",(IF($C272="","",IF(ISNA(SUMIF('15'!$CA:$CA,$C272,'15'!$CB:$CB)),0,SUMIF('15'!$CA:$CA,$C272,'15'!$CB:$CB)))-IF($D272="","",IF(ISNA(SUMIF('15'!$B:$B,$D272,'15'!$L:$L)),0,SUMIF('15'!$B:$B,$D272,'15'!$L:$L)))))</f>
        <v/>
      </c>
      <c r="U272" s="34" t="str">
        <f>IF($D272="","",(IF($C272="","",IF(ISNA(SUMIF('16'!$CA:$CA,$C272,'16'!$CB:$CB)),0,SUMIF('16'!$CA:$CA,$C272,'16'!$CB:$CB)))-IF($D272="","",IF(ISNA(SUMIF('16'!$B:$B,$D272,'16'!$L:$L)),0,SUMIF('16'!$B:$B,$D272,'16'!$L:$L)))))</f>
        <v/>
      </c>
      <c r="V272" s="34" t="str">
        <f>IF($D272="","",(IF($C272="","",IF(ISNA(SUMIF('17'!$CA:$CA,$C272,'17'!$CB:$CB)),0,SUMIF('17'!$CA:$CA,$C272,'17'!$CB:$CB)))-IF($D272="","",IF(ISNA(SUMIF('17'!$B:$B,$D272,'17'!$L:$L)),0,SUMIF('17'!$B:$B,$D272,'17'!$L:$L)))))</f>
        <v/>
      </c>
      <c r="W272" s="34" t="str">
        <f>IF($D272="","",(IF($C272="","",IF(ISNA(SUMIF('18'!$CA:$CA,$C272,'18'!$CB:$CB)),0,SUMIF('18'!$CA:$CA,$C272,'18'!$CB:$CB)))-IF($D272="","",IF(ISNA(SUMIF('18'!$B:$B,$D272,'18'!$L:$L)),0,SUMIF('18'!$B:$B,$D272,'18'!$L:$L)))))</f>
        <v/>
      </c>
      <c r="X272" s="34" t="str">
        <f>IF($D272="","",(IF($C272="","",IF(ISNA(SUMIF('19'!$CA:$CA,$C272,'19'!$CB:$CB)),0,SUMIF('19'!$CA:$CA,$C272,'19'!$CB:$CB)))-IF($D272="","",IF(ISNA(SUMIF('19'!$B:$B,$D272,'19'!$L:$L)),0,SUMIF('19'!$B:$B,$D272,'19'!$L:$L)))))</f>
        <v/>
      </c>
      <c r="Y272" s="34" t="str">
        <f>IF($D272="","",(IF($C272="","",IF(ISNA(SUMIF('20'!$CA:$CA,$C272,'20'!$CB:$CB)),0,SUMIF('20'!$CA:$CA,$C272,'20'!$CB:$CB)))-IF($D272="","",IF(ISNA(SUMIF('20'!$B:$B,$D272,'20'!$L:$L)),0,SUMIF('20'!$B:$B,$D272,'20'!$L:$L)))))</f>
        <v/>
      </c>
      <c r="Z272" s="34" t="str">
        <f>IF($D272="","",(IF($C272="","",IF(ISNA(SUMIF('21'!$CA:$CA,$C272,'21'!$CB:$CB)),0,SUMIF('21'!$CA:$CA,$C272,'21'!$CB:$CB)))-IF($D272="","",IF(ISNA(SUMIF('21'!$B:$B,$D272,'21'!$L:$L)),0,SUMIF('21'!$B:$B,$D272,'21'!$L:$L)))))</f>
        <v/>
      </c>
      <c r="AA272" s="34" t="str">
        <f>IF($D272="","",(IF($C272="","",IF(ISNA(SUMIF('22'!$CA:$CA,$C272,'22'!$CB:$CB)),0,SUMIF('22'!$CA:$CA,$C272,'22'!$CB:$CB)))-IF($D272="","",IF(ISNA(SUMIF('22'!$B:$B,$D272,'22'!$L:$L)),0,SUMIF('22'!$B:$B,$D272,'22'!$L:$L)))))</f>
        <v/>
      </c>
      <c r="AB272" s="34" t="str">
        <f>IF($D272="","",(IF($C272="","",IF(ISNA(SUMIF('23'!$CA:$CA,$C272,'23'!$CB:$CB)),0,SUMIF('23'!$CA:$CA,$C272,'23'!$CB:$CB)))-IF($D272="","",IF(ISNA(SUMIF('23'!$B:$B,$D272,'23'!$L:$L)),0,SUMIF('23'!$B:$B,$D272,'23'!$L:$L)))))</f>
        <v/>
      </c>
      <c r="AC272" s="34" t="str">
        <f>IF($D272="","",(IF($C272="","",IF(ISNA(SUMIF('24'!$CA:$CA,$C272,'24'!$CB:$CB)),0,SUMIF('24'!$CA:$CA,$C272,'24'!$CB:$CB)))-IF($D272="","",IF(ISNA(SUMIF('24'!$B:$B,$D272,'24'!$L:$L)),0,SUMIF('24'!$B:$B,$D272,'24'!$L:$L)))))</f>
        <v/>
      </c>
      <c r="AD272" s="34" t="str">
        <f>IF($D272="","",(IF($C272="","",IF(ISNA(SUMIF('25'!$CA:$CA,$C272,'25'!$CB:$CB)),0,SUMIF('25'!$CA:$CA,$C272,'25'!$CB:$CB)))-IF($D272="","",IF(ISNA(SUMIF('25'!$B:$B,$D272,'25'!$L:$L)),0,SUMIF('25'!$B:$B,$D272,'25'!$L:$L)))))</f>
        <v/>
      </c>
      <c r="AE272" s="34" t="str">
        <f>IF($D272="","",(IF($C272="","",IF(ISNA(SUMIF('26'!$CA:$CA,$C272,'26'!$CB:$CB)),0,SUMIF('26'!$CA:$CA,$C272,'26'!$CB:$CB)))-IF($D272="","",IF(ISNA(SUMIF('26'!$B:$B,$D272,'26'!$L:$L)),0,SUMIF('26'!$B:$B,$D272,'26'!$L:$L)))))</f>
        <v/>
      </c>
      <c r="AF272" s="34" t="str">
        <f>IF($D272="","",(IF($C272="","",IF(ISNA(SUMIF('27'!$CA:$CA,$C272,'27'!$CB:$CB)),0,SUMIF('27'!$CA:$CA,$C272,'27'!$CB:$CB)))-IF($D272="","",IF(ISNA(SUMIF('27'!$B:$B,$D272,'27'!$L:$L)),0,SUMIF('27'!$B:$B,$D272,'27'!$L:$L)))))</f>
        <v/>
      </c>
      <c r="AG272" s="34" t="str">
        <f>IF($D272="","",(IF($C272="","",IF(ISNA(SUMIF('28'!$CA:$CA,$C272,'28'!$CB:$CB)),0,SUMIF('28'!$CA:$CA,$C272,'28'!$CB:$CB)))-IF($D272="","",IF(ISNA(SUMIF('28'!$B:$B,$D272,'28'!$L:$L)),0,SUMIF('28'!$B:$B,$D272,'28'!$L:$L)))))</f>
        <v/>
      </c>
      <c r="AH272" s="34" t="str">
        <f>IF($D272="","",(IF($C272="","",IF(ISNA(SUMIF('29'!$CA:$CA,$C272,'29'!$CB:$CB)),0,SUMIF('29'!$CA:$CA,$C272,'29'!$CB:$CB)))-IF($D272="","",IF(ISNA(SUMIF('29'!$B:$B,$D272,'29'!$L:$L)),0,SUMIF('29'!$B:$B,$D272,'29'!$L:$L)))))</f>
        <v/>
      </c>
      <c r="AI272" s="34" t="str">
        <f>IF($D272="","",(IF($C272="","",IF(ISNA(SUMIF('30'!$CA:$CA,$C272,'30'!$CB:$CB)),0,SUMIF('30'!$CA:$CA,$C272,'30'!$CB:$CB)))-IF($D272="","",IF(ISNA(SUMIF('30'!$B:$B,$D272,'30'!$L:$L)),0,SUMIF('30'!$B:$B,$D272,'30'!$L:$L)))))</f>
        <v/>
      </c>
      <c r="AJ272" s="34" t="str">
        <f>IF($D272="","",(IF($C272="","",IF(ISNA(SUMIF('31'!$CA:$CA,$C272,'31'!$CB:$CB)),0,SUMIF('31'!$CA:$CA,$C272,'31'!$CB:$CB)))-IF($D272="","",IF(ISNA(SUMIF('31'!$B:$B,$D272,'31'!$L:$L)),0,SUMIF('31'!$B:$B,$D272,'31'!$L:$L)))))</f>
        <v/>
      </c>
      <c r="AK272" s="35" t="str">
        <f t="shared" si="14"/>
        <v/>
      </c>
      <c r="AL272" s="31" t="str">
        <f t="shared" si="15"/>
        <v/>
      </c>
    </row>
    <row r="273" spans="1:38" ht="17.399999999999999" hidden="1">
      <c r="A273" s="19">
        <v>55</v>
      </c>
      <c r="C273" s="39" t="str">
        <f>IF(D273="","",VLOOKUP('CUADRO GENERADO'!D273,'BASE DATOS CONDUCTORES'!B:C,2,FALSE))</f>
        <v/>
      </c>
      <c r="D273" s="28" t="str">
        <f>IFERROR(VLOOKUP(A273,'BASE DATOS CONDUCTORES'!$Z$4:$AB$403,3,FALSE),"")</f>
        <v/>
      </c>
      <c r="E273" s="34" t="str">
        <f>IF(ISNA(VLOOKUP(D273,SALDOS!C:D,2,FALSE)),"",VLOOKUP(D273,SALDOS!C:D,2,FALSE))</f>
        <v/>
      </c>
      <c r="F273" s="34" t="str">
        <f>IF($D273="","",(IF($C273="","",IF(ISNA(SUMIF('1'!$CA:$CA,$C273,'1'!$CB:$CB)),0,SUMIF('1'!$CA:$CA,$C273,'1'!$CB:$CB)))-IF($D273="","",IF(ISNA(SUMIF('1'!$B:$B,$D273,'1'!$L:$L)),0,SUMIF('1'!$B:$B,$D273,'1'!$L:$L)))))</f>
        <v/>
      </c>
      <c r="G273" s="34" t="str">
        <f>IF($D273="","",(IF($C273="","",IF(ISNA(SUMIF('2'!$CA:$CA,$C273,'2'!$CB:$CB)),0,SUMIF('2'!$CA:$CA,$C273,'2'!$CB:$CB)))-IF($D273="","",IF(ISNA(SUMIF('2'!$B:$B,$D273,'2'!$L:$L)),0,SUMIF('2'!$B:$B,$D273,'2'!$L:$L)))))</f>
        <v/>
      </c>
      <c r="H273" s="34" t="str">
        <f>IF($D273="","",(IF($C273="","",IF(ISNA(SUMIF('3'!$CA:$CA,$C273,'3'!$CB:$CB)),0,SUMIF('3'!$CA:$CA,$C273,'3'!$CB:$CB)))-IF($D273="","",IF(ISNA(SUMIF('3'!$B:$B,$D273,'3'!$L:$L)),0,SUMIF('3'!$B:$B,$D273,'3'!$L:$L)))))</f>
        <v/>
      </c>
      <c r="I273" s="34" t="str">
        <f>IF($D273="","",(IF($C273="","",IF(ISNA(SUMIF('4'!$CA:$CA,$C273,'4'!$CB:$CB)),0,SUMIF('4'!$CA:$CA,$C273,'4'!$CB:$CB)))-IF($D273="","",IF(ISNA(SUMIF('4'!$B:$B,$D273,'4'!$L:$L)),0,SUMIF('4'!$B:$B,$D273,'4'!$L:$L)))))</f>
        <v/>
      </c>
      <c r="J273" s="34" t="str">
        <f>IF($D273="","",(IF($C273="","",IF(ISNA(SUMIF('5'!$CA:$CA,$C273,'5'!$CB:$CB)),0,SUMIF('5'!$CA:$CA,$C273,'5'!$CB:$CB)))-IF($D273="","",IF(ISNA(SUMIF('5'!$B:$B,$D273,'5'!$L:$L)),0,SUMIF('5'!$B:$B,$D273,'5'!$L:$L)))))</f>
        <v/>
      </c>
      <c r="K273" s="34" t="str">
        <f>IF($D273="","",(IF($C273="","",IF(ISNA(SUMIF('6'!$CA:$CA,$C273,'6'!$CB:$CB)),0,SUMIF('6'!$CA:$CA,$C273,'6'!$CB:$CB)))-IF($D273="","",IF(ISNA(SUMIF('6'!$B:$B,$D273,'6'!$L:$L)),0,SUMIF('6'!$B:$B,$D273,'6'!$L:$L)))))</f>
        <v/>
      </c>
      <c r="L273" s="34" t="str">
        <f>IF($D273="","",(IF($C273="","",IF(ISNA(SUMIF('7'!$CA:$CA,$C273,'7'!$CB:$CB)),0,SUMIF('7'!$CA:$CA,$C273,'7'!$CB:$CB)))-IF($D273="","",IF(ISNA(SUMIF('7'!$B:$B,$D273,'7'!$L:$L)),0,SUMIF('7'!$B:$B,$D273,'7'!$L:$L)))))</f>
        <v/>
      </c>
      <c r="M273" s="34" t="str">
        <f>IF($D273="","",(IF($C273="","",IF(ISNA(SUMIF('8'!$CA:$CA,$C273,'8'!$CB:$CB)),0,SUMIF('8'!$CA:$CA,$C273,'8'!$CB:$CB)))-IF($D273="","",IF(ISNA(SUMIF('8'!$B:$B,$D273,'8'!$L:$L)),0,SUMIF('8'!$B:$B,$D273,'8'!$L:$L)))))</f>
        <v/>
      </c>
      <c r="N273" s="34" t="str">
        <f>IF($D273="","",(IF($C273="","",IF(ISNA(SUMIF('9'!$CA:$CA,$C273,'9'!$CB:$CB)),0,SUMIF('9'!$CA:$CA,$C273,'9'!$CB:$CB)))-IF($D273="","",IF(ISNA(SUMIF('9'!$B:$B,$D273,'9'!$L:$L)),0,SUMIF('9'!$B:$B,$D273,'9'!$L:$L)))))</f>
        <v/>
      </c>
      <c r="O273" s="34" t="str">
        <f>IF($D273="","",(IF($C273="","",IF(ISNA(SUMIF('10'!$CA:$CA,$C273,'10'!$CB:$CB)),0,SUMIF('10'!$CA:$CA,$C273,'10'!$CB:$CB)))-IF($D273="","",IF(ISNA(SUMIF('10'!$B:$B,$D273,'10'!$L:$L)),0,SUMIF('10'!$B:$B,$D273,'10'!$L:$L)))))</f>
        <v/>
      </c>
      <c r="P273" s="34" t="str">
        <f>IF($D273="","",(IF($C273="","",IF(ISNA(SUMIF('11'!$CA:$CA,$C273,'11'!$CB:$CB)),0,SUMIF('11'!$CA:$CA,$C273,'11'!$CB:$CB)))-IF($D273="","",IF(ISNA(SUMIF('11'!$B:$B,$D273,'11'!$L:$L)),0,SUMIF('11'!$B:$B,$D273,'11'!$L:$L)))))</f>
        <v/>
      </c>
      <c r="Q273" s="34" t="str">
        <f>IF($D273="","",(IF($C273="","",IF(ISNA(SUMIF('12'!$CA:$CA,$C273,'12'!$CB:$CB)),0,SUMIF('12'!$CA:$CA,$C273,'12'!$CB:$CB)))-IF($D273="","",IF(ISNA(SUMIF('12'!$B:$B,$D273,'12'!$L:$L)),0,SUMIF('12'!$B:$B,$D273,'12'!$L:$L)))))</f>
        <v/>
      </c>
      <c r="R273" s="34" t="str">
        <f>IF($D273="","",(IF($C273="","",IF(ISNA(SUMIF('13'!$CA:$CA,$C273,'13'!$CB:$CB)),0,SUMIF('13'!$CA:$CA,$C273,'13'!$CB:$CB)))-IF($D273="","",IF(ISNA(SUMIF('13'!$B:$B,$D273,'13'!$L:$L)),0,SUMIF('13'!$B:$B,$D273,'13'!$L:$L)))))</f>
        <v/>
      </c>
      <c r="S273" s="34" t="str">
        <f>IF($D273="","",(IF($C273="","",IF(ISNA(SUMIF('14'!$CA:$CA,$C273,'14'!$CB:$CB)),0,SUMIF('14'!$CA:$CA,$C273,'14'!$CB:$CB)))-IF($D273="","",IF(ISNA(SUMIF('14'!$B:$B,$D273,'14'!$L:$L)),0,SUMIF('14'!$B:$B,$D273,'14'!$L:$L)))))</f>
        <v/>
      </c>
      <c r="T273" s="34" t="str">
        <f>IF($D273="","",(IF($C273="","",IF(ISNA(SUMIF('15'!$CA:$CA,$C273,'15'!$CB:$CB)),0,SUMIF('15'!$CA:$CA,$C273,'15'!$CB:$CB)))-IF($D273="","",IF(ISNA(SUMIF('15'!$B:$B,$D273,'15'!$L:$L)),0,SUMIF('15'!$B:$B,$D273,'15'!$L:$L)))))</f>
        <v/>
      </c>
      <c r="U273" s="34" t="str">
        <f>IF($D273="","",(IF($C273="","",IF(ISNA(SUMIF('16'!$CA:$CA,$C273,'16'!$CB:$CB)),0,SUMIF('16'!$CA:$CA,$C273,'16'!$CB:$CB)))-IF($D273="","",IF(ISNA(SUMIF('16'!$B:$B,$D273,'16'!$L:$L)),0,SUMIF('16'!$B:$B,$D273,'16'!$L:$L)))))</f>
        <v/>
      </c>
      <c r="V273" s="34" t="str">
        <f>IF($D273="","",(IF($C273="","",IF(ISNA(SUMIF('17'!$CA:$CA,$C273,'17'!$CB:$CB)),0,SUMIF('17'!$CA:$CA,$C273,'17'!$CB:$CB)))-IF($D273="","",IF(ISNA(SUMIF('17'!$B:$B,$D273,'17'!$L:$L)),0,SUMIF('17'!$B:$B,$D273,'17'!$L:$L)))))</f>
        <v/>
      </c>
      <c r="W273" s="34" t="str">
        <f>IF($D273="","",(IF($C273="","",IF(ISNA(SUMIF('18'!$CA:$CA,$C273,'18'!$CB:$CB)),0,SUMIF('18'!$CA:$CA,$C273,'18'!$CB:$CB)))-IF($D273="","",IF(ISNA(SUMIF('18'!$B:$B,$D273,'18'!$L:$L)),0,SUMIF('18'!$B:$B,$D273,'18'!$L:$L)))))</f>
        <v/>
      </c>
      <c r="X273" s="34" t="str">
        <f>IF($D273="","",(IF($C273="","",IF(ISNA(SUMIF('19'!$CA:$CA,$C273,'19'!$CB:$CB)),0,SUMIF('19'!$CA:$CA,$C273,'19'!$CB:$CB)))-IF($D273="","",IF(ISNA(SUMIF('19'!$B:$B,$D273,'19'!$L:$L)),0,SUMIF('19'!$B:$B,$D273,'19'!$L:$L)))))</f>
        <v/>
      </c>
      <c r="Y273" s="34" t="str">
        <f>IF($D273="","",(IF($C273="","",IF(ISNA(SUMIF('20'!$CA:$CA,$C273,'20'!$CB:$CB)),0,SUMIF('20'!$CA:$CA,$C273,'20'!$CB:$CB)))-IF($D273="","",IF(ISNA(SUMIF('20'!$B:$B,$D273,'20'!$L:$L)),0,SUMIF('20'!$B:$B,$D273,'20'!$L:$L)))))</f>
        <v/>
      </c>
      <c r="Z273" s="34" t="str">
        <f>IF($D273="","",(IF($C273="","",IF(ISNA(SUMIF('21'!$CA:$CA,$C273,'21'!$CB:$CB)),0,SUMIF('21'!$CA:$CA,$C273,'21'!$CB:$CB)))-IF($D273="","",IF(ISNA(SUMIF('21'!$B:$B,$D273,'21'!$L:$L)),0,SUMIF('21'!$B:$B,$D273,'21'!$L:$L)))))</f>
        <v/>
      </c>
      <c r="AA273" s="34" t="str">
        <f>IF($D273="","",(IF($C273="","",IF(ISNA(SUMIF('22'!$CA:$CA,$C273,'22'!$CB:$CB)),0,SUMIF('22'!$CA:$CA,$C273,'22'!$CB:$CB)))-IF($D273="","",IF(ISNA(SUMIF('22'!$B:$B,$D273,'22'!$L:$L)),0,SUMIF('22'!$B:$B,$D273,'22'!$L:$L)))))</f>
        <v/>
      </c>
      <c r="AB273" s="34" t="str">
        <f>IF($D273="","",(IF($C273="","",IF(ISNA(SUMIF('23'!$CA:$CA,$C273,'23'!$CB:$CB)),0,SUMIF('23'!$CA:$CA,$C273,'23'!$CB:$CB)))-IF($D273="","",IF(ISNA(SUMIF('23'!$B:$B,$D273,'23'!$L:$L)),0,SUMIF('23'!$B:$B,$D273,'23'!$L:$L)))))</f>
        <v/>
      </c>
      <c r="AC273" s="34" t="str">
        <f>IF($D273="","",(IF($C273="","",IF(ISNA(SUMIF('24'!$CA:$CA,$C273,'24'!$CB:$CB)),0,SUMIF('24'!$CA:$CA,$C273,'24'!$CB:$CB)))-IF($D273="","",IF(ISNA(SUMIF('24'!$B:$B,$D273,'24'!$L:$L)),0,SUMIF('24'!$B:$B,$D273,'24'!$L:$L)))))</f>
        <v/>
      </c>
      <c r="AD273" s="34" t="str">
        <f>IF($D273="","",(IF($C273="","",IF(ISNA(SUMIF('25'!$CA:$CA,$C273,'25'!$CB:$CB)),0,SUMIF('25'!$CA:$CA,$C273,'25'!$CB:$CB)))-IF($D273="","",IF(ISNA(SUMIF('25'!$B:$B,$D273,'25'!$L:$L)),0,SUMIF('25'!$B:$B,$D273,'25'!$L:$L)))))</f>
        <v/>
      </c>
      <c r="AE273" s="34" t="str">
        <f>IF($D273="","",(IF($C273="","",IF(ISNA(SUMIF('26'!$CA:$CA,$C273,'26'!$CB:$CB)),0,SUMIF('26'!$CA:$CA,$C273,'26'!$CB:$CB)))-IF($D273="","",IF(ISNA(SUMIF('26'!$B:$B,$D273,'26'!$L:$L)),0,SUMIF('26'!$B:$B,$D273,'26'!$L:$L)))))</f>
        <v/>
      </c>
      <c r="AF273" s="34" t="str">
        <f>IF($D273="","",(IF($C273="","",IF(ISNA(SUMIF('27'!$CA:$CA,$C273,'27'!$CB:$CB)),0,SUMIF('27'!$CA:$CA,$C273,'27'!$CB:$CB)))-IF($D273="","",IF(ISNA(SUMIF('27'!$B:$B,$D273,'27'!$L:$L)),0,SUMIF('27'!$B:$B,$D273,'27'!$L:$L)))))</f>
        <v/>
      </c>
      <c r="AG273" s="34" t="str">
        <f>IF($D273="","",(IF($C273="","",IF(ISNA(SUMIF('28'!$CA:$CA,$C273,'28'!$CB:$CB)),0,SUMIF('28'!$CA:$CA,$C273,'28'!$CB:$CB)))-IF($D273="","",IF(ISNA(SUMIF('28'!$B:$B,$D273,'28'!$L:$L)),0,SUMIF('28'!$B:$B,$D273,'28'!$L:$L)))))</f>
        <v/>
      </c>
      <c r="AH273" s="34" t="str">
        <f>IF($D273="","",(IF($C273="","",IF(ISNA(SUMIF('29'!$CA:$CA,$C273,'29'!$CB:$CB)),0,SUMIF('29'!$CA:$CA,$C273,'29'!$CB:$CB)))-IF($D273="","",IF(ISNA(SUMIF('29'!$B:$B,$D273,'29'!$L:$L)),0,SUMIF('29'!$B:$B,$D273,'29'!$L:$L)))))</f>
        <v/>
      </c>
      <c r="AI273" s="34" t="str">
        <f>IF($D273="","",(IF($C273="","",IF(ISNA(SUMIF('30'!$CA:$CA,$C273,'30'!$CB:$CB)),0,SUMIF('30'!$CA:$CA,$C273,'30'!$CB:$CB)))-IF($D273="","",IF(ISNA(SUMIF('30'!$B:$B,$D273,'30'!$L:$L)),0,SUMIF('30'!$B:$B,$D273,'30'!$L:$L)))))</f>
        <v/>
      </c>
      <c r="AJ273" s="34" t="str">
        <f>IF($D273="","",(IF($C273="","",IF(ISNA(SUMIF('31'!$CA:$CA,$C273,'31'!$CB:$CB)),0,SUMIF('31'!$CA:$CA,$C273,'31'!$CB:$CB)))-IF($D273="","",IF(ISNA(SUMIF('31'!$B:$B,$D273,'31'!$L:$L)),0,SUMIF('31'!$B:$B,$D273,'31'!$L:$L)))))</f>
        <v/>
      </c>
      <c r="AK273" s="35" t="str">
        <f t="shared" si="14"/>
        <v/>
      </c>
      <c r="AL273" s="31" t="str">
        <f t="shared" si="15"/>
        <v/>
      </c>
    </row>
    <row r="274" spans="1:38" ht="17.399999999999999" hidden="1">
      <c r="A274" s="19">
        <v>56</v>
      </c>
      <c r="C274" s="39" t="str">
        <f>IF(D274="","",VLOOKUP('CUADRO GENERADO'!D274,'BASE DATOS CONDUCTORES'!B:C,2,FALSE))</f>
        <v/>
      </c>
      <c r="D274" s="28" t="str">
        <f>IFERROR(VLOOKUP(A274,'BASE DATOS CONDUCTORES'!$Z$4:$AB$403,3,FALSE),"")</f>
        <v/>
      </c>
      <c r="E274" s="34" t="str">
        <f>IF(ISNA(VLOOKUP(D274,SALDOS!C:D,2,FALSE)),"",VLOOKUP(D274,SALDOS!C:D,2,FALSE))</f>
        <v/>
      </c>
      <c r="F274" s="34" t="str">
        <f>IF($D274="","",(IF($C274="","",IF(ISNA(SUMIF('1'!$CA:$CA,$C274,'1'!$CB:$CB)),0,SUMIF('1'!$CA:$CA,$C274,'1'!$CB:$CB)))-IF($D274="","",IF(ISNA(SUMIF('1'!$B:$B,$D274,'1'!$L:$L)),0,SUMIF('1'!$B:$B,$D274,'1'!$L:$L)))))</f>
        <v/>
      </c>
      <c r="G274" s="34" t="str">
        <f>IF($D274="","",(IF($C274="","",IF(ISNA(SUMIF('2'!$CA:$CA,$C274,'2'!$CB:$CB)),0,SUMIF('2'!$CA:$CA,$C274,'2'!$CB:$CB)))-IF($D274="","",IF(ISNA(SUMIF('2'!$B:$B,$D274,'2'!$L:$L)),0,SUMIF('2'!$B:$B,$D274,'2'!$L:$L)))))</f>
        <v/>
      </c>
      <c r="H274" s="34" t="str">
        <f>IF($D274="","",(IF($C274="","",IF(ISNA(SUMIF('3'!$CA:$CA,$C274,'3'!$CB:$CB)),0,SUMIF('3'!$CA:$CA,$C274,'3'!$CB:$CB)))-IF($D274="","",IF(ISNA(SUMIF('3'!$B:$B,$D274,'3'!$L:$L)),0,SUMIF('3'!$B:$B,$D274,'3'!$L:$L)))))</f>
        <v/>
      </c>
      <c r="I274" s="34" t="str">
        <f>IF($D274="","",(IF($C274="","",IF(ISNA(SUMIF('4'!$CA:$CA,$C274,'4'!$CB:$CB)),0,SUMIF('4'!$CA:$CA,$C274,'4'!$CB:$CB)))-IF($D274="","",IF(ISNA(SUMIF('4'!$B:$B,$D274,'4'!$L:$L)),0,SUMIF('4'!$B:$B,$D274,'4'!$L:$L)))))</f>
        <v/>
      </c>
      <c r="J274" s="34" t="str">
        <f>IF($D274="","",(IF($C274="","",IF(ISNA(SUMIF('5'!$CA:$CA,$C274,'5'!$CB:$CB)),0,SUMIF('5'!$CA:$CA,$C274,'5'!$CB:$CB)))-IF($D274="","",IF(ISNA(SUMIF('5'!$B:$B,$D274,'5'!$L:$L)),0,SUMIF('5'!$B:$B,$D274,'5'!$L:$L)))))</f>
        <v/>
      </c>
      <c r="K274" s="34" t="str">
        <f>IF($D274="","",(IF($C274="","",IF(ISNA(SUMIF('6'!$CA:$CA,$C274,'6'!$CB:$CB)),0,SUMIF('6'!$CA:$CA,$C274,'6'!$CB:$CB)))-IF($D274="","",IF(ISNA(SUMIF('6'!$B:$B,$D274,'6'!$L:$L)),0,SUMIF('6'!$B:$B,$D274,'6'!$L:$L)))))</f>
        <v/>
      </c>
      <c r="L274" s="34" t="str">
        <f>IF($D274="","",(IF($C274="","",IF(ISNA(SUMIF('7'!$CA:$CA,$C274,'7'!$CB:$CB)),0,SUMIF('7'!$CA:$CA,$C274,'7'!$CB:$CB)))-IF($D274="","",IF(ISNA(SUMIF('7'!$B:$B,$D274,'7'!$L:$L)),0,SUMIF('7'!$B:$B,$D274,'7'!$L:$L)))))</f>
        <v/>
      </c>
      <c r="M274" s="34" t="str">
        <f>IF($D274="","",(IF($C274="","",IF(ISNA(SUMIF('8'!$CA:$CA,$C274,'8'!$CB:$CB)),0,SUMIF('8'!$CA:$CA,$C274,'8'!$CB:$CB)))-IF($D274="","",IF(ISNA(SUMIF('8'!$B:$B,$D274,'8'!$L:$L)),0,SUMIF('8'!$B:$B,$D274,'8'!$L:$L)))))</f>
        <v/>
      </c>
      <c r="N274" s="34" t="str">
        <f>IF($D274="","",(IF($C274="","",IF(ISNA(SUMIF('9'!$CA:$CA,$C274,'9'!$CB:$CB)),0,SUMIF('9'!$CA:$CA,$C274,'9'!$CB:$CB)))-IF($D274="","",IF(ISNA(SUMIF('9'!$B:$B,$D274,'9'!$L:$L)),0,SUMIF('9'!$B:$B,$D274,'9'!$L:$L)))))</f>
        <v/>
      </c>
      <c r="O274" s="34" t="str">
        <f>IF($D274="","",(IF($C274="","",IF(ISNA(SUMIF('10'!$CA:$CA,$C274,'10'!$CB:$CB)),0,SUMIF('10'!$CA:$CA,$C274,'10'!$CB:$CB)))-IF($D274="","",IF(ISNA(SUMIF('10'!$B:$B,$D274,'10'!$L:$L)),0,SUMIF('10'!$B:$B,$D274,'10'!$L:$L)))))</f>
        <v/>
      </c>
      <c r="P274" s="34" t="str">
        <f>IF($D274="","",(IF($C274="","",IF(ISNA(SUMIF('11'!$CA:$CA,$C274,'11'!$CB:$CB)),0,SUMIF('11'!$CA:$CA,$C274,'11'!$CB:$CB)))-IF($D274="","",IF(ISNA(SUMIF('11'!$B:$B,$D274,'11'!$L:$L)),0,SUMIF('11'!$B:$B,$D274,'11'!$L:$L)))))</f>
        <v/>
      </c>
      <c r="Q274" s="34" t="str">
        <f>IF($D274="","",(IF($C274="","",IF(ISNA(SUMIF('12'!$CA:$CA,$C274,'12'!$CB:$CB)),0,SUMIF('12'!$CA:$CA,$C274,'12'!$CB:$CB)))-IF($D274="","",IF(ISNA(SUMIF('12'!$B:$B,$D274,'12'!$L:$L)),0,SUMIF('12'!$B:$B,$D274,'12'!$L:$L)))))</f>
        <v/>
      </c>
      <c r="R274" s="34" t="str">
        <f>IF($D274="","",(IF($C274="","",IF(ISNA(SUMIF('13'!$CA:$CA,$C274,'13'!$CB:$CB)),0,SUMIF('13'!$CA:$CA,$C274,'13'!$CB:$CB)))-IF($D274="","",IF(ISNA(SUMIF('13'!$B:$B,$D274,'13'!$L:$L)),0,SUMIF('13'!$B:$B,$D274,'13'!$L:$L)))))</f>
        <v/>
      </c>
      <c r="S274" s="34" t="str">
        <f>IF($D274="","",(IF($C274="","",IF(ISNA(SUMIF('14'!$CA:$CA,$C274,'14'!$CB:$CB)),0,SUMIF('14'!$CA:$CA,$C274,'14'!$CB:$CB)))-IF($D274="","",IF(ISNA(SUMIF('14'!$B:$B,$D274,'14'!$L:$L)),0,SUMIF('14'!$B:$B,$D274,'14'!$L:$L)))))</f>
        <v/>
      </c>
      <c r="T274" s="34" t="str">
        <f>IF($D274="","",(IF($C274="","",IF(ISNA(SUMIF('15'!$CA:$CA,$C274,'15'!$CB:$CB)),0,SUMIF('15'!$CA:$CA,$C274,'15'!$CB:$CB)))-IF($D274="","",IF(ISNA(SUMIF('15'!$B:$B,$D274,'15'!$L:$L)),0,SUMIF('15'!$B:$B,$D274,'15'!$L:$L)))))</f>
        <v/>
      </c>
      <c r="U274" s="34" t="str">
        <f>IF($D274="","",(IF($C274="","",IF(ISNA(SUMIF('16'!$CA:$CA,$C274,'16'!$CB:$CB)),0,SUMIF('16'!$CA:$CA,$C274,'16'!$CB:$CB)))-IF($D274="","",IF(ISNA(SUMIF('16'!$B:$B,$D274,'16'!$L:$L)),0,SUMIF('16'!$B:$B,$D274,'16'!$L:$L)))))</f>
        <v/>
      </c>
      <c r="V274" s="34" t="str">
        <f>IF($D274="","",(IF($C274="","",IF(ISNA(SUMIF('17'!$CA:$CA,$C274,'17'!$CB:$CB)),0,SUMIF('17'!$CA:$CA,$C274,'17'!$CB:$CB)))-IF($D274="","",IF(ISNA(SUMIF('17'!$B:$B,$D274,'17'!$L:$L)),0,SUMIF('17'!$B:$B,$D274,'17'!$L:$L)))))</f>
        <v/>
      </c>
      <c r="W274" s="34" t="str">
        <f>IF($D274="","",(IF($C274="","",IF(ISNA(SUMIF('18'!$CA:$CA,$C274,'18'!$CB:$CB)),0,SUMIF('18'!$CA:$CA,$C274,'18'!$CB:$CB)))-IF($D274="","",IF(ISNA(SUMIF('18'!$B:$B,$D274,'18'!$L:$L)),0,SUMIF('18'!$B:$B,$D274,'18'!$L:$L)))))</f>
        <v/>
      </c>
      <c r="X274" s="34" t="str">
        <f>IF($D274="","",(IF($C274="","",IF(ISNA(SUMIF('19'!$CA:$CA,$C274,'19'!$CB:$CB)),0,SUMIF('19'!$CA:$CA,$C274,'19'!$CB:$CB)))-IF($D274="","",IF(ISNA(SUMIF('19'!$B:$B,$D274,'19'!$L:$L)),0,SUMIF('19'!$B:$B,$D274,'19'!$L:$L)))))</f>
        <v/>
      </c>
      <c r="Y274" s="34" t="str">
        <f>IF($D274="","",(IF($C274="","",IF(ISNA(SUMIF('20'!$CA:$CA,$C274,'20'!$CB:$CB)),0,SUMIF('20'!$CA:$CA,$C274,'20'!$CB:$CB)))-IF($D274="","",IF(ISNA(SUMIF('20'!$B:$B,$D274,'20'!$L:$L)),0,SUMIF('20'!$B:$B,$D274,'20'!$L:$L)))))</f>
        <v/>
      </c>
      <c r="Z274" s="34" t="str">
        <f>IF($D274="","",(IF($C274="","",IF(ISNA(SUMIF('21'!$CA:$CA,$C274,'21'!$CB:$CB)),0,SUMIF('21'!$CA:$CA,$C274,'21'!$CB:$CB)))-IF($D274="","",IF(ISNA(SUMIF('21'!$B:$B,$D274,'21'!$L:$L)),0,SUMIF('21'!$B:$B,$D274,'21'!$L:$L)))))</f>
        <v/>
      </c>
      <c r="AA274" s="34" t="str">
        <f>IF($D274="","",(IF($C274="","",IF(ISNA(SUMIF('22'!$CA:$CA,$C274,'22'!$CB:$CB)),0,SUMIF('22'!$CA:$CA,$C274,'22'!$CB:$CB)))-IF($D274="","",IF(ISNA(SUMIF('22'!$B:$B,$D274,'22'!$L:$L)),0,SUMIF('22'!$B:$B,$D274,'22'!$L:$L)))))</f>
        <v/>
      </c>
      <c r="AB274" s="34" t="str">
        <f>IF($D274="","",(IF($C274="","",IF(ISNA(SUMIF('23'!$CA:$CA,$C274,'23'!$CB:$CB)),0,SUMIF('23'!$CA:$CA,$C274,'23'!$CB:$CB)))-IF($D274="","",IF(ISNA(SUMIF('23'!$B:$B,$D274,'23'!$L:$L)),0,SUMIF('23'!$B:$B,$D274,'23'!$L:$L)))))</f>
        <v/>
      </c>
      <c r="AC274" s="34" t="str">
        <f>IF($D274="","",(IF($C274="","",IF(ISNA(SUMIF('24'!$CA:$CA,$C274,'24'!$CB:$CB)),0,SUMIF('24'!$CA:$CA,$C274,'24'!$CB:$CB)))-IF($D274="","",IF(ISNA(SUMIF('24'!$B:$B,$D274,'24'!$L:$L)),0,SUMIF('24'!$B:$B,$D274,'24'!$L:$L)))))</f>
        <v/>
      </c>
      <c r="AD274" s="34" t="str">
        <f>IF($D274="","",(IF($C274="","",IF(ISNA(SUMIF('25'!$CA:$CA,$C274,'25'!$CB:$CB)),0,SUMIF('25'!$CA:$CA,$C274,'25'!$CB:$CB)))-IF($D274="","",IF(ISNA(SUMIF('25'!$B:$B,$D274,'25'!$L:$L)),0,SUMIF('25'!$B:$B,$D274,'25'!$L:$L)))))</f>
        <v/>
      </c>
      <c r="AE274" s="34" t="str">
        <f>IF($D274="","",(IF($C274="","",IF(ISNA(SUMIF('26'!$CA:$CA,$C274,'26'!$CB:$CB)),0,SUMIF('26'!$CA:$CA,$C274,'26'!$CB:$CB)))-IF($D274="","",IF(ISNA(SUMIF('26'!$B:$B,$D274,'26'!$L:$L)),0,SUMIF('26'!$B:$B,$D274,'26'!$L:$L)))))</f>
        <v/>
      </c>
      <c r="AF274" s="34" t="str">
        <f>IF($D274="","",(IF($C274="","",IF(ISNA(SUMIF('27'!$CA:$CA,$C274,'27'!$CB:$CB)),0,SUMIF('27'!$CA:$CA,$C274,'27'!$CB:$CB)))-IF($D274="","",IF(ISNA(SUMIF('27'!$B:$B,$D274,'27'!$L:$L)),0,SUMIF('27'!$B:$B,$D274,'27'!$L:$L)))))</f>
        <v/>
      </c>
      <c r="AG274" s="34" t="str">
        <f>IF($D274="","",(IF($C274="","",IF(ISNA(SUMIF('28'!$CA:$CA,$C274,'28'!$CB:$CB)),0,SUMIF('28'!$CA:$CA,$C274,'28'!$CB:$CB)))-IF($D274="","",IF(ISNA(SUMIF('28'!$B:$B,$D274,'28'!$L:$L)),0,SUMIF('28'!$B:$B,$D274,'28'!$L:$L)))))</f>
        <v/>
      </c>
      <c r="AH274" s="34" t="str">
        <f>IF($D274="","",(IF($C274="","",IF(ISNA(SUMIF('29'!$CA:$CA,$C274,'29'!$CB:$CB)),0,SUMIF('29'!$CA:$CA,$C274,'29'!$CB:$CB)))-IF($D274="","",IF(ISNA(SUMIF('29'!$B:$B,$D274,'29'!$L:$L)),0,SUMIF('29'!$B:$B,$D274,'29'!$L:$L)))))</f>
        <v/>
      </c>
      <c r="AI274" s="34" t="str">
        <f>IF($D274="","",(IF($C274="","",IF(ISNA(SUMIF('30'!$CA:$CA,$C274,'30'!$CB:$CB)),0,SUMIF('30'!$CA:$CA,$C274,'30'!$CB:$CB)))-IF($D274="","",IF(ISNA(SUMIF('30'!$B:$B,$D274,'30'!$L:$L)),0,SUMIF('30'!$B:$B,$D274,'30'!$L:$L)))))</f>
        <v/>
      </c>
      <c r="AJ274" s="34" t="str">
        <f>IF($D274="","",(IF($C274="","",IF(ISNA(SUMIF('31'!$CA:$CA,$C274,'31'!$CB:$CB)),0,SUMIF('31'!$CA:$CA,$C274,'31'!$CB:$CB)))-IF($D274="","",IF(ISNA(SUMIF('31'!$B:$B,$D274,'31'!$L:$L)),0,SUMIF('31'!$B:$B,$D274,'31'!$L:$L)))))</f>
        <v/>
      </c>
      <c r="AK274" s="35" t="str">
        <f t="shared" si="14"/>
        <v/>
      </c>
      <c r="AL274" s="31" t="str">
        <f t="shared" si="15"/>
        <v/>
      </c>
    </row>
    <row r="275" spans="1:38" ht="17.399999999999999" hidden="1">
      <c r="A275" s="19">
        <v>57</v>
      </c>
      <c r="C275" s="39" t="str">
        <f>IF(D275="","",VLOOKUP('CUADRO GENERADO'!D275,'BASE DATOS CONDUCTORES'!B:C,2,FALSE))</f>
        <v/>
      </c>
      <c r="D275" s="28" t="str">
        <f>IFERROR(VLOOKUP(A275,'BASE DATOS CONDUCTORES'!$Z$4:$AB$403,3,FALSE),"")</f>
        <v/>
      </c>
      <c r="E275" s="34" t="str">
        <f>IF(ISNA(VLOOKUP(D275,SALDOS!C:D,2,FALSE)),"",VLOOKUP(D275,SALDOS!C:D,2,FALSE))</f>
        <v/>
      </c>
      <c r="F275" s="34" t="str">
        <f>IF($D275="","",(IF($C275="","",IF(ISNA(SUMIF('1'!$CA:$CA,$C275,'1'!$CB:$CB)),0,SUMIF('1'!$CA:$CA,$C275,'1'!$CB:$CB)))-IF($D275="","",IF(ISNA(SUMIF('1'!$B:$B,$D275,'1'!$L:$L)),0,SUMIF('1'!$B:$B,$D275,'1'!$L:$L)))))</f>
        <v/>
      </c>
      <c r="G275" s="34" t="str">
        <f>IF($D275="","",(IF($C275="","",IF(ISNA(SUMIF('2'!$CA:$CA,$C275,'2'!$CB:$CB)),0,SUMIF('2'!$CA:$CA,$C275,'2'!$CB:$CB)))-IF($D275="","",IF(ISNA(SUMIF('2'!$B:$B,$D275,'2'!$L:$L)),0,SUMIF('2'!$B:$B,$D275,'2'!$L:$L)))))</f>
        <v/>
      </c>
      <c r="H275" s="34" t="str">
        <f>IF($D275="","",(IF($C275="","",IF(ISNA(SUMIF('3'!$CA:$CA,$C275,'3'!$CB:$CB)),0,SUMIF('3'!$CA:$CA,$C275,'3'!$CB:$CB)))-IF($D275="","",IF(ISNA(SUMIF('3'!$B:$B,$D275,'3'!$L:$L)),0,SUMIF('3'!$B:$B,$D275,'3'!$L:$L)))))</f>
        <v/>
      </c>
      <c r="I275" s="34" t="str">
        <f>IF($D275="","",(IF($C275="","",IF(ISNA(SUMIF('4'!$CA:$CA,$C275,'4'!$CB:$CB)),0,SUMIF('4'!$CA:$CA,$C275,'4'!$CB:$CB)))-IF($D275="","",IF(ISNA(SUMIF('4'!$B:$B,$D275,'4'!$L:$L)),0,SUMIF('4'!$B:$B,$D275,'4'!$L:$L)))))</f>
        <v/>
      </c>
      <c r="J275" s="34" t="str">
        <f>IF($D275="","",(IF($C275="","",IF(ISNA(SUMIF('5'!$CA:$CA,$C275,'5'!$CB:$CB)),0,SUMIF('5'!$CA:$CA,$C275,'5'!$CB:$CB)))-IF($D275="","",IF(ISNA(SUMIF('5'!$B:$B,$D275,'5'!$L:$L)),0,SUMIF('5'!$B:$B,$D275,'5'!$L:$L)))))</f>
        <v/>
      </c>
      <c r="K275" s="34" t="str">
        <f>IF($D275="","",(IF($C275="","",IF(ISNA(SUMIF('6'!$CA:$CA,$C275,'6'!$CB:$CB)),0,SUMIF('6'!$CA:$CA,$C275,'6'!$CB:$CB)))-IF($D275="","",IF(ISNA(SUMIF('6'!$B:$B,$D275,'6'!$L:$L)),0,SUMIF('6'!$B:$B,$D275,'6'!$L:$L)))))</f>
        <v/>
      </c>
      <c r="L275" s="34" t="str">
        <f>IF($D275="","",(IF($C275="","",IF(ISNA(SUMIF('7'!$CA:$CA,$C275,'7'!$CB:$CB)),0,SUMIF('7'!$CA:$CA,$C275,'7'!$CB:$CB)))-IF($D275="","",IF(ISNA(SUMIF('7'!$B:$B,$D275,'7'!$L:$L)),0,SUMIF('7'!$B:$B,$D275,'7'!$L:$L)))))</f>
        <v/>
      </c>
      <c r="M275" s="34" t="str">
        <f>IF($D275="","",(IF($C275="","",IF(ISNA(SUMIF('8'!$CA:$CA,$C275,'8'!$CB:$CB)),0,SUMIF('8'!$CA:$CA,$C275,'8'!$CB:$CB)))-IF($D275="","",IF(ISNA(SUMIF('8'!$B:$B,$D275,'8'!$L:$L)),0,SUMIF('8'!$B:$B,$D275,'8'!$L:$L)))))</f>
        <v/>
      </c>
      <c r="N275" s="34" t="str">
        <f>IF($D275="","",(IF($C275="","",IF(ISNA(SUMIF('9'!$CA:$CA,$C275,'9'!$CB:$CB)),0,SUMIF('9'!$CA:$CA,$C275,'9'!$CB:$CB)))-IF($D275="","",IF(ISNA(SUMIF('9'!$B:$B,$D275,'9'!$L:$L)),0,SUMIF('9'!$B:$B,$D275,'9'!$L:$L)))))</f>
        <v/>
      </c>
      <c r="O275" s="34" t="str">
        <f>IF($D275="","",(IF($C275="","",IF(ISNA(SUMIF('10'!$CA:$CA,$C275,'10'!$CB:$CB)),0,SUMIF('10'!$CA:$CA,$C275,'10'!$CB:$CB)))-IF($D275="","",IF(ISNA(SUMIF('10'!$B:$B,$D275,'10'!$L:$L)),0,SUMIF('10'!$B:$B,$D275,'10'!$L:$L)))))</f>
        <v/>
      </c>
      <c r="P275" s="34" t="str">
        <f>IF($D275="","",(IF($C275="","",IF(ISNA(SUMIF('11'!$CA:$CA,$C275,'11'!$CB:$CB)),0,SUMIF('11'!$CA:$CA,$C275,'11'!$CB:$CB)))-IF($D275="","",IF(ISNA(SUMIF('11'!$B:$B,$D275,'11'!$L:$L)),0,SUMIF('11'!$B:$B,$D275,'11'!$L:$L)))))</f>
        <v/>
      </c>
      <c r="Q275" s="34" t="str">
        <f>IF($D275="","",(IF($C275="","",IF(ISNA(SUMIF('12'!$CA:$CA,$C275,'12'!$CB:$CB)),0,SUMIF('12'!$CA:$CA,$C275,'12'!$CB:$CB)))-IF($D275="","",IF(ISNA(SUMIF('12'!$B:$B,$D275,'12'!$L:$L)),0,SUMIF('12'!$B:$B,$D275,'12'!$L:$L)))))</f>
        <v/>
      </c>
      <c r="R275" s="34" t="str">
        <f>IF($D275="","",(IF($C275="","",IF(ISNA(SUMIF('13'!$CA:$CA,$C275,'13'!$CB:$CB)),0,SUMIF('13'!$CA:$CA,$C275,'13'!$CB:$CB)))-IF($D275="","",IF(ISNA(SUMIF('13'!$B:$B,$D275,'13'!$L:$L)),0,SUMIF('13'!$B:$B,$D275,'13'!$L:$L)))))</f>
        <v/>
      </c>
      <c r="S275" s="34" t="str">
        <f>IF($D275="","",(IF($C275="","",IF(ISNA(SUMIF('14'!$CA:$CA,$C275,'14'!$CB:$CB)),0,SUMIF('14'!$CA:$CA,$C275,'14'!$CB:$CB)))-IF($D275="","",IF(ISNA(SUMIF('14'!$B:$B,$D275,'14'!$L:$L)),0,SUMIF('14'!$B:$B,$D275,'14'!$L:$L)))))</f>
        <v/>
      </c>
      <c r="T275" s="34" t="str">
        <f>IF($D275="","",(IF($C275="","",IF(ISNA(SUMIF('15'!$CA:$CA,$C275,'15'!$CB:$CB)),0,SUMIF('15'!$CA:$CA,$C275,'15'!$CB:$CB)))-IF($D275="","",IF(ISNA(SUMIF('15'!$B:$B,$D275,'15'!$L:$L)),0,SUMIF('15'!$B:$B,$D275,'15'!$L:$L)))))</f>
        <v/>
      </c>
      <c r="U275" s="34" t="str">
        <f>IF($D275="","",(IF($C275="","",IF(ISNA(SUMIF('16'!$CA:$CA,$C275,'16'!$CB:$CB)),0,SUMIF('16'!$CA:$CA,$C275,'16'!$CB:$CB)))-IF($D275="","",IF(ISNA(SUMIF('16'!$B:$B,$D275,'16'!$L:$L)),0,SUMIF('16'!$B:$B,$D275,'16'!$L:$L)))))</f>
        <v/>
      </c>
      <c r="V275" s="34" t="str">
        <f>IF($D275="","",(IF($C275="","",IF(ISNA(SUMIF('17'!$CA:$CA,$C275,'17'!$CB:$CB)),0,SUMIF('17'!$CA:$CA,$C275,'17'!$CB:$CB)))-IF($D275="","",IF(ISNA(SUMIF('17'!$B:$B,$D275,'17'!$L:$L)),0,SUMIF('17'!$B:$B,$D275,'17'!$L:$L)))))</f>
        <v/>
      </c>
      <c r="W275" s="34" t="str">
        <f>IF($D275="","",(IF($C275="","",IF(ISNA(SUMIF('18'!$CA:$CA,$C275,'18'!$CB:$CB)),0,SUMIF('18'!$CA:$CA,$C275,'18'!$CB:$CB)))-IF($D275="","",IF(ISNA(SUMIF('18'!$B:$B,$D275,'18'!$L:$L)),0,SUMIF('18'!$B:$B,$D275,'18'!$L:$L)))))</f>
        <v/>
      </c>
      <c r="X275" s="34" t="str">
        <f>IF($D275="","",(IF($C275="","",IF(ISNA(SUMIF('19'!$CA:$CA,$C275,'19'!$CB:$CB)),0,SUMIF('19'!$CA:$CA,$C275,'19'!$CB:$CB)))-IF($D275="","",IF(ISNA(SUMIF('19'!$B:$B,$D275,'19'!$L:$L)),0,SUMIF('19'!$B:$B,$D275,'19'!$L:$L)))))</f>
        <v/>
      </c>
      <c r="Y275" s="34" t="str">
        <f>IF($D275="","",(IF($C275="","",IF(ISNA(SUMIF('20'!$CA:$CA,$C275,'20'!$CB:$CB)),0,SUMIF('20'!$CA:$CA,$C275,'20'!$CB:$CB)))-IF($D275="","",IF(ISNA(SUMIF('20'!$B:$B,$D275,'20'!$L:$L)),0,SUMIF('20'!$B:$B,$D275,'20'!$L:$L)))))</f>
        <v/>
      </c>
      <c r="Z275" s="34" t="str">
        <f>IF($D275="","",(IF($C275="","",IF(ISNA(SUMIF('21'!$CA:$CA,$C275,'21'!$CB:$CB)),0,SUMIF('21'!$CA:$CA,$C275,'21'!$CB:$CB)))-IF($D275="","",IF(ISNA(SUMIF('21'!$B:$B,$D275,'21'!$L:$L)),0,SUMIF('21'!$B:$B,$D275,'21'!$L:$L)))))</f>
        <v/>
      </c>
      <c r="AA275" s="34" t="str">
        <f>IF($D275="","",(IF($C275="","",IF(ISNA(SUMIF('22'!$CA:$CA,$C275,'22'!$CB:$CB)),0,SUMIF('22'!$CA:$CA,$C275,'22'!$CB:$CB)))-IF($D275="","",IF(ISNA(SUMIF('22'!$B:$B,$D275,'22'!$L:$L)),0,SUMIF('22'!$B:$B,$D275,'22'!$L:$L)))))</f>
        <v/>
      </c>
      <c r="AB275" s="34" t="str">
        <f>IF($D275="","",(IF($C275="","",IF(ISNA(SUMIF('23'!$CA:$CA,$C275,'23'!$CB:$CB)),0,SUMIF('23'!$CA:$CA,$C275,'23'!$CB:$CB)))-IF($D275="","",IF(ISNA(SUMIF('23'!$B:$B,$D275,'23'!$L:$L)),0,SUMIF('23'!$B:$B,$D275,'23'!$L:$L)))))</f>
        <v/>
      </c>
      <c r="AC275" s="34" t="str">
        <f>IF($D275="","",(IF($C275="","",IF(ISNA(SUMIF('24'!$CA:$CA,$C275,'24'!$CB:$CB)),0,SUMIF('24'!$CA:$CA,$C275,'24'!$CB:$CB)))-IF($D275="","",IF(ISNA(SUMIF('24'!$B:$B,$D275,'24'!$L:$L)),0,SUMIF('24'!$B:$B,$D275,'24'!$L:$L)))))</f>
        <v/>
      </c>
      <c r="AD275" s="34" t="str">
        <f>IF($D275="","",(IF($C275="","",IF(ISNA(SUMIF('25'!$CA:$CA,$C275,'25'!$CB:$CB)),0,SUMIF('25'!$CA:$CA,$C275,'25'!$CB:$CB)))-IF($D275="","",IF(ISNA(SUMIF('25'!$B:$B,$D275,'25'!$L:$L)),0,SUMIF('25'!$B:$B,$D275,'25'!$L:$L)))))</f>
        <v/>
      </c>
      <c r="AE275" s="34" t="str">
        <f>IF($D275="","",(IF($C275="","",IF(ISNA(SUMIF('26'!$CA:$CA,$C275,'26'!$CB:$CB)),0,SUMIF('26'!$CA:$CA,$C275,'26'!$CB:$CB)))-IF($D275="","",IF(ISNA(SUMIF('26'!$B:$B,$D275,'26'!$L:$L)),0,SUMIF('26'!$B:$B,$D275,'26'!$L:$L)))))</f>
        <v/>
      </c>
      <c r="AF275" s="34" t="str">
        <f>IF($D275="","",(IF($C275="","",IF(ISNA(SUMIF('27'!$CA:$CA,$C275,'27'!$CB:$CB)),0,SUMIF('27'!$CA:$CA,$C275,'27'!$CB:$CB)))-IF($D275="","",IF(ISNA(SUMIF('27'!$B:$B,$D275,'27'!$L:$L)),0,SUMIF('27'!$B:$B,$D275,'27'!$L:$L)))))</f>
        <v/>
      </c>
      <c r="AG275" s="34" t="str">
        <f>IF($D275="","",(IF($C275="","",IF(ISNA(SUMIF('28'!$CA:$CA,$C275,'28'!$CB:$CB)),0,SUMIF('28'!$CA:$CA,$C275,'28'!$CB:$CB)))-IF($D275="","",IF(ISNA(SUMIF('28'!$B:$B,$D275,'28'!$L:$L)),0,SUMIF('28'!$B:$B,$D275,'28'!$L:$L)))))</f>
        <v/>
      </c>
      <c r="AH275" s="34" t="str">
        <f>IF($D275="","",(IF($C275="","",IF(ISNA(SUMIF('29'!$CA:$CA,$C275,'29'!$CB:$CB)),0,SUMIF('29'!$CA:$CA,$C275,'29'!$CB:$CB)))-IF($D275="","",IF(ISNA(SUMIF('29'!$B:$B,$D275,'29'!$L:$L)),0,SUMIF('29'!$B:$B,$D275,'29'!$L:$L)))))</f>
        <v/>
      </c>
      <c r="AI275" s="34" t="str">
        <f>IF($D275="","",(IF($C275="","",IF(ISNA(SUMIF('30'!$CA:$CA,$C275,'30'!$CB:$CB)),0,SUMIF('30'!$CA:$CA,$C275,'30'!$CB:$CB)))-IF($D275="","",IF(ISNA(SUMIF('30'!$B:$B,$D275,'30'!$L:$L)),0,SUMIF('30'!$B:$B,$D275,'30'!$L:$L)))))</f>
        <v/>
      </c>
      <c r="AJ275" s="34" t="str">
        <f>IF($D275="","",(IF($C275="","",IF(ISNA(SUMIF('31'!$CA:$CA,$C275,'31'!$CB:$CB)),0,SUMIF('31'!$CA:$CA,$C275,'31'!$CB:$CB)))-IF($D275="","",IF(ISNA(SUMIF('31'!$B:$B,$D275,'31'!$L:$L)),0,SUMIF('31'!$B:$B,$D275,'31'!$L:$L)))))</f>
        <v/>
      </c>
      <c r="AK275" s="35" t="str">
        <f t="shared" si="14"/>
        <v/>
      </c>
      <c r="AL275" s="31" t="str">
        <f t="shared" si="15"/>
        <v/>
      </c>
    </row>
    <row r="276" spans="1:38" ht="17.399999999999999" hidden="1">
      <c r="A276" s="19">
        <v>58</v>
      </c>
      <c r="C276" s="39" t="str">
        <f>IF(D276="","",VLOOKUP('CUADRO GENERADO'!D276,'BASE DATOS CONDUCTORES'!B:C,2,FALSE))</f>
        <v/>
      </c>
      <c r="D276" s="28" t="str">
        <f>IFERROR(VLOOKUP(A276,'BASE DATOS CONDUCTORES'!$Z$4:$AB$403,3,FALSE),"")</f>
        <v/>
      </c>
      <c r="E276" s="34" t="str">
        <f>IF(ISNA(VLOOKUP(D276,SALDOS!C:D,2,FALSE)),"",VLOOKUP(D276,SALDOS!C:D,2,FALSE))</f>
        <v/>
      </c>
      <c r="F276" s="34" t="str">
        <f>IF($D276="","",(IF($C276="","",IF(ISNA(SUMIF('1'!$CA:$CA,$C276,'1'!$CB:$CB)),0,SUMIF('1'!$CA:$CA,$C276,'1'!$CB:$CB)))-IF($D276="","",IF(ISNA(SUMIF('1'!$B:$B,$D276,'1'!$L:$L)),0,SUMIF('1'!$B:$B,$D276,'1'!$L:$L)))))</f>
        <v/>
      </c>
      <c r="G276" s="34" t="str">
        <f>IF($D276="","",(IF($C276="","",IF(ISNA(SUMIF('2'!$CA:$CA,$C276,'2'!$CB:$CB)),0,SUMIF('2'!$CA:$CA,$C276,'2'!$CB:$CB)))-IF($D276="","",IF(ISNA(SUMIF('2'!$B:$B,$D276,'2'!$L:$L)),0,SUMIF('2'!$B:$B,$D276,'2'!$L:$L)))))</f>
        <v/>
      </c>
      <c r="H276" s="34" t="str">
        <f>IF($D276="","",(IF($C276="","",IF(ISNA(SUMIF('3'!$CA:$CA,$C276,'3'!$CB:$CB)),0,SUMIF('3'!$CA:$CA,$C276,'3'!$CB:$CB)))-IF($D276="","",IF(ISNA(SUMIF('3'!$B:$B,$D276,'3'!$L:$L)),0,SUMIF('3'!$B:$B,$D276,'3'!$L:$L)))))</f>
        <v/>
      </c>
      <c r="I276" s="34" t="str">
        <f>IF($D276="","",(IF($C276="","",IF(ISNA(SUMIF('4'!$CA:$CA,$C276,'4'!$CB:$CB)),0,SUMIF('4'!$CA:$CA,$C276,'4'!$CB:$CB)))-IF($D276="","",IF(ISNA(SUMIF('4'!$B:$B,$D276,'4'!$L:$L)),0,SUMIF('4'!$B:$B,$D276,'4'!$L:$L)))))</f>
        <v/>
      </c>
      <c r="J276" s="34" t="str">
        <f>IF($D276="","",(IF($C276="","",IF(ISNA(SUMIF('5'!$CA:$CA,$C276,'5'!$CB:$CB)),0,SUMIF('5'!$CA:$CA,$C276,'5'!$CB:$CB)))-IF($D276="","",IF(ISNA(SUMIF('5'!$B:$B,$D276,'5'!$L:$L)),0,SUMIF('5'!$B:$B,$D276,'5'!$L:$L)))))</f>
        <v/>
      </c>
      <c r="K276" s="34" t="str">
        <f>IF($D276="","",(IF($C276="","",IF(ISNA(SUMIF('6'!$CA:$CA,$C276,'6'!$CB:$CB)),0,SUMIF('6'!$CA:$CA,$C276,'6'!$CB:$CB)))-IF($D276="","",IF(ISNA(SUMIF('6'!$B:$B,$D276,'6'!$L:$L)),0,SUMIF('6'!$B:$B,$D276,'6'!$L:$L)))))</f>
        <v/>
      </c>
      <c r="L276" s="34" t="str">
        <f>IF($D276="","",(IF($C276="","",IF(ISNA(SUMIF('7'!$CA:$CA,$C276,'7'!$CB:$CB)),0,SUMIF('7'!$CA:$CA,$C276,'7'!$CB:$CB)))-IF($D276="","",IF(ISNA(SUMIF('7'!$B:$B,$D276,'7'!$L:$L)),0,SUMIF('7'!$B:$B,$D276,'7'!$L:$L)))))</f>
        <v/>
      </c>
      <c r="M276" s="34" t="str">
        <f>IF($D276="","",(IF($C276="","",IF(ISNA(SUMIF('8'!$CA:$CA,$C276,'8'!$CB:$CB)),0,SUMIF('8'!$CA:$CA,$C276,'8'!$CB:$CB)))-IF($D276="","",IF(ISNA(SUMIF('8'!$B:$B,$D276,'8'!$L:$L)),0,SUMIF('8'!$B:$B,$D276,'8'!$L:$L)))))</f>
        <v/>
      </c>
      <c r="N276" s="34" t="str">
        <f>IF($D276="","",(IF($C276="","",IF(ISNA(SUMIF('9'!$CA:$CA,$C276,'9'!$CB:$CB)),0,SUMIF('9'!$CA:$CA,$C276,'9'!$CB:$CB)))-IF($D276="","",IF(ISNA(SUMIF('9'!$B:$B,$D276,'9'!$L:$L)),0,SUMIF('9'!$B:$B,$D276,'9'!$L:$L)))))</f>
        <v/>
      </c>
      <c r="O276" s="34" t="str">
        <f>IF($D276="","",(IF($C276="","",IF(ISNA(SUMIF('10'!$CA:$CA,$C276,'10'!$CB:$CB)),0,SUMIF('10'!$CA:$CA,$C276,'10'!$CB:$CB)))-IF($D276="","",IF(ISNA(SUMIF('10'!$B:$B,$D276,'10'!$L:$L)),0,SUMIF('10'!$B:$B,$D276,'10'!$L:$L)))))</f>
        <v/>
      </c>
      <c r="P276" s="34" t="str">
        <f>IF($D276="","",(IF($C276="","",IF(ISNA(SUMIF('11'!$CA:$CA,$C276,'11'!$CB:$CB)),0,SUMIF('11'!$CA:$CA,$C276,'11'!$CB:$CB)))-IF($D276="","",IF(ISNA(SUMIF('11'!$B:$B,$D276,'11'!$L:$L)),0,SUMIF('11'!$B:$B,$D276,'11'!$L:$L)))))</f>
        <v/>
      </c>
      <c r="Q276" s="34" t="str">
        <f>IF($D276="","",(IF($C276="","",IF(ISNA(SUMIF('12'!$CA:$CA,$C276,'12'!$CB:$CB)),0,SUMIF('12'!$CA:$CA,$C276,'12'!$CB:$CB)))-IF($D276="","",IF(ISNA(SUMIF('12'!$B:$B,$D276,'12'!$L:$L)),0,SUMIF('12'!$B:$B,$D276,'12'!$L:$L)))))</f>
        <v/>
      </c>
      <c r="R276" s="34" t="str">
        <f>IF($D276="","",(IF($C276="","",IF(ISNA(SUMIF('13'!$CA:$CA,$C276,'13'!$CB:$CB)),0,SUMIF('13'!$CA:$CA,$C276,'13'!$CB:$CB)))-IF($D276="","",IF(ISNA(SUMIF('13'!$B:$B,$D276,'13'!$L:$L)),0,SUMIF('13'!$B:$B,$D276,'13'!$L:$L)))))</f>
        <v/>
      </c>
      <c r="S276" s="34" t="str">
        <f>IF($D276="","",(IF($C276="","",IF(ISNA(SUMIF('14'!$CA:$CA,$C276,'14'!$CB:$CB)),0,SUMIF('14'!$CA:$CA,$C276,'14'!$CB:$CB)))-IF($D276="","",IF(ISNA(SUMIF('14'!$B:$B,$D276,'14'!$L:$L)),0,SUMIF('14'!$B:$B,$D276,'14'!$L:$L)))))</f>
        <v/>
      </c>
      <c r="T276" s="34" t="str">
        <f>IF($D276="","",(IF($C276="","",IF(ISNA(SUMIF('15'!$CA:$CA,$C276,'15'!$CB:$CB)),0,SUMIF('15'!$CA:$CA,$C276,'15'!$CB:$CB)))-IF($D276="","",IF(ISNA(SUMIF('15'!$B:$B,$D276,'15'!$L:$L)),0,SUMIF('15'!$B:$B,$D276,'15'!$L:$L)))))</f>
        <v/>
      </c>
      <c r="U276" s="34" t="str">
        <f>IF($D276="","",(IF($C276="","",IF(ISNA(SUMIF('16'!$CA:$CA,$C276,'16'!$CB:$CB)),0,SUMIF('16'!$CA:$CA,$C276,'16'!$CB:$CB)))-IF($D276="","",IF(ISNA(SUMIF('16'!$B:$B,$D276,'16'!$L:$L)),0,SUMIF('16'!$B:$B,$D276,'16'!$L:$L)))))</f>
        <v/>
      </c>
      <c r="V276" s="34" t="str">
        <f>IF($D276="","",(IF($C276="","",IF(ISNA(SUMIF('17'!$CA:$CA,$C276,'17'!$CB:$CB)),0,SUMIF('17'!$CA:$CA,$C276,'17'!$CB:$CB)))-IF($D276="","",IF(ISNA(SUMIF('17'!$B:$B,$D276,'17'!$L:$L)),0,SUMIF('17'!$B:$B,$D276,'17'!$L:$L)))))</f>
        <v/>
      </c>
      <c r="W276" s="34" t="str">
        <f>IF($D276="","",(IF($C276="","",IF(ISNA(SUMIF('18'!$CA:$CA,$C276,'18'!$CB:$CB)),0,SUMIF('18'!$CA:$CA,$C276,'18'!$CB:$CB)))-IF($D276="","",IF(ISNA(SUMIF('18'!$B:$B,$D276,'18'!$L:$L)),0,SUMIF('18'!$B:$B,$D276,'18'!$L:$L)))))</f>
        <v/>
      </c>
      <c r="X276" s="34" t="str">
        <f>IF($D276="","",(IF($C276="","",IF(ISNA(SUMIF('19'!$CA:$CA,$C276,'19'!$CB:$CB)),0,SUMIF('19'!$CA:$CA,$C276,'19'!$CB:$CB)))-IF($D276="","",IF(ISNA(SUMIF('19'!$B:$B,$D276,'19'!$L:$L)),0,SUMIF('19'!$B:$B,$D276,'19'!$L:$L)))))</f>
        <v/>
      </c>
      <c r="Y276" s="34" t="str">
        <f>IF($D276="","",(IF($C276="","",IF(ISNA(SUMIF('20'!$CA:$CA,$C276,'20'!$CB:$CB)),0,SUMIF('20'!$CA:$CA,$C276,'20'!$CB:$CB)))-IF($D276="","",IF(ISNA(SUMIF('20'!$B:$B,$D276,'20'!$L:$L)),0,SUMIF('20'!$B:$B,$D276,'20'!$L:$L)))))</f>
        <v/>
      </c>
      <c r="Z276" s="34" t="str">
        <f>IF($D276="","",(IF($C276="","",IF(ISNA(SUMIF('21'!$CA:$CA,$C276,'21'!$CB:$CB)),0,SUMIF('21'!$CA:$CA,$C276,'21'!$CB:$CB)))-IF($D276="","",IF(ISNA(SUMIF('21'!$B:$B,$D276,'21'!$L:$L)),0,SUMIF('21'!$B:$B,$D276,'21'!$L:$L)))))</f>
        <v/>
      </c>
      <c r="AA276" s="34" t="str">
        <f>IF($D276="","",(IF($C276="","",IF(ISNA(SUMIF('22'!$CA:$CA,$C276,'22'!$CB:$CB)),0,SUMIF('22'!$CA:$CA,$C276,'22'!$CB:$CB)))-IF($D276="","",IF(ISNA(SUMIF('22'!$B:$B,$D276,'22'!$L:$L)),0,SUMIF('22'!$B:$B,$D276,'22'!$L:$L)))))</f>
        <v/>
      </c>
      <c r="AB276" s="34" t="str">
        <f>IF($D276="","",(IF($C276="","",IF(ISNA(SUMIF('23'!$CA:$CA,$C276,'23'!$CB:$CB)),0,SUMIF('23'!$CA:$CA,$C276,'23'!$CB:$CB)))-IF($D276="","",IF(ISNA(SUMIF('23'!$B:$B,$D276,'23'!$L:$L)),0,SUMIF('23'!$B:$B,$D276,'23'!$L:$L)))))</f>
        <v/>
      </c>
      <c r="AC276" s="34" t="str">
        <f>IF($D276="","",(IF($C276="","",IF(ISNA(SUMIF('24'!$CA:$CA,$C276,'24'!$CB:$CB)),0,SUMIF('24'!$CA:$CA,$C276,'24'!$CB:$CB)))-IF($D276="","",IF(ISNA(SUMIF('24'!$B:$B,$D276,'24'!$L:$L)),0,SUMIF('24'!$B:$B,$D276,'24'!$L:$L)))))</f>
        <v/>
      </c>
      <c r="AD276" s="34" t="str">
        <f>IF($D276="","",(IF($C276="","",IF(ISNA(SUMIF('25'!$CA:$CA,$C276,'25'!$CB:$CB)),0,SUMIF('25'!$CA:$CA,$C276,'25'!$CB:$CB)))-IF($D276="","",IF(ISNA(SUMIF('25'!$B:$B,$D276,'25'!$L:$L)),0,SUMIF('25'!$B:$B,$D276,'25'!$L:$L)))))</f>
        <v/>
      </c>
      <c r="AE276" s="34" t="str">
        <f>IF($D276="","",(IF($C276="","",IF(ISNA(SUMIF('26'!$CA:$CA,$C276,'26'!$CB:$CB)),0,SUMIF('26'!$CA:$CA,$C276,'26'!$CB:$CB)))-IF($D276="","",IF(ISNA(SUMIF('26'!$B:$B,$D276,'26'!$L:$L)),0,SUMIF('26'!$B:$B,$D276,'26'!$L:$L)))))</f>
        <v/>
      </c>
      <c r="AF276" s="34" t="str">
        <f>IF($D276="","",(IF($C276="","",IF(ISNA(SUMIF('27'!$CA:$CA,$C276,'27'!$CB:$CB)),0,SUMIF('27'!$CA:$CA,$C276,'27'!$CB:$CB)))-IF($D276="","",IF(ISNA(SUMIF('27'!$B:$B,$D276,'27'!$L:$L)),0,SUMIF('27'!$B:$B,$D276,'27'!$L:$L)))))</f>
        <v/>
      </c>
      <c r="AG276" s="34" t="str">
        <f>IF($D276="","",(IF($C276="","",IF(ISNA(SUMIF('28'!$CA:$CA,$C276,'28'!$CB:$CB)),0,SUMIF('28'!$CA:$CA,$C276,'28'!$CB:$CB)))-IF($D276="","",IF(ISNA(SUMIF('28'!$B:$B,$D276,'28'!$L:$L)),0,SUMIF('28'!$B:$B,$D276,'28'!$L:$L)))))</f>
        <v/>
      </c>
      <c r="AH276" s="34" t="str">
        <f>IF($D276="","",(IF($C276="","",IF(ISNA(SUMIF('29'!$CA:$CA,$C276,'29'!$CB:$CB)),0,SUMIF('29'!$CA:$CA,$C276,'29'!$CB:$CB)))-IF($D276="","",IF(ISNA(SUMIF('29'!$B:$B,$D276,'29'!$L:$L)),0,SUMIF('29'!$B:$B,$D276,'29'!$L:$L)))))</f>
        <v/>
      </c>
      <c r="AI276" s="34" t="str">
        <f>IF($D276="","",(IF($C276="","",IF(ISNA(SUMIF('30'!$CA:$CA,$C276,'30'!$CB:$CB)),0,SUMIF('30'!$CA:$CA,$C276,'30'!$CB:$CB)))-IF($D276="","",IF(ISNA(SUMIF('30'!$B:$B,$D276,'30'!$L:$L)),0,SUMIF('30'!$B:$B,$D276,'30'!$L:$L)))))</f>
        <v/>
      </c>
      <c r="AJ276" s="34" t="str">
        <f>IF($D276="","",(IF($C276="","",IF(ISNA(SUMIF('31'!$CA:$CA,$C276,'31'!$CB:$CB)),0,SUMIF('31'!$CA:$CA,$C276,'31'!$CB:$CB)))-IF($D276="","",IF(ISNA(SUMIF('31'!$B:$B,$D276,'31'!$L:$L)),0,SUMIF('31'!$B:$B,$D276,'31'!$L:$L)))))</f>
        <v/>
      </c>
      <c r="AK276" s="35" t="str">
        <f t="shared" si="14"/>
        <v/>
      </c>
      <c r="AL276" s="31" t="str">
        <f t="shared" si="15"/>
        <v/>
      </c>
    </row>
    <row r="277" spans="1:38" ht="17.399999999999999" hidden="1">
      <c r="A277" s="19">
        <v>59</v>
      </c>
      <c r="C277" s="39" t="str">
        <f>IF(D277="","",VLOOKUP('CUADRO GENERADO'!D277,'BASE DATOS CONDUCTORES'!B:C,2,FALSE))</f>
        <v/>
      </c>
      <c r="D277" s="28" t="str">
        <f>IFERROR(VLOOKUP(A277,'BASE DATOS CONDUCTORES'!$Z$4:$AB$403,3,FALSE),"")</f>
        <v/>
      </c>
      <c r="E277" s="34" t="str">
        <f>IF(ISNA(VLOOKUP(D277,SALDOS!C:D,2,FALSE)),"",VLOOKUP(D277,SALDOS!C:D,2,FALSE))</f>
        <v/>
      </c>
      <c r="F277" s="34" t="str">
        <f>IF($D277="","",(IF($C277="","",IF(ISNA(SUMIF('1'!$CA:$CA,$C277,'1'!$CB:$CB)),0,SUMIF('1'!$CA:$CA,$C277,'1'!$CB:$CB)))-IF($D277="","",IF(ISNA(SUMIF('1'!$B:$B,$D277,'1'!$L:$L)),0,SUMIF('1'!$B:$B,$D277,'1'!$L:$L)))))</f>
        <v/>
      </c>
      <c r="G277" s="34" t="str">
        <f>IF($D277="","",(IF($C277="","",IF(ISNA(SUMIF('2'!$CA:$CA,$C277,'2'!$CB:$CB)),0,SUMIF('2'!$CA:$CA,$C277,'2'!$CB:$CB)))-IF($D277="","",IF(ISNA(SUMIF('2'!$B:$B,$D277,'2'!$L:$L)),0,SUMIF('2'!$B:$B,$D277,'2'!$L:$L)))))</f>
        <v/>
      </c>
      <c r="H277" s="34" t="str">
        <f>IF($D277="","",(IF($C277="","",IF(ISNA(SUMIF('3'!$CA:$CA,$C277,'3'!$CB:$CB)),0,SUMIF('3'!$CA:$CA,$C277,'3'!$CB:$CB)))-IF($D277="","",IF(ISNA(SUMIF('3'!$B:$B,$D277,'3'!$L:$L)),0,SUMIF('3'!$B:$B,$D277,'3'!$L:$L)))))</f>
        <v/>
      </c>
      <c r="I277" s="34" t="str">
        <f>IF($D277="","",(IF($C277="","",IF(ISNA(SUMIF('4'!$CA:$CA,$C277,'4'!$CB:$CB)),0,SUMIF('4'!$CA:$CA,$C277,'4'!$CB:$CB)))-IF($D277="","",IF(ISNA(SUMIF('4'!$B:$B,$D277,'4'!$L:$L)),0,SUMIF('4'!$B:$B,$D277,'4'!$L:$L)))))</f>
        <v/>
      </c>
      <c r="J277" s="34" t="str">
        <f>IF($D277="","",(IF($C277="","",IF(ISNA(SUMIF('5'!$CA:$CA,$C277,'5'!$CB:$CB)),0,SUMIF('5'!$CA:$CA,$C277,'5'!$CB:$CB)))-IF($D277="","",IF(ISNA(SUMIF('5'!$B:$B,$D277,'5'!$L:$L)),0,SUMIF('5'!$B:$B,$D277,'5'!$L:$L)))))</f>
        <v/>
      </c>
      <c r="K277" s="34" t="str">
        <f>IF($D277="","",(IF($C277="","",IF(ISNA(SUMIF('6'!$CA:$CA,$C277,'6'!$CB:$CB)),0,SUMIF('6'!$CA:$CA,$C277,'6'!$CB:$CB)))-IF($D277="","",IF(ISNA(SUMIF('6'!$B:$B,$D277,'6'!$L:$L)),0,SUMIF('6'!$B:$B,$D277,'6'!$L:$L)))))</f>
        <v/>
      </c>
      <c r="L277" s="34" t="str">
        <f>IF($D277="","",(IF($C277="","",IF(ISNA(SUMIF('7'!$CA:$CA,$C277,'7'!$CB:$CB)),0,SUMIF('7'!$CA:$CA,$C277,'7'!$CB:$CB)))-IF($D277="","",IF(ISNA(SUMIF('7'!$B:$B,$D277,'7'!$L:$L)),0,SUMIF('7'!$B:$B,$D277,'7'!$L:$L)))))</f>
        <v/>
      </c>
      <c r="M277" s="34" t="str">
        <f>IF($D277="","",(IF($C277="","",IF(ISNA(SUMIF('8'!$CA:$CA,$C277,'8'!$CB:$CB)),0,SUMIF('8'!$CA:$CA,$C277,'8'!$CB:$CB)))-IF($D277="","",IF(ISNA(SUMIF('8'!$B:$B,$D277,'8'!$L:$L)),0,SUMIF('8'!$B:$B,$D277,'8'!$L:$L)))))</f>
        <v/>
      </c>
      <c r="N277" s="34" t="str">
        <f>IF($D277="","",(IF($C277="","",IF(ISNA(SUMIF('9'!$CA:$CA,$C277,'9'!$CB:$CB)),0,SUMIF('9'!$CA:$CA,$C277,'9'!$CB:$CB)))-IF($D277="","",IF(ISNA(SUMIF('9'!$B:$B,$D277,'9'!$L:$L)),0,SUMIF('9'!$B:$B,$D277,'9'!$L:$L)))))</f>
        <v/>
      </c>
      <c r="O277" s="34" t="str">
        <f>IF($D277="","",(IF($C277="","",IF(ISNA(SUMIF('10'!$CA:$CA,$C277,'10'!$CB:$CB)),0,SUMIF('10'!$CA:$CA,$C277,'10'!$CB:$CB)))-IF($D277="","",IF(ISNA(SUMIF('10'!$B:$B,$D277,'10'!$L:$L)),0,SUMIF('10'!$B:$B,$D277,'10'!$L:$L)))))</f>
        <v/>
      </c>
      <c r="P277" s="34" t="str">
        <f>IF($D277="","",(IF($C277="","",IF(ISNA(SUMIF('11'!$CA:$CA,$C277,'11'!$CB:$CB)),0,SUMIF('11'!$CA:$CA,$C277,'11'!$CB:$CB)))-IF($D277="","",IF(ISNA(SUMIF('11'!$B:$B,$D277,'11'!$L:$L)),0,SUMIF('11'!$B:$B,$D277,'11'!$L:$L)))))</f>
        <v/>
      </c>
      <c r="Q277" s="34" t="str">
        <f>IF($D277="","",(IF($C277="","",IF(ISNA(SUMIF('12'!$CA:$CA,$C277,'12'!$CB:$CB)),0,SUMIF('12'!$CA:$CA,$C277,'12'!$CB:$CB)))-IF($D277="","",IF(ISNA(SUMIF('12'!$B:$B,$D277,'12'!$L:$L)),0,SUMIF('12'!$B:$B,$D277,'12'!$L:$L)))))</f>
        <v/>
      </c>
      <c r="R277" s="34" t="str">
        <f>IF($D277="","",(IF($C277="","",IF(ISNA(SUMIF('13'!$CA:$CA,$C277,'13'!$CB:$CB)),0,SUMIF('13'!$CA:$CA,$C277,'13'!$CB:$CB)))-IF($D277="","",IF(ISNA(SUMIF('13'!$B:$B,$D277,'13'!$L:$L)),0,SUMIF('13'!$B:$B,$D277,'13'!$L:$L)))))</f>
        <v/>
      </c>
      <c r="S277" s="34" t="str">
        <f>IF($D277="","",(IF($C277="","",IF(ISNA(SUMIF('14'!$CA:$CA,$C277,'14'!$CB:$CB)),0,SUMIF('14'!$CA:$CA,$C277,'14'!$CB:$CB)))-IF($D277="","",IF(ISNA(SUMIF('14'!$B:$B,$D277,'14'!$L:$L)),0,SUMIF('14'!$B:$B,$D277,'14'!$L:$L)))))</f>
        <v/>
      </c>
      <c r="T277" s="34" t="str">
        <f>IF($D277="","",(IF($C277="","",IF(ISNA(SUMIF('15'!$CA:$CA,$C277,'15'!$CB:$CB)),0,SUMIF('15'!$CA:$CA,$C277,'15'!$CB:$CB)))-IF($D277="","",IF(ISNA(SUMIF('15'!$B:$B,$D277,'15'!$L:$L)),0,SUMIF('15'!$B:$B,$D277,'15'!$L:$L)))))</f>
        <v/>
      </c>
      <c r="U277" s="34" t="str">
        <f>IF($D277="","",(IF($C277="","",IF(ISNA(SUMIF('16'!$CA:$CA,$C277,'16'!$CB:$CB)),0,SUMIF('16'!$CA:$CA,$C277,'16'!$CB:$CB)))-IF($D277="","",IF(ISNA(SUMIF('16'!$B:$B,$D277,'16'!$L:$L)),0,SUMIF('16'!$B:$B,$D277,'16'!$L:$L)))))</f>
        <v/>
      </c>
      <c r="V277" s="34" t="str">
        <f>IF($D277="","",(IF($C277="","",IF(ISNA(SUMIF('17'!$CA:$CA,$C277,'17'!$CB:$CB)),0,SUMIF('17'!$CA:$CA,$C277,'17'!$CB:$CB)))-IF($D277="","",IF(ISNA(SUMIF('17'!$B:$B,$D277,'17'!$L:$L)),0,SUMIF('17'!$B:$B,$D277,'17'!$L:$L)))))</f>
        <v/>
      </c>
      <c r="W277" s="34" t="str">
        <f>IF($D277="","",(IF($C277="","",IF(ISNA(SUMIF('18'!$CA:$CA,$C277,'18'!$CB:$CB)),0,SUMIF('18'!$CA:$CA,$C277,'18'!$CB:$CB)))-IF($D277="","",IF(ISNA(SUMIF('18'!$B:$B,$D277,'18'!$L:$L)),0,SUMIF('18'!$B:$B,$D277,'18'!$L:$L)))))</f>
        <v/>
      </c>
      <c r="X277" s="34" t="str">
        <f>IF($D277="","",(IF($C277="","",IF(ISNA(SUMIF('19'!$CA:$CA,$C277,'19'!$CB:$CB)),0,SUMIF('19'!$CA:$CA,$C277,'19'!$CB:$CB)))-IF($D277="","",IF(ISNA(SUMIF('19'!$B:$B,$D277,'19'!$L:$L)),0,SUMIF('19'!$B:$B,$D277,'19'!$L:$L)))))</f>
        <v/>
      </c>
      <c r="Y277" s="34" t="str">
        <f>IF($D277="","",(IF($C277="","",IF(ISNA(SUMIF('20'!$CA:$CA,$C277,'20'!$CB:$CB)),0,SUMIF('20'!$CA:$CA,$C277,'20'!$CB:$CB)))-IF($D277="","",IF(ISNA(SUMIF('20'!$B:$B,$D277,'20'!$L:$L)),0,SUMIF('20'!$B:$B,$D277,'20'!$L:$L)))))</f>
        <v/>
      </c>
      <c r="Z277" s="34" t="str">
        <f>IF($D277="","",(IF($C277="","",IF(ISNA(SUMIF('21'!$CA:$CA,$C277,'21'!$CB:$CB)),0,SUMIF('21'!$CA:$CA,$C277,'21'!$CB:$CB)))-IF($D277="","",IF(ISNA(SUMIF('21'!$B:$B,$D277,'21'!$L:$L)),0,SUMIF('21'!$B:$B,$D277,'21'!$L:$L)))))</f>
        <v/>
      </c>
      <c r="AA277" s="34" t="str">
        <f>IF($D277="","",(IF($C277="","",IF(ISNA(SUMIF('22'!$CA:$CA,$C277,'22'!$CB:$CB)),0,SUMIF('22'!$CA:$CA,$C277,'22'!$CB:$CB)))-IF($D277="","",IF(ISNA(SUMIF('22'!$B:$B,$D277,'22'!$L:$L)),0,SUMIF('22'!$B:$B,$D277,'22'!$L:$L)))))</f>
        <v/>
      </c>
      <c r="AB277" s="34" t="str">
        <f>IF($D277="","",(IF($C277="","",IF(ISNA(SUMIF('23'!$CA:$CA,$C277,'23'!$CB:$CB)),0,SUMIF('23'!$CA:$CA,$C277,'23'!$CB:$CB)))-IF($D277="","",IF(ISNA(SUMIF('23'!$B:$B,$D277,'23'!$L:$L)),0,SUMIF('23'!$B:$B,$D277,'23'!$L:$L)))))</f>
        <v/>
      </c>
      <c r="AC277" s="34" t="str">
        <f>IF($D277="","",(IF($C277="","",IF(ISNA(SUMIF('24'!$CA:$CA,$C277,'24'!$CB:$CB)),0,SUMIF('24'!$CA:$CA,$C277,'24'!$CB:$CB)))-IF($D277="","",IF(ISNA(SUMIF('24'!$B:$B,$D277,'24'!$L:$L)),0,SUMIF('24'!$B:$B,$D277,'24'!$L:$L)))))</f>
        <v/>
      </c>
      <c r="AD277" s="34" t="str">
        <f>IF($D277="","",(IF($C277="","",IF(ISNA(SUMIF('25'!$CA:$CA,$C277,'25'!$CB:$CB)),0,SUMIF('25'!$CA:$CA,$C277,'25'!$CB:$CB)))-IF($D277="","",IF(ISNA(SUMIF('25'!$B:$B,$D277,'25'!$L:$L)),0,SUMIF('25'!$B:$B,$D277,'25'!$L:$L)))))</f>
        <v/>
      </c>
      <c r="AE277" s="34" t="str">
        <f>IF($D277="","",(IF($C277="","",IF(ISNA(SUMIF('26'!$CA:$CA,$C277,'26'!$CB:$CB)),0,SUMIF('26'!$CA:$CA,$C277,'26'!$CB:$CB)))-IF($D277="","",IF(ISNA(SUMIF('26'!$B:$B,$D277,'26'!$L:$L)),0,SUMIF('26'!$B:$B,$D277,'26'!$L:$L)))))</f>
        <v/>
      </c>
      <c r="AF277" s="34" t="str">
        <f>IF($D277="","",(IF($C277="","",IF(ISNA(SUMIF('27'!$CA:$CA,$C277,'27'!$CB:$CB)),0,SUMIF('27'!$CA:$CA,$C277,'27'!$CB:$CB)))-IF($D277="","",IF(ISNA(SUMIF('27'!$B:$B,$D277,'27'!$L:$L)),0,SUMIF('27'!$B:$B,$D277,'27'!$L:$L)))))</f>
        <v/>
      </c>
      <c r="AG277" s="34" t="str">
        <f>IF($D277="","",(IF($C277="","",IF(ISNA(SUMIF('28'!$CA:$CA,$C277,'28'!$CB:$CB)),0,SUMIF('28'!$CA:$CA,$C277,'28'!$CB:$CB)))-IF($D277="","",IF(ISNA(SUMIF('28'!$B:$B,$D277,'28'!$L:$L)),0,SUMIF('28'!$B:$B,$D277,'28'!$L:$L)))))</f>
        <v/>
      </c>
      <c r="AH277" s="34" t="str">
        <f>IF($D277="","",(IF($C277="","",IF(ISNA(SUMIF('29'!$CA:$CA,$C277,'29'!$CB:$CB)),0,SUMIF('29'!$CA:$CA,$C277,'29'!$CB:$CB)))-IF($D277="","",IF(ISNA(SUMIF('29'!$B:$B,$D277,'29'!$L:$L)),0,SUMIF('29'!$B:$B,$D277,'29'!$L:$L)))))</f>
        <v/>
      </c>
      <c r="AI277" s="34" t="str">
        <f>IF($D277="","",(IF($C277="","",IF(ISNA(SUMIF('30'!$CA:$CA,$C277,'30'!$CB:$CB)),0,SUMIF('30'!$CA:$CA,$C277,'30'!$CB:$CB)))-IF($D277="","",IF(ISNA(SUMIF('30'!$B:$B,$D277,'30'!$L:$L)),0,SUMIF('30'!$B:$B,$D277,'30'!$L:$L)))))</f>
        <v/>
      </c>
      <c r="AJ277" s="34" t="str">
        <f>IF($D277="","",(IF($C277="","",IF(ISNA(SUMIF('31'!$CA:$CA,$C277,'31'!$CB:$CB)),0,SUMIF('31'!$CA:$CA,$C277,'31'!$CB:$CB)))-IF($D277="","",IF(ISNA(SUMIF('31'!$B:$B,$D277,'31'!$L:$L)),0,SUMIF('31'!$B:$B,$D277,'31'!$L:$L)))))</f>
        <v/>
      </c>
      <c r="AK277" s="35" t="str">
        <f t="shared" si="14"/>
        <v/>
      </c>
      <c r="AL277" s="31" t="str">
        <f t="shared" si="15"/>
        <v/>
      </c>
    </row>
    <row r="278" spans="1:38" ht="17.399999999999999" hidden="1">
      <c r="A278" s="19">
        <v>60</v>
      </c>
      <c r="C278" s="39" t="str">
        <f>IF(D278="","",VLOOKUP('CUADRO GENERADO'!D278,'BASE DATOS CONDUCTORES'!B:C,2,FALSE))</f>
        <v/>
      </c>
      <c r="D278" s="28" t="str">
        <f>IFERROR(VLOOKUP(A278,'BASE DATOS CONDUCTORES'!$Z$4:$AB$403,3,FALSE),"")</f>
        <v/>
      </c>
      <c r="E278" s="34" t="str">
        <f>IF(ISNA(VLOOKUP(D278,SALDOS!C:D,2,FALSE)),"",VLOOKUP(D278,SALDOS!C:D,2,FALSE))</f>
        <v/>
      </c>
      <c r="F278" s="34" t="str">
        <f>IF($D278="","",(IF($C278="","",IF(ISNA(SUMIF('1'!$CA:$CA,$C278,'1'!$CB:$CB)),0,SUMIF('1'!$CA:$CA,$C278,'1'!$CB:$CB)))-IF($D278="","",IF(ISNA(SUMIF('1'!$B:$B,$D278,'1'!$L:$L)),0,SUMIF('1'!$B:$B,$D278,'1'!$L:$L)))))</f>
        <v/>
      </c>
      <c r="G278" s="34" t="str">
        <f>IF($D278="","",(IF($C278="","",IF(ISNA(SUMIF('2'!$CA:$CA,$C278,'2'!$CB:$CB)),0,SUMIF('2'!$CA:$CA,$C278,'2'!$CB:$CB)))-IF($D278="","",IF(ISNA(SUMIF('2'!$B:$B,$D278,'2'!$L:$L)),0,SUMIF('2'!$B:$B,$D278,'2'!$L:$L)))))</f>
        <v/>
      </c>
      <c r="H278" s="34" t="str">
        <f>IF($D278="","",(IF($C278="","",IF(ISNA(SUMIF('3'!$CA:$CA,$C278,'3'!$CB:$CB)),0,SUMIF('3'!$CA:$CA,$C278,'3'!$CB:$CB)))-IF($D278="","",IF(ISNA(SUMIF('3'!$B:$B,$D278,'3'!$L:$L)),0,SUMIF('3'!$B:$B,$D278,'3'!$L:$L)))))</f>
        <v/>
      </c>
      <c r="I278" s="34" t="str">
        <f>IF($D278="","",(IF($C278="","",IF(ISNA(SUMIF('4'!$CA:$CA,$C278,'4'!$CB:$CB)),0,SUMIF('4'!$CA:$CA,$C278,'4'!$CB:$CB)))-IF($D278="","",IF(ISNA(SUMIF('4'!$B:$B,$D278,'4'!$L:$L)),0,SUMIF('4'!$B:$B,$D278,'4'!$L:$L)))))</f>
        <v/>
      </c>
      <c r="J278" s="34" t="str">
        <f>IF($D278="","",(IF($C278="","",IF(ISNA(SUMIF('5'!$CA:$CA,$C278,'5'!$CB:$CB)),0,SUMIF('5'!$CA:$CA,$C278,'5'!$CB:$CB)))-IF($D278="","",IF(ISNA(SUMIF('5'!$B:$B,$D278,'5'!$L:$L)),0,SUMIF('5'!$B:$B,$D278,'5'!$L:$L)))))</f>
        <v/>
      </c>
      <c r="K278" s="34" t="str">
        <f>IF($D278="","",(IF($C278="","",IF(ISNA(SUMIF('6'!$CA:$CA,$C278,'6'!$CB:$CB)),0,SUMIF('6'!$CA:$CA,$C278,'6'!$CB:$CB)))-IF($D278="","",IF(ISNA(SUMIF('6'!$B:$B,$D278,'6'!$L:$L)),0,SUMIF('6'!$B:$B,$D278,'6'!$L:$L)))))</f>
        <v/>
      </c>
      <c r="L278" s="34" t="str">
        <f>IF($D278="","",(IF($C278="","",IF(ISNA(SUMIF('7'!$CA:$CA,$C278,'7'!$CB:$CB)),0,SUMIF('7'!$CA:$CA,$C278,'7'!$CB:$CB)))-IF($D278="","",IF(ISNA(SUMIF('7'!$B:$B,$D278,'7'!$L:$L)),0,SUMIF('7'!$B:$B,$D278,'7'!$L:$L)))))</f>
        <v/>
      </c>
      <c r="M278" s="34" t="str">
        <f>IF($D278="","",(IF($C278="","",IF(ISNA(SUMIF('8'!$CA:$CA,$C278,'8'!$CB:$CB)),0,SUMIF('8'!$CA:$CA,$C278,'8'!$CB:$CB)))-IF($D278="","",IF(ISNA(SUMIF('8'!$B:$B,$D278,'8'!$L:$L)),0,SUMIF('8'!$B:$B,$D278,'8'!$L:$L)))))</f>
        <v/>
      </c>
      <c r="N278" s="34" t="str">
        <f>IF($D278="","",(IF($C278="","",IF(ISNA(SUMIF('9'!$CA:$CA,$C278,'9'!$CB:$CB)),0,SUMIF('9'!$CA:$CA,$C278,'9'!$CB:$CB)))-IF($D278="","",IF(ISNA(SUMIF('9'!$B:$B,$D278,'9'!$L:$L)),0,SUMIF('9'!$B:$B,$D278,'9'!$L:$L)))))</f>
        <v/>
      </c>
      <c r="O278" s="34" t="str">
        <f>IF($D278="","",(IF($C278="","",IF(ISNA(SUMIF('10'!$CA:$CA,$C278,'10'!$CB:$CB)),0,SUMIF('10'!$CA:$CA,$C278,'10'!$CB:$CB)))-IF($D278="","",IF(ISNA(SUMIF('10'!$B:$B,$D278,'10'!$L:$L)),0,SUMIF('10'!$B:$B,$D278,'10'!$L:$L)))))</f>
        <v/>
      </c>
      <c r="P278" s="34" t="str">
        <f>IF($D278="","",(IF($C278="","",IF(ISNA(SUMIF('11'!$CA:$CA,$C278,'11'!$CB:$CB)),0,SUMIF('11'!$CA:$CA,$C278,'11'!$CB:$CB)))-IF($D278="","",IF(ISNA(SUMIF('11'!$B:$B,$D278,'11'!$L:$L)),0,SUMIF('11'!$B:$B,$D278,'11'!$L:$L)))))</f>
        <v/>
      </c>
      <c r="Q278" s="34" t="str">
        <f>IF($D278="","",(IF($C278="","",IF(ISNA(SUMIF('12'!$CA:$CA,$C278,'12'!$CB:$CB)),0,SUMIF('12'!$CA:$CA,$C278,'12'!$CB:$CB)))-IF($D278="","",IF(ISNA(SUMIF('12'!$B:$B,$D278,'12'!$L:$L)),0,SUMIF('12'!$B:$B,$D278,'12'!$L:$L)))))</f>
        <v/>
      </c>
      <c r="R278" s="34" t="str">
        <f>IF($D278="","",(IF($C278="","",IF(ISNA(SUMIF('13'!$CA:$CA,$C278,'13'!$CB:$CB)),0,SUMIF('13'!$CA:$CA,$C278,'13'!$CB:$CB)))-IF($D278="","",IF(ISNA(SUMIF('13'!$B:$B,$D278,'13'!$L:$L)),0,SUMIF('13'!$B:$B,$D278,'13'!$L:$L)))))</f>
        <v/>
      </c>
      <c r="S278" s="34" t="str">
        <f>IF($D278="","",(IF($C278="","",IF(ISNA(SUMIF('14'!$CA:$CA,$C278,'14'!$CB:$CB)),0,SUMIF('14'!$CA:$CA,$C278,'14'!$CB:$CB)))-IF($D278="","",IF(ISNA(SUMIF('14'!$B:$B,$D278,'14'!$L:$L)),0,SUMIF('14'!$B:$B,$D278,'14'!$L:$L)))))</f>
        <v/>
      </c>
      <c r="T278" s="34" t="str">
        <f>IF($D278="","",(IF($C278="","",IF(ISNA(SUMIF('15'!$CA:$CA,$C278,'15'!$CB:$CB)),0,SUMIF('15'!$CA:$CA,$C278,'15'!$CB:$CB)))-IF($D278="","",IF(ISNA(SUMIF('15'!$B:$B,$D278,'15'!$L:$L)),0,SUMIF('15'!$B:$B,$D278,'15'!$L:$L)))))</f>
        <v/>
      </c>
      <c r="U278" s="34" t="str">
        <f>IF($D278="","",(IF($C278="","",IF(ISNA(SUMIF('16'!$CA:$CA,$C278,'16'!$CB:$CB)),0,SUMIF('16'!$CA:$CA,$C278,'16'!$CB:$CB)))-IF($D278="","",IF(ISNA(SUMIF('16'!$B:$B,$D278,'16'!$L:$L)),0,SUMIF('16'!$B:$B,$D278,'16'!$L:$L)))))</f>
        <v/>
      </c>
      <c r="V278" s="34" t="str">
        <f>IF($D278="","",(IF($C278="","",IF(ISNA(SUMIF('17'!$CA:$CA,$C278,'17'!$CB:$CB)),0,SUMIF('17'!$CA:$CA,$C278,'17'!$CB:$CB)))-IF($D278="","",IF(ISNA(SUMIF('17'!$B:$B,$D278,'17'!$L:$L)),0,SUMIF('17'!$B:$B,$D278,'17'!$L:$L)))))</f>
        <v/>
      </c>
      <c r="W278" s="34" t="str">
        <f>IF($D278="","",(IF($C278="","",IF(ISNA(SUMIF('18'!$CA:$CA,$C278,'18'!$CB:$CB)),0,SUMIF('18'!$CA:$CA,$C278,'18'!$CB:$CB)))-IF($D278="","",IF(ISNA(SUMIF('18'!$B:$B,$D278,'18'!$L:$L)),0,SUMIF('18'!$B:$B,$D278,'18'!$L:$L)))))</f>
        <v/>
      </c>
      <c r="X278" s="34" t="str">
        <f>IF($D278="","",(IF($C278="","",IF(ISNA(SUMIF('19'!$CA:$CA,$C278,'19'!$CB:$CB)),0,SUMIF('19'!$CA:$CA,$C278,'19'!$CB:$CB)))-IF($D278="","",IF(ISNA(SUMIF('19'!$B:$B,$D278,'19'!$L:$L)),0,SUMIF('19'!$B:$B,$D278,'19'!$L:$L)))))</f>
        <v/>
      </c>
      <c r="Y278" s="34" t="str">
        <f>IF($D278="","",(IF($C278="","",IF(ISNA(SUMIF('20'!$CA:$CA,$C278,'20'!$CB:$CB)),0,SUMIF('20'!$CA:$CA,$C278,'20'!$CB:$CB)))-IF($D278="","",IF(ISNA(SUMIF('20'!$B:$B,$D278,'20'!$L:$L)),0,SUMIF('20'!$B:$B,$D278,'20'!$L:$L)))))</f>
        <v/>
      </c>
      <c r="Z278" s="34" t="str">
        <f>IF($D278="","",(IF($C278="","",IF(ISNA(SUMIF('21'!$CA:$CA,$C278,'21'!$CB:$CB)),0,SUMIF('21'!$CA:$CA,$C278,'21'!$CB:$CB)))-IF($D278="","",IF(ISNA(SUMIF('21'!$B:$B,$D278,'21'!$L:$L)),0,SUMIF('21'!$B:$B,$D278,'21'!$L:$L)))))</f>
        <v/>
      </c>
      <c r="AA278" s="34" t="str">
        <f>IF($D278="","",(IF($C278="","",IF(ISNA(SUMIF('22'!$CA:$CA,$C278,'22'!$CB:$CB)),0,SUMIF('22'!$CA:$CA,$C278,'22'!$CB:$CB)))-IF($D278="","",IF(ISNA(SUMIF('22'!$B:$B,$D278,'22'!$L:$L)),0,SUMIF('22'!$B:$B,$D278,'22'!$L:$L)))))</f>
        <v/>
      </c>
      <c r="AB278" s="34" t="str">
        <f>IF($D278="","",(IF($C278="","",IF(ISNA(SUMIF('23'!$CA:$CA,$C278,'23'!$CB:$CB)),0,SUMIF('23'!$CA:$CA,$C278,'23'!$CB:$CB)))-IF($D278="","",IF(ISNA(SUMIF('23'!$B:$B,$D278,'23'!$L:$L)),0,SUMIF('23'!$B:$B,$D278,'23'!$L:$L)))))</f>
        <v/>
      </c>
      <c r="AC278" s="34" t="str">
        <f>IF($D278="","",(IF($C278="","",IF(ISNA(SUMIF('24'!$CA:$CA,$C278,'24'!$CB:$CB)),0,SUMIF('24'!$CA:$CA,$C278,'24'!$CB:$CB)))-IF($D278="","",IF(ISNA(SUMIF('24'!$B:$B,$D278,'24'!$L:$L)),0,SUMIF('24'!$B:$B,$D278,'24'!$L:$L)))))</f>
        <v/>
      </c>
      <c r="AD278" s="34" t="str">
        <f>IF($D278="","",(IF($C278="","",IF(ISNA(SUMIF('25'!$CA:$CA,$C278,'25'!$CB:$CB)),0,SUMIF('25'!$CA:$CA,$C278,'25'!$CB:$CB)))-IF($D278="","",IF(ISNA(SUMIF('25'!$B:$B,$D278,'25'!$L:$L)),0,SUMIF('25'!$B:$B,$D278,'25'!$L:$L)))))</f>
        <v/>
      </c>
      <c r="AE278" s="34" t="str">
        <f>IF($D278="","",(IF($C278="","",IF(ISNA(SUMIF('26'!$CA:$CA,$C278,'26'!$CB:$CB)),0,SUMIF('26'!$CA:$CA,$C278,'26'!$CB:$CB)))-IF($D278="","",IF(ISNA(SUMIF('26'!$B:$B,$D278,'26'!$L:$L)),0,SUMIF('26'!$B:$B,$D278,'26'!$L:$L)))))</f>
        <v/>
      </c>
      <c r="AF278" s="34" t="str">
        <f>IF($D278="","",(IF($C278="","",IF(ISNA(SUMIF('27'!$CA:$CA,$C278,'27'!$CB:$CB)),0,SUMIF('27'!$CA:$CA,$C278,'27'!$CB:$CB)))-IF($D278="","",IF(ISNA(SUMIF('27'!$B:$B,$D278,'27'!$L:$L)),0,SUMIF('27'!$B:$B,$D278,'27'!$L:$L)))))</f>
        <v/>
      </c>
      <c r="AG278" s="34" t="str">
        <f>IF($D278="","",(IF($C278="","",IF(ISNA(SUMIF('28'!$CA:$CA,$C278,'28'!$CB:$CB)),0,SUMIF('28'!$CA:$CA,$C278,'28'!$CB:$CB)))-IF($D278="","",IF(ISNA(SUMIF('28'!$B:$B,$D278,'28'!$L:$L)),0,SUMIF('28'!$B:$B,$D278,'28'!$L:$L)))))</f>
        <v/>
      </c>
      <c r="AH278" s="34" t="str">
        <f>IF($D278="","",(IF($C278="","",IF(ISNA(SUMIF('29'!$CA:$CA,$C278,'29'!$CB:$CB)),0,SUMIF('29'!$CA:$CA,$C278,'29'!$CB:$CB)))-IF($D278="","",IF(ISNA(SUMIF('29'!$B:$B,$D278,'29'!$L:$L)),0,SUMIF('29'!$B:$B,$D278,'29'!$L:$L)))))</f>
        <v/>
      </c>
      <c r="AI278" s="34" t="str">
        <f>IF($D278="","",(IF($C278="","",IF(ISNA(SUMIF('30'!$CA:$CA,$C278,'30'!$CB:$CB)),0,SUMIF('30'!$CA:$CA,$C278,'30'!$CB:$CB)))-IF($D278="","",IF(ISNA(SUMIF('30'!$B:$B,$D278,'30'!$L:$L)),0,SUMIF('30'!$B:$B,$D278,'30'!$L:$L)))))</f>
        <v/>
      </c>
      <c r="AJ278" s="34" t="str">
        <f>IF($D278="","",(IF($C278="","",IF(ISNA(SUMIF('31'!$CA:$CA,$C278,'31'!$CB:$CB)),0,SUMIF('31'!$CA:$CA,$C278,'31'!$CB:$CB)))-IF($D278="","",IF(ISNA(SUMIF('31'!$B:$B,$D278,'31'!$L:$L)),0,SUMIF('31'!$B:$B,$D278,'31'!$L:$L)))))</f>
        <v/>
      </c>
      <c r="AK278" s="35" t="str">
        <f t="shared" si="14"/>
        <v/>
      </c>
      <c r="AL278" s="31" t="str">
        <f t="shared" si="15"/>
        <v/>
      </c>
    </row>
    <row r="279" spans="1:38" ht="17.399999999999999" hidden="1">
      <c r="A279" s="19">
        <v>61</v>
      </c>
      <c r="C279" s="39" t="str">
        <f>IF(D279="","",VLOOKUP('CUADRO GENERADO'!D279,'BASE DATOS CONDUCTORES'!B:C,2,FALSE))</f>
        <v/>
      </c>
      <c r="D279" s="28" t="str">
        <f>IFERROR(VLOOKUP(A279,'BASE DATOS CONDUCTORES'!$Z$4:$AB$403,3,FALSE),"")</f>
        <v/>
      </c>
      <c r="E279" s="34" t="str">
        <f>IF(ISNA(VLOOKUP(D279,SALDOS!C:D,2,FALSE)),"",VLOOKUP(D279,SALDOS!C:D,2,FALSE))</f>
        <v/>
      </c>
      <c r="F279" s="34" t="str">
        <f>IF($D279="","",(IF($C279="","",IF(ISNA(SUMIF('1'!$CA:$CA,$C279,'1'!$CB:$CB)),0,SUMIF('1'!$CA:$CA,$C279,'1'!$CB:$CB)))-IF($D279="","",IF(ISNA(SUMIF('1'!$B:$B,$D279,'1'!$L:$L)),0,SUMIF('1'!$B:$B,$D279,'1'!$L:$L)))))</f>
        <v/>
      </c>
      <c r="G279" s="34" t="str">
        <f>IF($D279="","",(IF($C279="","",IF(ISNA(SUMIF('2'!$CA:$CA,$C279,'2'!$CB:$CB)),0,SUMIF('2'!$CA:$CA,$C279,'2'!$CB:$CB)))-IF($D279="","",IF(ISNA(SUMIF('2'!$B:$B,$D279,'2'!$L:$L)),0,SUMIF('2'!$B:$B,$D279,'2'!$L:$L)))))</f>
        <v/>
      </c>
      <c r="H279" s="34" t="str">
        <f>IF($D279="","",(IF($C279="","",IF(ISNA(SUMIF('3'!$CA:$CA,$C279,'3'!$CB:$CB)),0,SUMIF('3'!$CA:$CA,$C279,'3'!$CB:$CB)))-IF($D279="","",IF(ISNA(SUMIF('3'!$B:$B,$D279,'3'!$L:$L)),0,SUMIF('3'!$B:$B,$D279,'3'!$L:$L)))))</f>
        <v/>
      </c>
      <c r="I279" s="34" t="str">
        <f>IF($D279="","",(IF($C279="","",IF(ISNA(SUMIF('4'!$CA:$CA,$C279,'4'!$CB:$CB)),0,SUMIF('4'!$CA:$CA,$C279,'4'!$CB:$CB)))-IF($D279="","",IF(ISNA(SUMIF('4'!$B:$B,$D279,'4'!$L:$L)),0,SUMIF('4'!$B:$B,$D279,'4'!$L:$L)))))</f>
        <v/>
      </c>
      <c r="J279" s="34" t="str">
        <f>IF($D279="","",(IF($C279="","",IF(ISNA(SUMIF('5'!$CA:$CA,$C279,'5'!$CB:$CB)),0,SUMIF('5'!$CA:$CA,$C279,'5'!$CB:$CB)))-IF($D279="","",IF(ISNA(SUMIF('5'!$B:$B,$D279,'5'!$L:$L)),0,SUMIF('5'!$B:$B,$D279,'5'!$L:$L)))))</f>
        <v/>
      </c>
      <c r="K279" s="34" t="str">
        <f>IF($D279="","",(IF($C279="","",IF(ISNA(SUMIF('6'!$CA:$CA,$C279,'6'!$CB:$CB)),0,SUMIF('6'!$CA:$CA,$C279,'6'!$CB:$CB)))-IF($D279="","",IF(ISNA(SUMIF('6'!$B:$B,$D279,'6'!$L:$L)),0,SUMIF('6'!$B:$B,$D279,'6'!$L:$L)))))</f>
        <v/>
      </c>
      <c r="L279" s="34" t="str">
        <f>IF($D279="","",(IF($C279="","",IF(ISNA(SUMIF('7'!$CA:$CA,$C279,'7'!$CB:$CB)),0,SUMIF('7'!$CA:$CA,$C279,'7'!$CB:$CB)))-IF($D279="","",IF(ISNA(SUMIF('7'!$B:$B,$D279,'7'!$L:$L)),0,SUMIF('7'!$B:$B,$D279,'7'!$L:$L)))))</f>
        <v/>
      </c>
      <c r="M279" s="34" t="str">
        <f>IF($D279="","",(IF($C279="","",IF(ISNA(SUMIF('8'!$CA:$CA,$C279,'8'!$CB:$CB)),0,SUMIF('8'!$CA:$CA,$C279,'8'!$CB:$CB)))-IF($D279="","",IF(ISNA(SUMIF('8'!$B:$B,$D279,'8'!$L:$L)),0,SUMIF('8'!$B:$B,$D279,'8'!$L:$L)))))</f>
        <v/>
      </c>
      <c r="N279" s="34" t="str">
        <f>IF($D279="","",(IF($C279="","",IF(ISNA(SUMIF('9'!$CA:$CA,$C279,'9'!$CB:$CB)),0,SUMIF('9'!$CA:$CA,$C279,'9'!$CB:$CB)))-IF($D279="","",IF(ISNA(SUMIF('9'!$B:$B,$D279,'9'!$L:$L)),0,SUMIF('9'!$B:$B,$D279,'9'!$L:$L)))))</f>
        <v/>
      </c>
      <c r="O279" s="34" t="str">
        <f>IF($D279="","",(IF($C279="","",IF(ISNA(SUMIF('10'!$CA:$CA,$C279,'10'!$CB:$CB)),0,SUMIF('10'!$CA:$CA,$C279,'10'!$CB:$CB)))-IF($D279="","",IF(ISNA(SUMIF('10'!$B:$B,$D279,'10'!$L:$L)),0,SUMIF('10'!$B:$B,$D279,'10'!$L:$L)))))</f>
        <v/>
      </c>
      <c r="P279" s="34" t="str">
        <f>IF($D279="","",(IF($C279="","",IF(ISNA(SUMIF('11'!$CA:$CA,$C279,'11'!$CB:$CB)),0,SUMIF('11'!$CA:$CA,$C279,'11'!$CB:$CB)))-IF($D279="","",IF(ISNA(SUMIF('11'!$B:$B,$D279,'11'!$L:$L)),0,SUMIF('11'!$B:$B,$D279,'11'!$L:$L)))))</f>
        <v/>
      </c>
      <c r="Q279" s="34" t="str">
        <f>IF($D279="","",(IF($C279="","",IF(ISNA(SUMIF('12'!$CA:$CA,$C279,'12'!$CB:$CB)),0,SUMIF('12'!$CA:$CA,$C279,'12'!$CB:$CB)))-IF($D279="","",IF(ISNA(SUMIF('12'!$B:$B,$D279,'12'!$L:$L)),0,SUMIF('12'!$B:$B,$D279,'12'!$L:$L)))))</f>
        <v/>
      </c>
      <c r="R279" s="34" t="str">
        <f>IF($D279="","",(IF($C279="","",IF(ISNA(SUMIF('13'!$CA:$CA,$C279,'13'!$CB:$CB)),0,SUMIF('13'!$CA:$CA,$C279,'13'!$CB:$CB)))-IF($D279="","",IF(ISNA(SUMIF('13'!$B:$B,$D279,'13'!$L:$L)),0,SUMIF('13'!$B:$B,$D279,'13'!$L:$L)))))</f>
        <v/>
      </c>
      <c r="S279" s="34" t="str">
        <f>IF($D279="","",(IF($C279="","",IF(ISNA(SUMIF('14'!$CA:$CA,$C279,'14'!$CB:$CB)),0,SUMIF('14'!$CA:$CA,$C279,'14'!$CB:$CB)))-IF($D279="","",IF(ISNA(SUMIF('14'!$B:$B,$D279,'14'!$L:$L)),0,SUMIF('14'!$B:$B,$D279,'14'!$L:$L)))))</f>
        <v/>
      </c>
      <c r="T279" s="34" t="str">
        <f>IF($D279="","",(IF($C279="","",IF(ISNA(SUMIF('15'!$CA:$CA,$C279,'15'!$CB:$CB)),0,SUMIF('15'!$CA:$CA,$C279,'15'!$CB:$CB)))-IF($D279="","",IF(ISNA(SUMIF('15'!$B:$B,$D279,'15'!$L:$L)),0,SUMIF('15'!$B:$B,$D279,'15'!$L:$L)))))</f>
        <v/>
      </c>
      <c r="U279" s="34" t="str">
        <f>IF($D279="","",(IF($C279="","",IF(ISNA(SUMIF('16'!$CA:$CA,$C279,'16'!$CB:$CB)),0,SUMIF('16'!$CA:$CA,$C279,'16'!$CB:$CB)))-IF($D279="","",IF(ISNA(SUMIF('16'!$B:$B,$D279,'16'!$L:$L)),0,SUMIF('16'!$B:$B,$D279,'16'!$L:$L)))))</f>
        <v/>
      </c>
      <c r="V279" s="34" t="str">
        <f>IF($D279="","",(IF($C279="","",IF(ISNA(SUMIF('17'!$CA:$CA,$C279,'17'!$CB:$CB)),0,SUMIF('17'!$CA:$CA,$C279,'17'!$CB:$CB)))-IF($D279="","",IF(ISNA(SUMIF('17'!$B:$B,$D279,'17'!$L:$L)),0,SUMIF('17'!$B:$B,$D279,'17'!$L:$L)))))</f>
        <v/>
      </c>
      <c r="W279" s="34" t="str">
        <f>IF($D279="","",(IF($C279="","",IF(ISNA(SUMIF('18'!$CA:$CA,$C279,'18'!$CB:$CB)),0,SUMIF('18'!$CA:$CA,$C279,'18'!$CB:$CB)))-IF($D279="","",IF(ISNA(SUMIF('18'!$B:$B,$D279,'18'!$L:$L)),0,SUMIF('18'!$B:$B,$D279,'18'!$L:$L)))))</f>
        <v/>
      </c>
      <c r="X279" s="34" t="str">
        <f>IF($D279="","",(IF($C279="","",IF(ISNA(SUMIF('19'!$CA:$CA,$C279,'19'!$CB:$CB)),0,SUMIF('19'!$CA:$CA,$C279,'19'!$CB:$CB)))-IF($D279="","",IF(ISNA(SUMIF('19'!$B:$B,$D279,'19'!$L:$L)),0,SUMIF('19'!$B:$B,$D279,'19'!$L:$L)))))</f>
        <v/>
      </c>
      <c r="Y279" s="34" t="str">
        <f>IF($D279="","",(IF($C279="","",IF(ISNA(SUMIF('20'!$CA:$CA,$C279,'20'!$CB:$CB)),0,SUMIF('20'!$CA:$CA,$C279,'20'!$CB:$CB)))-IF($D279="","",IF(ISNA(SUMIF('20'!$B:$B,$D279,'20'!$L:$L)),0,SUMIF('20'!$B:$B,$D279,'20'!$L:$L)))))</f>
        <v/>
      </c>
      <c r="Z279" s="34" t="str">
        <f>IF($D279="","",(IF($C279="","",IF(ISNA(SUMIF('21'!$CA:$CA,$C279,'21'!$CB:$CB)),0,SUMIF('21'!$CA:$CA,$C279,'21'!$CB:$CB)))-IF($D279="","",IF(ISNA(SUMIF('21'!$B:$B,$D279,'21'!$L:$L)),0,SUMIF('21'!$B:$B,$D279,'21'!$L:$L)))))</f>
        <v/>
      </c>
      <c r="AA279" s="34" t="str">
        <f>IF($D279="","",(IF($C279="","",IF(ISNA(SUMIF('22'!$CA:$CA,$C279,'22'!$CB:$CB)),0,SUMIF('22'!$CA:$CA,$C279,'22'!$CB:$CB)))-IF($D279="","",IF(ISNA(SUMIF('22'!$B:$B,$D279,'22'!$L:$L)),0,SUMIF('22'!$B:$B,$D279,'22'!$L:$L)))))</f>
        <v/>
      </c>
      <c r="AB279" s="34" t="str">
        <f>IF($D279="","",(IF($C279="","",IF(ISNA(SUMIF('23'!$CA:$CA,$C279,'23'!$CB:$CB)),0,SUMIF('23'!$CA:$CA,$C279,'23'!$CB:$CB)))-IF($D279="","",IF(ISNA(SUMIF('23'!$B:$B,$D279,'23'!$L:$L)),0,SUMIF('23'!$B:$B,$D279,'23'!$L:$L)))))</f>
        <v/>
      </c>
      <c r="AC279" s="34" t="str">
        <f>IF($D279="","",(IF($C279="","",IF(ISNA(SUMIF('24'!$CA:$CA,$C279,'24'!$CB:$CB)),0,SUMIF('24'!$CA:$CA,$C279,'24'!$CB:$CB)))-IF($D279="","",IF(ISNA(SUMIF('24'!$B:$B,$D279,'24'!$L:$L)),0,SUMIF('24'!$B:$B,$D279,'24'!$L:$L)))))</f>
        <v/>
      </c>
      <c r="AD279" s="34" t="str">
        <f>IF($D279="","",(IF($C279="","",IF(ISNA(SUMIF('25'!$CA:$CA,$C279,'25'!$CB:$CB)),0,SUMIF('25'!$CA:$CA,$C279,'25'!$CB:$CB)))-IF($D279="","",IF(ISNA(SUMIF('25'!$B:$B,$D279,'25'!$L:$L)),0,SUMIF('25'!$B:$B,$D279,'25'!$L:$L)))))</f>
        <v/>
      </c>
      <c r="AE279" s="34" t="str">
        <f>IF($D279="","",(IF($C279="","",IF(ISNA(SUMIF('26'!$CA:$CA,$C279,'26'!$CB:$CB)),0,SUMIF('26'!$CA:$CA,$C279,'26'!$CB:$CB)))-IF($D279="","",IF(ISNA(SUMIF('26'!$B:$B,$D279,'26'!$L:$L)),0,SUMIF('26'!$B:$B,$D279,'26'!$L:$L)))))</f>
        <v/>
      </c>
      <c r="AF279" s="34" t="str">
        <f>IF($D279="","",(IF($C279="","",IF(ISNA(SUMIF('27'!$CA:$CA,$C279,'27'!$CB:$CB)),0,SUMIF('27'!$CA:$CA,$C279,'27'!$CB:$CB)))-IF($D279="","",IF(ISNA(SUMIF('27'!$B:$B,$D279,'27'!$L:$L)),0,SUMIF('27'!$B:$B,$D279,'27'!$L:$L)))))</f>
        <v/>
      </c>
      <c r="AG279" s="34" t="str">
        <f>IF($D279="","",(IF($C279="","",IF(ISNA(SUMIF('28'!$CA:$CA,$C279,'28'!$CB:$CB)),0,SUMIF('28'!$CA:$CA,$C279,'28'!$CB:$CB)))-IF($D279="","",IF(ISNA(SUMIF('28'!$B:$B,$D279,'28'!$L:$L)),0,SUMIF('28'!$B:$B,$D279,'28'!$L:$L)))))</f>
        <v/>
      </c>
      <c r="AH279" s="34" t="str">
        <f>IF($D279="","",(IF($C279="","",IF(ISNA(SUMIF('29'!$CA:$CA,$C279,'29'!$CB:$CB)),0,SUMIF('29'!$CA:$CA,$C279,'29'!$CB:$CB)))-IF($D279="","",IF(ISNA(SUMIF('29'!$B:$B,$D279,'29'!$L:$L)),0,SUMIF('29'!$B:$B,$D279,'29'!$L:$L)))))</f>
        <v/>
      </c>
      <c r="AI279" s="34" t="str">
        <f>IF($D279="","",(IF($C279="","",IF(ISNA(SUMIF('30'!$CA:$CA,$C279,'30'!$CB:$CB)),0,SUMIF('30'!$CA:$CA,$C279,'30'!$CB:$CB)))-IF($D279="","",IF(ISNA(SUMIF('30'!$B:$B,$D279,'30'!$L:$L)),0,SUMIF('30'!$B:$B,$D279,'30'!$L:$L)))))</f>
        <v/>
      </c>
      <c r="AJ279" s="34" t="str">
        <f>IF($D279="","",(IF($C279="","",IF(ISNA(SUMIF('31'!$CA:$CA,$C279,'31'!$CB:$CB)),0,SUMIF('31'!$CA:$CA,$C279,'31'!$CB:$CB)))-IF($D279="","",IF(ISNA(SUMIF('31'!$B:$B,$D279,'31'!$L:$L)),0,SUMIF('31'!$B:$B,$D279,'31'!$L:$L)))))</f>
        <v/>
      </c>
      <c r="AK279" s="35" t="str">
        <f t="shared" si="14"/>
        <v/>
      </c>
      <c r="AL279" s="31" t="str">
        <f t="shared" si="15"/>
        <v/>
      </c>
    </row>
    <row r="280" spans="1:38" ht="17.399999999999999" hidden="1">
      <c r="A280" s="19">
        <v>62</v>
      </c>
      <c r="C280" s="39" t="str">
        <f>IF(D280="","",VLOOKUP('CUADRO GENERADO'!D280,'BASE DATOS CONDUCTORES'!B:C,2,FALSE))</f>
        <v/>
      </c>
      <c r="D280" s="28" t="str">
        <f>IFERROR(VLOOKUP(A280,'BASE DATOS CONDUCTORES'!$Z$4:$AB$403,3,FALSE),"")</f>
        <v/>
      </c>
      <c r="E280" s="34" t="str">
        <f>IF(ISNA(VLOOKUP(D280,SALDOS!C:D,2,FALSE)),"",VLOOKUP(D280,SALDOS!C:D,2,FALSE))</f>
        <v/>
      </c>
      <c r="F280" s="34" t="str">
        <f>IF($D280="","",(IF($C280="","",IF(ISNA(SUMIF('1'!$CA:$CA,$C280,'1'!$CB:$CB)),0,SUMIF('1'!$CA:$CA,$C280,'1'!$CB:$CB)))-IF($D280="","",IF(ISNA(SUMIF('1'!$B:$B,$D280,'1'!$L:$L)),0,SUMIF('1'!$B:$B,$D280,'1'!$L:$L)))))</f>
        <v/>
      </c>
      <c r="G280" s="34" t="str">
        <f>IF($D280="","",(IF($C280="","",IF(ISNA(SUMIF('2'!$CA:$CA,$C280,'2'!$CB:$CB)),0,SUMIF('2'!$CA:$CA,$C280,'2'!$CB:$CB)))-IF($D280="","",IF(ISNA(SUMIF('2'!$B:$B,$D280,'2'!$L:$L)),0,SUMIF('2'!$B:$B,$D280,'2'!$L:$L)))))</f>
        <v/>
      </c>
      <c r="H280" s="34" t="str">
        <f>IF($D280="","",(IF($C280="","",IF(ISNA(SUMIF('3'!$CA:$CA,$C280,'3'!$CB:$CB)),0,SUMIF('3'!$CA:$CA,$C280,'3'!$CB:$CB)))-IF($D280="","",IF(ISNA(SUMIF('3'!$B:$B,$D280,'3'!$L:$L)),0,SUMIF('3'!$B:$B,$D280,'3'!$L:$L)))))</f>
        <v/>
      </c>
      <c r="I280" s="34" t="str">
        <f>IF($D280="","",(IF($C280="","",IF(ISNA(SUMIF('4'!$CA:$CA,$C280,'4'!$CB:$CB)),0,SUMIF('4'!$CA:$CA,$C280,'4'!$CB:$CB)))-IF($D280="","",IF(ISNA(SUMIF('4'!$B:$B,$D280,'4'!$L:$L)),0,SUMIF('4'!$B:$B,$D280,'4'!$L:$L)))))</f>
        <v/>
      </c>
      <c r="J280" s="34" t="str">
        <f>IF($D280="","",(IF($C280="","",IF(ISNA(SUMIF('5'!$CA:$CA,$C280,'5'!$CB:$CB)),0,SUMIF('5'!$CA:$CA,$C280,'5'!$CB:$CB)))-IF($D280="","",IF(ISNA(SUMIF('5'!$B:$B,$D280,'5'!$L:$L)),0,SUMIF('5'!$B:$B,$D280,'5'!$L:$L)))))</f>
        <v/>
      </c>
      <c r="K280" s="34" t="str">
        <f>IF($D280="","",(IF($C280="","",IF(ISNA(SUMIF('6'!$CA:$CA,$C280,'6'!$CB:$CB)),0,SUMIF('6'!$CA:$CA,$C280,'6'!$CB:$CB)))-IF($D280="","",IF(ISNA(SUMIF('6'!$B:$B,$D280,'6'!$L:$L)),0,SUMIF('6'!$B:$B,$D280,'6'!$L:$L)))))</f>
        <v/>
      </c>
      <c r="L280" s="34" t="str">
        <f>IF($D280="","",(IF($C280="","",IF(ISNA(SUMIF('7'!$CA:$CA,$C280,'7'!$CB:$CB)),0,SUMIF('7'!$CA:$CA,$C280,'7'!$CB:$CB)))-IF($D280="","",IF(ISNA(SUMIF('7'!$B:$B,$D280,'7'!$L:$L)),0,SUMIF('7'!$B:$B,$D280,'7'!$L:$L)))))</f>
        <v/>
      </c>
      <c r="M280" s="34" t="str">
        <f>IF($D280="","",(IF($C280="","",IF(ISNA(SUMIF('8'!$CA:$CA,$C280,'8'!$CB:$CB)),0,SUMIF('8'!$CA:$CA,$C280,'8'!$CB:$CB)))-IF($D280="","",IF(ISNA(SUMIF('8'!$B:$B,$D280,'8'!$L:$L)),0,SUMIF('8'!$B:$B,$D280,'8'!$L:$L)))))</f>
        <v/>
      </c>
      <c r="N280" s="34" t="str">
        <f>IF($D280="","",(IF($C280="","",IF(ISNA(SUMIF('9'!$CA:$CA,$C280,'9'!$CB:$CB)),0,SUMIF('9'!$CA:$CA,$C280,'9'!$CB:$CB)))-IF($D280="","",IF(ISNA(SUMIF('9'!$B:$B,$D280,'9'!$L:$L)),0,SUMIF('9'!$B:$B,$D280,'9'!$L:$L)))))</f>
        <v/>
      </c>
      <c r="O280" s="34" t="str">
        <f>IF($D280="","",(IF($C280="","",IF(ISNA(SUMIF('10'!$CA:$CA,$C280,'10'!$CB:$CB)),0,SUMIF('10'!$CA:$CA,$C280,'10'!$CB:$CB)))-IF($D280="","",IF(ISNA(SUMIF('10'!$B:$B,$D280,'10'!$L:$L)),0,SUMIF('10'!$B:$B,$D280,'10'!$L:$L)))))</f>
        <v/>
      </c>
      <c r="P280" s="34" t="str">
        <f>IF($D280="","",(IF($C280="","",IF(ISNA(SUMIF('11'!$CA:$CA,$C280,'11'!$CB:$CB)),0,SUMIF('11'!$CA:$CA,$C280,'11'!$CB:$CB)))-IF($D280="","",IF(ISNA(SUMIF('11'!$B:$B,$D280,'11'!$L:$L)),0,SUMIF('11'!$B:$B,$D280,'11'!$L:$L)))))</f>
        <v/>
      </c>
      <c r="Q280" s="34" t="str">
        <f>IF($D280="","",(IF($C280="","",IF(ISNA(SUMIF('12'!$CA:$CA,$C280,'12'!$CB:$CB)),0,SUMIF('12'!$CA:$CA,$C280,'12'!$CB:$CB)))-IF($D280="","",IF(ISNA(SUMIF('12'!$B:$B,$D280,'12'!$L:$L)),0,SUMIF('12'!$B:$B,$D280,'12'!$L:$L)))))</f>
        <v/>
      </c>
      <c r="R280" s="34" t="str">
        <f>IF($D280="","",(IF($C280="","",IF(ISNA(SUMIF('13'!$CA:$CA,$C280,'13'!$CB:$CB)),0,SUMIF('13'!$CA:$CA,$C280,'13'!$CB:$CB)))-IF($D280="","",IF(ISNA(SUMIF('13'!$B:$B,$D280,'13'!$L:$L)),0,SUMIF('13'!$B:$B,$D280,'13'!$L:$L)))))</f>
        <v/>
      </c>
      <c r="S280" s="34" t="str">
        <f>IF($D280="","",(IF($C280="","",IF(ISNA(SUMIF('14'!$CA:$CA,$C280,'14'!$CB:$CB)),0,SUMIF('14'!$CA:$CA,$C280,'14'!$CB:$CB)))-IF($D280="","",IF(ISNA(SUMIF('14'!$B:$B,$D280,'14'!$L:$L)),0,SUMIF('14'!$B:$B,$D280,'14'!$L:$L)))))</f>
        <v/>
      </c>
      <c r="T280" s="34" t="str">
        <f>IF($D280="","",(IF($C280="","",IF(ISNA(SUMIF('15'!$CA:$CA,$C280,'15'!$CB:$CB)),0,SUMIF('15'!$CA:$CA,$C280,'15'!$CB:$CB)))-IF($D280="","",IF(ISNA(SUMIF('15'!$B:$B,$D280,'15'!$L:$L)),0,SUMIF('15'!$B:$B,$D280,'15'!$L:$L)))))</f>
        <v/>
      </c>
      <c r="U280" s="34" t="str">
        <f>IF($D280="","",(IF($C280="","",IF(ISNA(SUMIF('16'!$CA:$CA,$C280,'16'!$CB:$CB)),0,SUMIF('16'!$CA:$CA,$C280,'16'!$CB:$CB)))-IF($D280="","",IF(ISNA(SUMIF('16'!$B:$B,$D280,'16'!$L:$L)),0,SUMIF('16'!$B:$B,$D280,'16'!$L:$L)))))</f>
        <v/>
      </c>
      <c r="V280" s="34" t="str">
        <f>IF($D280="","",(IF($C280="","",IF(ISNA(SUMIF('17'!$CA:$CA,$C280,'17'!$CB:$CB)),0,SUMIF('17'!$CA:$CA,$C280,'17'!$CB:$CB)))-IF($D280="","",IF(ISNA(SUMIF('17'!$B:$B,$D280,'17'!$L:$L)),0,SUMIF('17'!$B:$B,$D280,'17'!$L:$L)))))</f>
        <v/>
      </c>
      <c r="W280" s="34" t="str">
        <f>IF($D280="","",(IF($C280="","",IF(ISNA(SUMIF('18'!$CA:$CA,$C280,'18'!$CB:$CB)),0,SUMIF('18'!$CA:$CA,$C280,'18'!$CB:$CB)))-IF($D280="","",IF(ISNA(SUMIF('18'!$B:$B,$D280,'18'!$L:$L)),0,SUMIF('18'!$B:$B,$D280,'18'!$L:$L)))))</f>
        <v/>
      </c>
      <c r="X280" s="34" t="str">
        <f>IF($D280="","",(IF($C280="","",IF(ISNA(SUMIF('19'!$CA:$CA,$C280,'19'!$CB:$CB)),0,SUMIF('19'!$CA:$CA,$C280,'19'!$CB:$CB)))-IF($D280="","",IF(ISNA(SUMIF('19'!$B:$B,$D280,'19'!$L:$L)),0,SUMIF('19'!$B:$B,$D280,'19'!$L:$L)))))</f>
        <v/>
      </c>
      <c r="Y280" s="34" t="str">
        <f>IF($D280="","",(IF($C280="","",IF(ISNA(SUMIF('20'!$CA:$CA,$C280,'20'!$CB:$CB)),0,SUMIF('20'!$CA:$CA,$C280,'20'!$CB:$CB)))-IF($D280="","",IF(ISNA(SUMIF('20'!$B:$B,$D280,'20'!$L:$L)),0,SUMIF('20'!$B:$B,$D280,'20'!$L:$L)))))</f>
        <v/>
      </c>
      <c r="Z280" s="34" t="str">
        <f>IF($D280="","",(IF($C280="","",IF(ISNA(SUMIF('21'!$CA:$CA,$C280,'21'!$CB:$CB)),0,SUMIF('21'!$CA:$CA,$C280,'21'!$CB:$CB)))-IF($D280="","",IF(ISNA(SUMIF('21'!$B:$B,$D280,'21'!$L:$L)),0,SUMIF('21'!$B:$B,$D280,'21'!$L:$L)))))</f>
        <v/>
      </c>
      <c r="AA280" s="34" t="str">
        <f>IF($D280="","",(IF($C280="","",IF(ISNA(SUMIF('22'!$CA:$CA,$C280,'22'!$CB:$CB)),0,SUMIF('22'!$CA:$CA,$C280,'22'!$CB:$CB)))-IF($D280="","",IF(ISNA(SUMIF('22'!$B:$B,$D280,'22'!$L:$L)),0,SUMIF('22'!$B:$B,$D280,'22'!$L:$L)))))</f>
        <v/>
      </c>
      <c r="AB280" s="34" t="str">
        <f>IF($D280="","",(IF($C280="","",IF(ISNA(SUMIF('23'!$CA:$CA,$C280,'23'!$CB:$CB)),0,SUMIF('23'!$CA:$CA,$C280,'23'!$CB:$CB)))-IF($D280="","",IF(ISNA(SUMIF('23'!$B:$B,$D280,'23'!$L:$L)),0,SUMIF('23'!$B:$B,$D280,'23'!$L:$L)))))</f>
        <v/>
      </c>
      <c r="AC280" s="34" t="str">
        <f>IF($D280="","",(IF($C280="","",IF(ISNA(SUMIF('24'!$CA:$CA,$C280,'24'!$CB:$CB)),0,SUMIF('24'!$CA:$CA,$C280,'24'!$CB:$CB)))-IF($D280="","",IF(ISNA(SUMIF('24'!$B:$B,$D280,'24'!$L:$L)),0,SUMIF('24'!$B:$B,$D280,'24'!$L:$L)))))</f>
        <v/>
      </c>
      <c r="AD280" s="34" t="str">
        <f>IF($D280="","",(IF($C280="","",IF(ISNA(SUMIF('25'!$CA:$CA,$C280,'25'!$CB:$CB)),0,SUMIF('25'!$CA:$CA,$C280,'25'!$CB:$CB)))-IF($D280="","",IF(ISNA(SUMIF('25'!$B:$B,$D280,'25'!$L:$L)),0,SUMIF('25'!$B:$B,$D280,'25'!$L:$L)))))</f>
        <v/>
      </c>
      <c r="AE280" s="34" t="str">
        <f>IF($D280="","",(IF($C280="","",IF(ISNA(SUMIF('26'!$CA:$CA,$C280,'26'!$CB:$CB)),0,SUMIF('26'!$CA:$CA,$C280,'26'!$CB:$CB)))-IF($D280="","",IF(ISNA(SUMIF('26'!$B:$B,$D280,'26'!$L:$L)),0,SUMIF('26'!$B:$B,$D280,'26'!$L:$L)))))</f>
        <v/>
      </c>
      <c r="AF280" s="34" t="str">
        <f>IF($D280="","",(IF($C280="","",IF(ISNA(SUMIF('27'!$CA:$CA,$C280,'27'!$CB:$CB)),0,SUMIF('27'!$CA:$CA,$C280,'27'!$CB:$CB)))-IF($D280="","",IF(ISNA(SUMIF('27'!$B:$B,$D280,'27'!$L:$L)),0,SUMIF('27'!$B:$B,$D280,'27'!$L:$L)))))</f>
        <v/>
      </c>
      <c r="AG280" s="34" t="str">
        <f>IF($D280="","",(IF($C280="","",IF(ISNA(SUMIF('28'!$CA:$CA,$C280,'28'!$CB:$CB)),0,SUMIF('28'!$CA:$CA,$C280,'28'!$CB:$CB)))-IF($D280="","",IF(ISNA(SUMIF('28'!$B:$B,$D280,'28'!$L:$L)),0,SUMIF('28'!$B:$B,$D280,'28'!$L:$L)))))</f>
        <v/>
      </c>
      <c r="AH280" s="34" t="str">
        <f>IF($D280="","",(IF($C280="","",IF(ISNA(SUMIF('29'!$CA:$CA,$C280,'29'!$CB:$CB)),0,SUMIF('29'!$CA:$CA,$C280,'29'!$CB:$CB)))-IF($D280="","",IF(ISNA(SUMIF('29'!$B:$B,$D280,'29'!$L:$L)),0,SUMIF('29'!$B:$B,$D280,'29'!$L:$L)))))</f>
        <v/>
      </c>
      <c r="AI280" s="34" t="str">
        <f>IF($D280="","",(IF($C280="","",IF(ISNA(SUMIF('30'!$CA:$CA,$C280,'30'!$CB:$CB)),0,SUMIF('30'!$CA:$CA,$C280,'30'!$CB:$CB)))-IF($D280="","",IF(ISNA(SUMIF('30'!$B:$B,$D280,'30'!$L:$L)),0,SUMIF('30'!$B:$B,$D280,'30'!$L:$L)))))</f>
        <v/>
      </c>
      <c r="AJ280" s="34" t="str">
        <f>IF($D280="","",(IF($C280="","",IF(ISNA(SUMIF('31'!$CA:$CA,$C280,'31'!$CB:$CB)),0,SUMIF('31'!$CA:$CA,$C280,'31'!$CB:$CB)))-IF($D280="","",IF(ISNA(SUMIF('31'!$B:$B,$D280,'31'!$L:$L)),0,SUMIF('31'!$B:$B,$D280,'31'!$L:$L)))))</f>
        <v/>
      </c>
      <c r="AK280" s="35" t="str">
        <f t="shared" si="14"/>
        <v/>
      </c>
      <c r="AL280" s="31" t="str">
        <f t="shared" si="15"/>
        <v/>
      </c>
    </row>
    <row r="281" spans="1:38" ht="17.399999999999999" hidden="1">
      <c r="A281" s="19">
        <v>63</v>
      </c>
      <c r="C281" s="39" t="str">
        <f>IF(D281="","",VLOOKUP('CUADRO GENERADO'!D281,'BASE DATOS CONDUCTORES'!B:C,2,FALSE))</f>
        <v/>
      </c>
      <c r="D281" s="28" t="str">
        <f>IFERROR(VLOOKUP(A281,'BASE DATOS CONDUCTORES'!$Z$4:$AB$403,3,FALSE),"")</f>
        <v/>
      </c>
      <c r="E281" s="34" t="str">
        <f>IF(ISNA(VLOOKUP(D281,SALDOS!C:D,2,FALSE)),"",VLOOKUP(D281,SALDOS!C:D,2,FALSE))</f>
        <v/>
      </c>
      <c r="F281" s="34" t="str">
        <f>IF($D281="","",(IF($C281="","",IF(ISNA(SUMIF('1'!$CA:$CA,$C281,'1'!$CB:$CB)),0,SUMIF('1'!$CA:$CA,$C281,'1'!$CB:$CB)))-IF($D281="","",IF(ISNA(SUMIF('1'!$B:$B,$D281,'1'!$L:$L)),0,SUMIF('1'!$B:$B,$D281,'1'!$L:$L)))))</f>
        <v/>
      </c>
      <c r="G281" s="34" t="str">
        <f>IF($D281="","",(IF($C281="","",IF(ISNA(SUMIF('2'!$CA:$CA,$C281,'2'!$CB:$CB)),0,SUMIF('2'!$CA:$CA,$C281,'2'!$CB:$CB)))-IF($D281="","",IF(ISNA(SUMIF('2'!$B:$B,$D281,'2'!$L:$L)),0,SUMIF('2'!$B:$B,$D281,'2'!$L:$L)))))</f>
        <v/>
      </c>
      <c r="H281" s="34" t="str">
        <f>IF($D281="","",(IF($C281="","",IF(ISNA(SUMIF('3'!$CA:$CA,$C281,'3'!$CB:$CB)),0,SUMIF('3'!$CA:$CA,$C281,'3'!$CB:$CB)))-IF($D281="","",IF(ISNA(SUMIF('3'!$B:$B,$D281,'3'!$L:$L)),0,SUMIF('3'!$B:$B,$D281,'3'!$L:$L)))))</f>
        <v/>
      </c>
      <c r="I281" s="34" t="str">
        <f>IF($D281="","",(IF($C281="","",IF(ISNA(SUMIF('4'!$CA:$CA,$C281,'4'!$CB:$CB)),0,SUMIF('4'!$CA:$CA,$C281,'4'!$CB:$CB)))-IF($D281="","",IF(ISNA(SUMIF('4'!$B:$B,$D281,'4'!$L:$L)),0,SUMIF('4'!$B:$B,$D281,'4'!$L:$L)))))</f>
        <v/>
      </c>
      <c r="J281" s="34" t="str">
        <f>IF($D281="","",(IF($C281="","",IF(ISNA(SUMIF('5'!$CA:$CA,$C281,'5'!$CB:$CB)),0,SUMIF('5'!$CA:$CA,$C281,'5'!$CB:$CB)))-IF($D281="","",IF(ISNA(SUMIF('5'!$B:$B,$D281,'5'!$L:$L)),0,SUMIF('5'!$B:$B,$D281,'5'!$L:$L)))))</f>
        <v/>
      </c>
      <c r="K281" s="34" t="str">
        <f>IF($D281="","",(IF($C281="","",IF(ISNA(SUMIF('6'!$CA:$CA,$C281,'6'!$CB:$CB)),0,SUMIF('6'!$CA:$CA,$C281,'6'!$CB:$CB)))-IF($D281="","",IF(ISNA(SUMIF('6'!$B:$B,$D281,'6'!$L:$L)),0,SUMIF('6'!$B:$B,$D281,'6'!$L:$L)))))</f>
        <v/>
      </c>
      <c r="L281" s="34" t="str">
        <f>IF($D281="","",(IF($C281="","",IF(ISNA(SUMIF('7'!$CA:$CA,$C281,'7'!$CB:$CB)),0,SUMIF('7'!$CA:$CA,$C281,'7'!$CB:$CB)))-IF($D281="","",IF(ISNA(SUMIF('7'!$B:$B,$D281,'7'!$L:$L)),0,SUMIF('7'!$B:$B,$D281,'7'!$L:$L)))))</f>
        <v/>
      </c>
      <c r="M281" s="34" t="str">
        <f>IF($D281="","",(IF($C281="","",IF(ISNA(SUMIF('8'!$CA:$CA,$C281,'8'!$CB:$CB)),0,SUMIF('8'!$CA:$CA,$C281,'8'!$CB:$CB)))-IF($D281="","",IF(ISNA(SUMIF('8'!$B:$B,$D281,'8'!$L:$L)),0,SUMIF('8'!$B:$B,$D281,'8'!$L:$L)))))</f>
        <v/>
      </c>
      <c r="N281" s="34" t="str">
        <f>IF($D281="","",(IF($C281="","",IF(ISNA(SUMIF('9'!$CA:$CA,$C281,'9'!$CB:$CB)),0,SUMIF('9'!$CA:$CA,$C281,'9'!$CB:$CB)))-IF($D281="","",IF(ISNA(SUMIF('9'!$B:$B,$D281,'9'!$L:$L)),0,SUMIF('9'!$B:$B,$D281,'9'!$L:$L)))))</f>
        <v/>
      </c>
      <c r="O281" s="34" t="str">
        <f>IF($D281="","",(IF($C281="","",IF(ISNA(SUMIF('10'!$CA:$CA,$C281,'10'!$CB:$CB)),0,SUMIF('10'!$CA:$CA,$C281,'10'!$CB:$CB)))-IF($D281="","",IF(ISNA(SUMIF('10'!$B:$B,$D281,'10'!$L:$L)),0,SUMIF('10'!$B:$B,$D281,'10'!$L:$L)))))</f>
        <v/>
      </c>
      <c r="P281" s="34" t="str">
        <f>IF($D281="","",(IF($C281="","",IF(ISNA(SUMIF('11'!$CA:$CA,$C281,'11'!$CB:$CB)),0,SUMIF('11'!$CA:$CA,$C281,'11'!$CB:$CB)))-IF($D281="","",IF(ISNA(SUMIF('11'!$B:$B,$D281,'11'!$L:$L)),0,SUMIF('11'!$B:$B,$D281,'11'!$L:$L)))))</f>
        <v/>
      </c>
      <c r="Q281" s="34" t="str">
        <f>IF($D281="","",(IF($C281="","",IF(ISNA(SUMIF('12'!$CA:$CA,$C281,'12'!$CB:$CB)),0,SUMIF('12'!$CA:$CA,$C281,'12'!$CB:$CB)))-IF($D281="","",IF(ISNA(SUMIF('12'!$B:$B,$D281,'12'!$L:$L)),0,SUMIF('12'!$B:$B,$D281,'12'!$L:$L)))))</f>
        <v/>
      </c>
      <c r="R281" s="34" t="str">
        <f>IF($D281="","",(IF($C281="","",IF(ISNA(SUMIF('13'!$CA:$CA,$C281,'13'!$CB:$CB)),0,SUMIF('13'!$CA:$CA,$C281,'13'!$CB:$CB)))-IF($D281="","",IF(ISNA(SUMIF('13'!$B:$B,$D281,'13'!$L:$L)),0,SUMIF('13'!$B:$B,$D281,'13'!$L:$L)))))</f>
        <v/>
      </c>
      <c r="S281" s="34" t="str">
        <f>IF($D281="","",(IF($C281="","",IF(ISNA(SUMIF('14'!$CA:$CA,$C281,'14'!$CB:$CB)),0,SUMIF('14'!$CA:$CA,$C281,'14'!$CB:$CB)))-IF($D281="","",IF(ISNA(SUMIF('14'!$B:$B,$D281,'14'!$L:$L)),0,SUMIF('14'!$B:$B,$D281,'14'!$L:$L)))))</f>
        <v/>
      </c>
      <c r="T281" s="34" t="str">
        <f>IF($D281="","",(IF($C281="","",IF(ISNA(SUMIF('15'!$CA:$CA,$C281,'15'!$CB:$CB)),0,SUMIF('15'!$CA:$CA,$C281,'15'!$CB:$CB)))-IF($D281="","",IF(ISNA(SUMIF('15'!$B:$B,$D281,'15'!$L:$L)),0,SUMIF('15'!$B:$B,$D281,'15'!$L:$L)))))</f>
        <v/>
      </c>
      <c r="U281" s="34" t="str">
        <f>IF($D281="","",(IF($C281="","",IF(ISNA(SUMIF('16'!$CA:$CA,$C281,'16'!$CB:$CB)),0,SUMIF('16'!$CA:$CA,$C281,'16'!$CB:$CB)))-IF($D281="","",IF(ISNA(SUMIF('16'!$B:$B,$D281,'16'!$L:$L)),0,SUMIF('16'!$B:$B,$D281,'16'!$L:$L)))))</f>
        <v/>
      </c>
      <c r="V281" s="34" t="str">
        <f>IF($D281="","",(IF($C281="","",IF(ISNA(SUMIF('17'!$CA:$CA,$C281,'17'!$CB:$CB)),0,SUMIF('17'!$CA:$CA,$C281,'17'!$CB:$CB)))-IF($D281="","",IF(ISNA(SUMIF('17'!$B:$B,$D281,'17'!$L:$L)),0,SUMIF('17'!$B:$B,$D281,'17'!$L:$L)))))</f>
        <v/>
      </c>
      <c r="W281" s="34" t="str">
        <f>IF($D281="","",(IF($C281="","",IF(ISNA(SUMIF('18'!$CA:$CA,$C281,'18'!$CB:$CB)),0,SUMIF('18'!$CA:$CA,$C281,'18'!$CB:$CB)))-IF($D281="","",IF(ISNA(SUMIF('18'!$B:$B,$D281,'18'!$L:$L)),0,SUMIF('18'!$B:$B,$D281,'18'!$L:$L)))))</f>
        <v/>
      </c>
      <c r="X281" s="34" t="str">
        <f>IF($D281="","",(IF($C281="","",IF(ISNA(SUMIF('19'!$CA:$CA,$C281,'19'!$CB:$CB)),0,SUMIF('19'!$CA:$CA,$C281,'19'!$CB:$CB)))-IF($D281="","",IF(ISNA(SUMIF('19'!$B:$B,$D281,'19'!$L:$L)),0,SUMIF('19'!$B:$B,$D281,'19'!$L:$L)))))</f>
        <v/>
      </c>
      <c r="Y281" s="34" t="str">
        <f>IF($D281="","",(IF($C281="","",IF(ISNA(SUMIF('20'!$CA:$CA,$C281,'20'!$CB:$CB)),0,SUMIF('20'!$CA:$CA,$C281,'20'!$CB:$CB)))-IF($D281="","",IF(ISNA(SUMIF('20'!$B:$B,$D281,'20'!$L:$L)),0,SUMIF('20'!$B:$B,$D281,'20'!$L:$L)))))</f>
        <v/>
      </c>
      <c r="Z281" s="34" t="str">
        <f>IF($D281="","",(IF($C281="","",IF(ISNA(SUMIF('21'!$CA:$CA,$C281,'21'!$CB:$CB)),0,SUMIF('21'!$CA:$CA,$C281,'21'!$CB:$CB)))-IF($D281="","",IF(ISNA(SUMIF('21'!$B:$B,$D281,'21'!$L:$L)),0,SUMIF('21'!$B:$B,$D281,'21'!$L:$L)))))</f>
        <v/>
      </c>
      <c r="AA281" s="34" t="str">
        <f>IF($D281="","",(IF($C281="","",IF(ISNA(SUMIF('22'!$CA:$CA,$C281,'22'!$CB:$CB)),0,SUMIF('22'!$CA:$CA,$C281,'22'!$CB:$CB)))-IF($D281="","",IF(ISNA(SUMIF('22'!$B:$B,$D281,'22'!$L:$L)),0,SUMIF('22'!$B:$B,$D281,'22'!$L:$L)))))</f>
        <v/>
      </c>
      <c r="AB281" s="34" t="str">
        <f>IF($D281="","",(IF($C281="","",IF(ISNA(SUMIF('23'!$CA:$CA,$C281,'23'!$CB:$CB)),0,SUMIF('23'!$CA:$CA,$C281,'23'!$CB:$CB)))-IF($D281="","",IF(ISNA(SUMIF('23'!$B:$B,$D281,'23'!$L:$L)),0,SUMIF('23'!$B:$B,$D281,'23'!$L:$L)))))</f>
        <v/>
      </c>
      <c r="AC281" s="34" t="str">
        <f>IF($D281="","",(IF($C281="","",IF(ISNA(SUMIF('24'!$CA:$CA,$C281,'24'!$CB:$CB)),0,SUMIF('24'!$CA:$CA,$C281,'24'!$CB:$CB)))-IF($D281="","",IF(ISNA(SUMIF('24'!$B:$B,$D281,'24'!$L:$L)),0,SUMIF('24'!$B:$B,$D281,'24'!$L:$L)))))</f>
        <v/>
      </c>
      <c r="AD281" s="34" t="str">
        <f>IF($D281="","",(IF($C281="","",IF(ISNA(SUMIF('25'!$CA:$CA,$C281,'25'!$CB:$CB)),0,SUMIF('25'!$CA:$CA,$C281,'25'!$CB:$CB)))-IF($D281="","",IF(ISNA(SUMIF('25'!$B:$B,$D281,'25'!$L:$L)),0,SUMIF('25'!$B:$B,$D281,'25'!$L:$L)))))</f>
        <v/>
      </c>
      <c r="AE281" s="34" t="str">
        <f>IF($D281="","",(IF($C281="","",IF(ISNA(SUMIF('26'!$CA:$CA,$C281,'26'!$CB:$CB)),0,SUMIF('26'!$CA:$CA,$C281,'26'!$CB:$CB)))-IF($D281="","",IF(ISNA(SUMIF('26'!$B:$B,$D281,'26'!$L:$L)),0,SUMIF('26'!$B:$B,$D281,'26'!$L:$L)))))</f>
        <v/>
      </c>
      <c r="AF281" s="34" t="str">
        <f>IF($D281="","",(IF($C281="","",IF(ISNA(SUMIF('27'!$CA:$CA,$C281,'27'!$CB:$CB)),0,SUMIF('27'!$CA:$CA,$C281,'27'!$CB:$CB)))-IF($D281="","",IF(ISNA(SUMIF('27'!$B:$B,$D281,'27'!$L:$L)),0,SUMIF('27'!$B:$B,$D281,'27'!$L:$L)))))</f>
        <v/>
      </c>
      <c r="AG281" s="34" t="str">
        <f>IF($D281="","",(IF($C281="","",IF(ISNA(SUMIF('28'!$CA:$CA,$C281,'28'!$CB:$CB)),0,SUMIF('28'!$CA:$CA,$C281,'28'!$CB:$CB)))-IF($D281="","",IF(ISNA(SUMIF('28'!$B:$B,$D281,'28'!$L:$L)),0,SUMIF('28'!$B:$B,$D281,'28'!$L:$L)))))</f>
        <v/>
      </c>
      <c r="AH281" s="34" t="str">
        <f>IF($D281="","",(IF($C281="","",IF(ISNA(SUMIF('29'!$CA:$CA,$C281,'29'!$CB:$CB)),0,SUMIF('29'!$CA:$CA,$C281,'29'!$CB:$CB)))-IF($D281="","",IF(ISNA(SUMIF('29'!$B:$B,$D281,'29'!$L:$L)),0,SUMIF('29'!$B:$B,$D281,'29'!$L:$L)))))</f>
        <v/>
      </c>
      <c r="AI281" s="34" t="str">
        <f>IF($D281="","",(IF($C281="","",IF(ISNA(SUMIF('30'!$CA:$CA,$C281,'30'!$CB:$CB)),0,SUMIF('30'!$CA:$CA,$C281,'30'!$CB:$CB)))-IF($D281="","",IF(ISNA(SUMIF('30'!$B:$B,$D281,'30'!$L:$L)),0,SUMIF('30'!$B:$B,$D281,'30'!$L:$L)))))</f>
        <v/>
      </c>
      <c r="AJ281" s="34" t="str">
        <f>IF($D281="","",(IF($C281="","",IF(ISNA(SUMIF('31'!$CA:$CA,$C281,'31'!$CB:$CB)),0,SUMIF('31'!$CA:$CA,$C281,'31'!$CB:$CB)))-IF($D281="","",IF(ISNA(SUMIF('31'!$B:$B,$D281,'31'!$L:$L)),0,SUMIF('31'!$B:$B,$D281,'31'!$L:$L)))))</f>
        <v/>
      </c>
      <c r="AK281" s="35" t="str">
        <f t="shared" si="14"/>
        <v/>
      </c>
      <c r="AL281" s="31" t="str">
        <f t="shared" si="15"/>
        <v/>
      </c>
    </row>
    <row r="282" spans="1:38" ht="17.399999999999999" hidden="1">
      <c r="A282" s="19">
        <v>64</v>
      </c>
      <c r="C282" s="39" t="str">
        <f>IF(D282="","",VLOOKUP('CUADRO GENERADO'!D282,'BASE DATOS CONDUCTORES'!B:C,2,FALSE))</f>
        <v/>
      </c>
      <c r="D282" s="28" t="str">
        <f>IFERROR(VLOOKUP(A282,'BASE DATOS CONDUCTORES'!$Z$4:$AB$403,3,FALSE),"")</f>
        <v/>
      </c>
      <c r="E282" s="34" t="str">
        <f>IF(ISNA(VLOOKUP(D282,SALDOS!C:D,2,FALSE)),"",VLOOKUP(D282,SALDOS!C:D,2,FALSE))</f>
        <v/>
      </c>
      <c r="F282" s="34" t="str">
        <f>IF($D282="","",(IF($C282="","",IF(ISNA(SUMIF('1'!$CA:$CA,$C282,'1'!$CB:$CB)),0,SUMIF('1'!$CA:$CA,$C282,'1'!$CB:$CB)))-IF($D282="","",IF(ISNA(SUMIF('1'!$B:$B,$D282,'1'!$L:$L)),0,SUMIF('1'!$B:$B,$D282,'1'!$L:$L)))))</f>
        <v/>
      </c>
      <c r="G282" s="34" t="str">
        <f>IF($D282="","",(IF($C282="","",IF(ISNA(SUMIF('2'!$CA:$CA,$C282,'2'!$CB:$CB)),0,SUMIF('2'!$CA:$CA,$C282,'2'!$CB:$CB)))-IF($D282="","",IF(ISNA(SUMIF('2'!$B:$B,$D282,'2'!$L:$L)),0,SUMIF('2'!$B:$B,$D282,'2'!$L:$L)))))</f>
        <v/>
      </c>
      <c r="H282" s="34" t="str">
        <f>IF($D282="","",(IF($C282="","",IF(ISNA(SUMIF('3'!$CA:$CA,$C282,'3'!$CB:$CB)),0,SUMIF('3'!$CA:$CA,$C282,'3'!$CB:$CB)))-IF($D282="","",IF(ISNA(SUMIF('3'!$B:$B,$D282,'3'!$L:$L)),0,SUMIF('3'!$B:$B,$D282,'3'!$L:$L)))))</f>
        <v/>
      </c>
      <c r="I282" s="34" t="str">
        <f>IF($D282="","",(IF($C282="","",IF(ISNA(SUMIF('4'!$CA:$CA,$C282,'4'!$CB:$CB)),0,SUMIF('4'!$CA:$CA,$C282,'4'!$CB:$CB)))-IF($D282="","",IF(ISNA(SUMIF('4'!$B:$B,$D282,'4'!$L:$L)),0,SUMIF('4'!$B:$B,$D282,'4'!$L:$L)))))</f>
        <v/>
      </c>
      <c r="J282" s="34" t="str">
        <f>IF($D282="","",(IF($C282="","",IF(ISNA(SUMIF('5'!$CA:$CA,$C282,'5'!$CB:$CB)),0,SUMIF('5'!$CA:$CA,$C282,'5'!$CB:$CB)))-IF($D282="","",IF(ISNA(SUMIF('5'!$B:$B,$D282,'5'!$L:$L)),0,SUMIF('5'!$B:$B,$D282,'5'!$L:$L)))))</f>
        <v/>
      </c>
      <c r="K282" s="34" t="str">
        <f>IF($D282="","",(IF($C282="","",IF(ISNA(SUMIF('6'!$CA:$CA,$C282,'6'!$CB:$CB)),0,SUMIF('6'!$CA:$CA,$C282,'6'!$CB:$CB)))-IF($D282="","",IF(ISNA(SUMIF('6'!$B:$B,$D282,'6'!$L:$L)),0,SUMIF('6'!$B:$B,$D282,'6'!$L:$L)))))</f>
        <v/>
      </c>
      <c r="L282" s="34" t="str">
        <f>IF($D282="","",(IF($C282="","",IF(ISNA(SUMIF('7'!$CA:$CA,$C282,'7'!$CB:$CB)),0,SUMIF('7'!$CA:$CA,$C282,'7'!$CB:$CB)))-IF($D282="","",IF(ISNA(SUMIF('7'!$B:$B,$D282,'7'!$L:$L)),0,SUMIF('7'!$B:$B,$D282,'7'!$L:$L)))))</f>
        <v/>
      </c>
      <c r="M282" s="34" t="str">
        <f>IF($D282="","",(IF($C282="","",IF(ISNA(SUMIF('8'!$CA:$CA,$C282,'8'!$CB:$CB)),0,SUMIF('8'!$CA:$CA,$C282,'8'!$CB:$CB)))-IF($D282="","",IF(ISNA(SUMIF('8'!$B:$B,$D282,'8'!$L:$L)),0,SUMIF('8'!$B:$B,$D282,'8'!$L:$L)))))</f>
        <v/>
      </c>
      <c r="N282" s="34" t="str">
        <f>IF($D282="","",(IF($C282="","",IF(ISNA(SUMIF('9'!$CA:$CA,$C282,'9'!$CB:$CB)),0,SUMIF('9'!$CA:$CA,$C282,'9'!$CB:$CB)))-IF($D282="","",IF(ISNA(SUMIF('9'!$B:$B,$D282,'9'!$L:$L)),0,SUMIF('9'!$B:$B,$D282,'9'!$L:$L)))))</f>
        <v/>
      </c>
      <c r="O282" s="34" t="str">
        <f>IF($D282="","",(IF($C282="","",IF(ISNA(SUMIF('10'!$CA:$CA,$C282,'10'!$CB:$CB)),0,SUMIF('10'!$CA:$CA,$C282,'10'!$CB:$CB)))-IF($D282="","",IF(ISNA(SUMIF('10'!$B:$B,$D282,'10'!$L:$L)),0,SUMIF('10'!$B:$B,$D282,'10'!$L:$L)))))</f>
        <v/>
      </c>
      <c r="P282" s="34" t="str">
        <f>IF($D282="","",(IF($C282="","",IF(ISNA(SUMIF('11'!$CA:$CA,$C282,'11'!$CB:$CB)),0,SUMIF('11'!$CA:$CA,$C282,'11'!$CB:$CB)))-IF($D282="","",IF(ISNA(SUMIF('11'!$B:$B,$D282,'11'!$L:$L)),0,SUMIF('11'!$B:$B,$D282,'11'!$L:$L)))))</f>
        <v/>
      </c>
      <c r="Q282" s="34" t="str">
        <f>IF($D282="","",(IF($C282="","",IF(ISNA(SUMIF('12'!$CA:$CA,$C282,'12'!$CB:$CB)),0,SUMIF('12'!$CA:$CA,$C282,'12'!$CB:$CB)))-IF($D282="","",IF(ISNA(SUMIF('12'!$B:$B,$D282,'12'!$L:$L)),0,SUMIF('12'!$B:$B,$D282,'12'!$L:$L)))))</f>
        <v/>
      </c>
      <c r="R282" s="34" t="str">
        <f>IF($D282="","",(IF($C282="","",IF(ISNA(SUMIF('13'!$CA:$CA,$C282,'13'!$CB:$CB)),0,SUMIF('13'!$CA:$CA,$C282,'13'!$CB:$CB)))-IF($D282="","",IF(ISNA(SUMIF('13'!$B:$B,$D282,'13'!$L:$L)),0,SUMIF('13'!$B:$B,$D282,'13'!$L:$L)))))</f>
        <v/>
      </c>
      <c r="S282" s="34" t="str">
        <f>IF($D282="","",(IF($C282="","",IF(ISNA(SUMIF('14'!$CA:$CA,$C282,'14'!$CB:$CB)),0,SUMIF('14'!$CA:$CA,$C282,'14'!$CB:$CB)))-IF($D282="","",IF(ISNA(SUMIF('14'!$B:$B,$D282,'14'!$L:$L)),0,SUMIF('14'!$B:$B,$D282,'14'!$L:$L)))))</f>
        <v/>
      </c>
      <c r="T282" s="34" t="str">
        <f>IF($D282="","",(IF($C282="","",IF(ISNA(SUMIF('15'!$CA:$CA,$C282,'15'!$CB:$CB)),0,SUMIF('15'!$CA:$CA,$C282,'15'!$CB:$CB)))-IF($D282="","",IF(ISNA(SUMIF('15'!$B:$B,$D282,'15'!$L:$L)),0,SUMIF('15'!$B:$B,$D282,'15'!$L:$L)))))</f>
        <v/>
      </c>
      <c r="U282" s="34" t="str">
        <f>IF($D282="","",(IF($C282="","",IF(ISNA(SUMIF('16'!$CA:$CA,$C282,'16'!$CB:$CB)),0,SUMIF('16'!$CA:$CA,$C282,'16'!$CB:$CB)))-IF($D282="","",IF(ISNA(SUMIF('16'!$B:$B,$D282,'16'!$L:$L)),0,SUMIF('16'!$B:$B,$D282,'16'!$L:$L)))))</f>
        <v/>
      </c>
      <c r="V282" s="34" t="str">
        <f>IF($D282="","",(IF($C282="","",IF(ISNA(SUMIF('17'!$CA:$CA,$C282,'17'!$CB:$CB)),0,SUMIF('17'!$CA:$CA,$C282,'17'!$CB:$CB)))-IF($D282="","",IF(ISNA(SUMIF('17'!$B:$B,$D282,'17'!$L:$L)),0,SUMIF('17'!$B:$B,$D282,'17'!$L:$L)))))</f>
        <v/>
      </c>
      <c r="W282" s="34" t="str">
        <f>IF($D282="","",(IF($C282="","",IF(ISNA(SUMIF('18'!$CA:$CA,$C282,'18'!$CB:$CB)),0,SUMIF('18'!$CA:$CA,$C282,'18'!$CB:$CB)))-IF($D282="","",IF(ISNA(SUMIF('18'!$B:$B,$D282,'18'!$L:$L)),0,SUMIF('18'!$B:$B,$D282,'18'!$L:$L)))))</f>
        <v/>
      </c>
      <c r="X282" s="34" t="str">
        <f>IF($D282="","",(IF($C282="","",IF(ISNA(SUMIF('19'!$CA:$CA,$C282,'19'!$CB:$CB)),0,SUMIF('19'!$CA:$CA,$C282,'19'!$CB:$CB)))-IF($D282="","",IF(ISNA(SUMIF('19'!$B:$B,$D282,'19'!$L:$L)),0,SUMIF('19'!$B:$B,$D282,'19'!$L:$L)))))</f>
        <v/>
      </c>
      <c r="Y282" s="34" t="str">
        <f>IF($D282="","",(IF($C282="","",IF(ISNA(SUMIF('20'!$CA:$CA,$C282,'20'!$CB:$CB)),0,SUMIF('20'!$CA:$CA,$C282,'20'!$CB:$CB)))-IF($D282="","",IF(ISNA(SUMIF('20'!$B:$B,$D282,'20'!$L:$L)),0,SUMIF('20'!$B:$B,$D282,'20'!$L:$L)))))</f>
        <v/>
      </c>
      <c r="Z282" s="34" t="str">
        <f>IF($D282="","",(IF($C282="","",IF(ISNA(SUMIF('21'!$CA:$CA,$C282,'21'!$CB:$CB)),0,SUMIF('21'!$CA:$CA,$C282,'21'!$CB:$CB)))-IF($D282="","",IF(ISNA(SUMIF('21'!$B:$B,$D282,'21'!$L:$L)),0,SUMIF('21'!$B:$B,$D282,'21'!$L:$L)))))</f>
        <v/>
      </c>
      <c r="AA282" s="34" t="str">
        <f>IF($D282="","",(IF($C282="","",IF(ISNA(SUMIF('22'!$CA:$CA,$C282,'22'!$CB:$CB)),0,SUMIF('22'!$CA:$CA,$C282,'22'!$CB:$CB)))-IF($D282="","",IF(ISNA(SUMIF('22'!$B:$B,$D282,'22'!$L:$L)),0,SUMIF('22'!$B:$B,$D282,'22'!$L:$L)))))</f>
        <v/>
      </c>
      <c r="AB282" s="34" t="str">
        <f>IF($D282="","",(IF($C282="","",IF(ISNA(SUMIF('23'!$CA:$CA,$C282,'23'!$CB:$CB)),0,SUMIF('23'!$CA:$CA,$C282,'23'!$CB:$CB)))-IF($D282="","",IF(ISNA(SUMIF('23'!$B:$B,$D282,'23'!$L:$L)),0,SUMIF('23'!$B:$B,$D282,'23'!$L:$L)))))</f>
        <v/>
      </c>
      <c r="AC282" s="34" t="str">
        <f>IF($D282="","",(IF($C282="","",IF(ISNA(SUMIF('24'!$CA:$CA,$C282,'24'!$CB:$CB)),0,SUMIF('24'!$CA:$CA,$C282,'24'!$CB:$CB)))-IF($D282="","",IF(ISNA(SUMIF('24'!$B:$B,$D282,'24'!$L:$L)),0,SUMIF('24'!$B:$B,$D282,'24'!$L:$L)))))</f>
        <v/>
      </c>
      <c r="AD282" s="34" t="str">
        <f>IF($D282="","",(IF($C282="","",IF(ISNA(SUMIF('25'!$CA:$CA,$C282,'25'!$CB:$CB)),0,SUMIF('25'!$CA:$CA,$C282,'25'!$CB:$CB)))-IF($D282="","",IF(ISNA(SUMIF('25'!$B:$B,$D282,'25'!$L:$L)),0,SUMIF('25'!$B:$B,$D282,'25'!$L:$L)))))</f>
        <v/>
      </c>
      <c r="AE282" s="34" t="str">
        <f>IF($D282="","",(IF($C282="","",IF(ISNA(SUMIF('26'!$CA:$CA,$C282,'26'!$CB:$CB)),0,SUMIF('26'!$CA:$CA,$C282,'26'!$CB:$CB)))-IF($D282="","",IF(ISNA(SUMIF('26'!$B:$B,$D282,'26'!$L:$L)),0,SUMIF('26'!$B:$B,$D282,'26'!$L:$L)))))</f>
        <v/>
      </c>
      <c r="AF282" s="34" t="str">
        <f>IF($D282="","",(IF($C282="","",IF(ISNA(SUMIF('27'!$CA:$CA,$C282,'27'!$CB:$CB)),0,SUMIF('27'!$CA:$CA,$C282,'27'!$CB:$CB)))-IF($D282="","",IF(ISNA(SUMIF('27'!$B:$B,$D282,'27'!$L:$L)),0,SUMIF('27'!$B:$B,$D282,'27'!$L:$L)))))</f>
        <v/>
      </c>
      <c r="AG282" s="34" t="str">
        <f>IF($D282="","",(IF($C282="","",IF(ISNA(SUMIF('28'!$CA:$CA,$C282,'28'!$CB:$CB)),0,SUMIF('28'!$CA:$CA,$C282,'28'!$CB:$CB)))-IF($D282="","",IF(ISNA(SUMIF('28'!$B:$B,$D282,'28'!$L:$L)),0,SUMIF('28'!$B:$B,$D282,'28'!$L:$L)))))</f>
        <v/>
      </c>
      <c r="AH282" s="34" t="str">
        <f>IF($D282="","",(IF($C282="","",IF(ISNA(SUMIF('29'!$CA:$CA,$C282,'29'!$CB:$CB)),0,SUMIF('29'!$CA:$CA,$C282,'29'!$CB:$CB)))-IF($D282="","",IF(ISNA(SUMIF('29'!$B:$B,$D282,'29'!$L:$L)),0,SUMIF('29'!$B:$B,$D282,'29'!$L:$L)))))</f>
        <v/>
      </c>
      <c r="AI282" s="34" t="str">
        <f>IF($D282="","",(IF($C282="","",IF(ISNA(SUMIF('30'!$CA:$CA,$C282,'30'!$CB:$CB)),0,SUMIF('30'!$CA:$CA,$C282,'30'!$CB:$CB)))-IF($D282="","",IF(ISNA(SUMIF('30'!$B:$B,$D282,'30'!$L:$L)),0,SUMIF('30'!$B:$B,$D282,'30'!$L:$L)))))</f>
        <v/>
      </c>
      <c r="AJ282" s="34" t="str">
        <f>IF($D282="","",(IF($C282="","",IF(ISNA(SUMIF('31'!$CA:$CA,$C282,'31'!$CB:$CB)),0,SUMIF('31'!$CA:$CA,$C282,'31'!$CB:$CB)))-IF($D282="","",IF(ISNA(SUMIF('31'!$B:$B,$D282,'31'!$L:$L)),0,SUMIF('31'!$B:$B,$D282,'31'!$L:$L)))))</f>
        <v/>
      </c>
      <c r="AK282" s="35" t="str">
        <f t="shared" si="14"/>
        <v/>
      </c>
      <c r="AL282" s="31" t="str">
        <f t="shared" si="15"/>
        <v/>
      </c>
    </row>
    <row r="283" spans="1:38" ht="17.399999999999999" hidden="1">
      <c r="A283" s="19">
        <v>65</v>
      </c>
      <c r="C283" s="39" t="str">
        <f>IF(D283="","",VLOOKUP('CUADRO GENERADO'!D283,'BASE DATOS CONDUCTORES'!B:C,2,FALSE))</f>
        <v/>
      </c>
      <c r="D283" s="28" t="str">
        <f>IFERROR(VLOOKUP(A283,'BASE DATOS CONDUCTORES'!$Z$4:$AB$403,3,FALSE),"")</f>
        <v/>
      </c>
      <c r="E283" s="34" t="str">
        <f>IF(ISNA(VLOOKUP(D283,SALDOS!C:D,2,FALSE)),"",VLOOKUP(D283,SALDOS!C:D,2,FALSE))</f>
        <v/>
      </c>
      <c r="F283" s="34" t="str">
        <f>IF($D283="","",(IF($C283="","",IF(ISNA(SUMIF('1'!$CA:$CA,$C283,'1'!$CB:$CB)),0,SUMIF('1'!$CA:$CA,$C283,'1'!$CB:$CB)))-IF($D283="","",IF(ISNA(SUMIF('1'!$B:$B,$D283,'1'!$L:$L)),0,SUMIF('1'!$B:$B,$D283,'1'!$L:$L)))))</f>
        <v/>
      </c>
      <c r="G283" s="34" t="str">
        <f>IF($D283="","",(IF($C283="","",IF(ISNA(SUMIF('2'!$CA:$CA,$C283,'2'!$CB:$CB)),0,SUMIF('2'!$CA:$CA,$C283,'2'!$CB:$CB)))-IF($D283="","",IF(ISNA(SUMIF('2'!$B:$B,$D283,'2'!$L:$L)),0,SUMIF('2'!$B:$B,$D283,'2'!$L:$L)))))</f>
        <v/>
      </c>
      <c r="H283" s="34" t="str">
        <f>IF($D283="","",(IF($C283="","",IF(ISNA(SUMIF('3'!$CA:$CA,$C283,'3'!$CB:$CB)),0,SUMIF('3'!$CA:$CA,$C283,'3'!$CB:$CB)))-IF($D283="","",IF(ISNA(SUMIF('3'!$B:$B,$D283,'3'!$L:$L)),0,SUMIF('3'!$B:$B,$D283,'3'!$L:$L)))))</f>
        <v/>
      </c>
      <c r="I283" s="34" t="str">
        <f>IF($D283="","",(IF($C283="","",IF(ISNA(SUMIF('4'!$CA:$CA,$C283,'4'!$CB:$CB)),0,SUMIF('4'!$CA:$CA,$C283,'4'!$CB:$CB)))-IF($D283="","",IF(ISNA(SUMIF('4'!$B:$B,$D283,'4'!$L:$L)),0,SUMIF('4'!$B:$B,$D283,'4'!$L:$L)))))</f>
        <v/>
      </c>
      <c r="J283" s="34" t="str">
        <f>IF($D283="","",(IF($C283="","",IF(ISNA(SUMIF('5'!$CA:$CA,$C283,'5'!$CB:$CB)),0,SUMIF('5'!$CA:$CA,$C283,'5'!$CB:$CB)))-IF($D283="","",IF(ISNA(SUMIF('5'!$B:$B,$D283,'5'!$L:$L)),0,SUMIF('5'!$B:$B,$D283,'5'!$L:$L)))))</f>
        <v/>
      </c>
      <c r="K283" s="34" t="str">
        <f>IF($D283="","",(IF($C283="","",IF(ISNA(SUMIF('6'!$CA:$CA,$C283,'6'!$CB:$CB)),0,SUMIF('6'!$CA:$CA,$C283,'6'!$CB:$CB)))-IF($D283="","",IF(ISNA(SUMIF('6'!$B:$B,$D283,'6'!$L:$L)),0,SUMIF('6'!$B:$B,$D283,'6'!$L:$L)))))</f>
        <v/>
      </c>
      <c r="L283" s="34" t="str">
        <f>IF($D283="","",(IF($C283="","",IF(ISNA(SUMIF('7'!$CA:$CA,$C283,'7'!$CB:$CB)),0,SUMIF('7'!$CA:$CA,$C283,'7'!$CB:$CB)))-IF($D283="","",IF(ISNA(SUMIF('7'!$B:$B,$D283,'7'!$L:$L)),0,SUMIF('7'!$B:$B,$D283,'7'!$L:$L)))))</f>
        <v/>
      </c>
      <c r="M283" s="34" t="str">
        <f>IF($D283="","",(IF($C283="","",IF(ISNA(SUMIF('8'!$CA:$CA,$C283,'8'!$CB:$CB)),0,SUMIF('8'!$CA:$CA,$C283,'8'!$CB:$CB)))-IF($D283="","",IF(ISNA(SUMIF('8'!$B:$B,$D283,'8'!$L:$L)),0,SUMIF('8'!$B:$B,$D283,'8'!$L:$L)))))</f>
        <v/>
      </c>
      <c r="N283" s="34" t="str">
        <f>IF($D283="","",(IF($C283="","",IF(ISNA(SUMIF('9'!$CA:$CA,$C283,'9'!$CB:$CB)),0,SUMIF('9'!$CA:$CA,$C283,'9'!$CB:$CB)))-IF($D283="","",IF(ISNA(SUMIF('9'!$B:$B,$D283,'9'!$L:$L)),0,SUMIF('9'!$B:$B,$D283,'9'!$L:$L)))))</f>
        <v/>
      </c>
      <c r="O283" s="34" t="str">
        <f>IF($D283="","",(IF($C283="","",IF(ISNA(SUMIF('10'!$CA:$CA,$C283,'10'!$CB:$CB)),0,SUMIF('10'!$CA:$CA,$C283,'10'!$CB:$CB)))-IF($D283="","",IF(ISNA(SUMIF('10'!$B:$B,$D283,'10'!$L:$L)),0,SUMIF('10'!$B:$B,$D283,'10'!$L:$L)))))</f>
        <v/>
      </c>
      <c r="P283" s="34" t="str">
        <f>IF($D283="","",(IF($C283="","",IF(ISNA(SUMIF('11'!$CA:$CA,$C283,'11'!$CB:$CB)),0,SUMIF('11'!$CA:$CA,$C283,'11'!$CB:$CB)))-IF($D283="","",IF(ISNA(SUMIF('11'!$B:$B,$D283,'11'!$L:$L)),0,SUMIF('11'!$B:$B,$D283,'11'!$L:$L)))))</f>
        <v/>
      </c>
      <c r="Q283" s="34" t="str">
        <f>IF($D283="","",(IF($C283="","",IF(ISNA(SUMIF('12'!$CA:$CA,$C283,'12'!$CB:$CB)),0,SUMIF('12'!$CA:$CA,$C283,'12'!$CB:$CB)))-IF($D283="","",IF(ISNA(SUMIF('12'!$B:$B,$D283,'12'!$L:$L)),0,SUMIF('12'!$B:$B,$D283,'12'!$L:$L)))))</f>
        <v/>
      </c>
      <c r="R283" s="34" t="str">
        <f>IF($D283="","",(IF($C283="","",IF(ISNA(SUMIF('13'!$CA:$CA,$C283,'13'!$CB:$CB)),0,SUMIF('13'!$CA:$CA,$C283,'13'!$CB:$CB)))-IF($D283="","",IF(ISNA(SUMIF('13'!$B:$B,$D283,'13'!$L:$L)),0,SUMIF('13'!$B:$B,$D283,'13'!$L:$L)))))</f>
        <v/>
      </c>
      <c r="S283" s="34" t="str">
        <f>IF($D283="","",(IF($C283="","",IF(ISNA(SUMIF('14'!$CA:$CA,$C283,'14'!$CB:$CB)),0,SUMIF('14'!$CA:$CA,$C283,'14'!$CB:$CB)))-IF($D283="","",IF(ISNA(SUMIF('14'!$B:$B,$D283,'14'!$L:$L)),0,SUMIF('14'!$B:$B,$D283,'14'!$L:$L)))))</f>
        <v/>
      </c>
      <c r="T283" s="34" t="str">
        <f>IF($D283="","",(IF($C283="","",IF(ISNA(SUMIF('15'!$CA:$CA,$C283,'15'!$CB:$CB)),0,SUMIF('15'!$CA:$CA,$C283,'15'!$CB:$CB)))-IF($D283="","",IF(ISNA(SUMIF('15'!$B:$B,$D283,'15'!$L:$L)),0,SUMIF('15'!$B:$B,$D283,'15'!$L:$L)))))</f>
        <v/>
      </c>
      <c r="U283" s="34" t="str">
        <f>IF($D283="","",(IF($C283="","",IF(ISNA(SUMIF('16'!$CA:$CA,$C283,'16'!$CB:$CB)),0,SUMIF('16'!$CA:$CA,$C283,'16'!$CB:$CB)))-IF($D283="","",IF(ISNA(SUMIF('16'!$B:$B,$D283,'16'!$L:$L)),0,SUMIF('16'!$B:$B,$D283,'16'!$L:$L)))))</f>
        <v/>
      </c>
      <c r="V283" s="34" t="str">
        <f>IF($D283="","",(IF($C283="","",IF(ISNA(SUMIF('17'!$CA:$CA,$C283,'17'!$CB:$CB)),0,SUMIF('17'!$CA:$CA,$C283,'17'!$CB:$CB)))-IF($D283="","",IF(ISNA(SUMIF('17'!$B:$B,$D283,'17'!$L:$L)),0,SUMIF('17'!$B:$B,$D283,'17'!$L:$L)))))</f>
        <v/>
      </c>
      <c r="W283" s="34" t="str">
        <f>IF($D283="","",(IF($C283="","",IF(ISNA(SUMIF('18'!$CA:$CA,$C283,'18'!$CB:$CB)),0,SUMIF('18'!$CA:$CA,$C283,'18'!$CB:$CB)))-IF($D283="","",IF(ISNA(SUMIF('18'!$B:$B,$D283,'18'!$L:$L)),0,SUMIF('18'!$B:$B,$D283,'18'!$L:$L)))))</f>
        <v/>
      </c>
      <c r="X283" s="34" t="str">
        <f>IF($D283="","",(IF($C283="","",IF(ISNA(SUMIF('19'!$CA:$CA,$C283,'19'!$CB:$CB)),0,SUMIF('19'!$CA:$CA,$C283,'19'!$CB:$CB)))-IF($D283="","",IF(ISNA(SUMIF('19'!$B:$B,$D283,'19'!$L:$L)),0,SUMIF('19'!$B:$B,$D283,'19'!$L:$L)))))</f>
        <v/>
      </c>
      <c r="Y283" s="34" t="str">
        <f>IF($D283="","",(IF($C283="","",IF(ISNA(SUMIF('20'!$CA:$CA,$C283,'20'!$CB:$CB)),0,SUMIF('20'!$CA:$CA,$C283,'20'!$CB:$CB)))-IF($D283="","",IF(ISNA(SUMIF('20'!$B:$B,$D283,'20'!$L:$L)),0,SUMIF('20'!$B:$B,$D283,'20'!$L:$L)))))</f>
        <v/>
      </c>
      <c r="Z283" s="34" t="str">
        <f>IF($D283="","",(IF($C283="","",IF(ISNA(SUMIF('21'!$CA:$CA,$C283,'21'!$CB:$CB)),0,SUMIF('21'!$CA:$CA,$C283,'21'!$CB:$CB)))-IF($D283="","",IF(ISNA(SUMIF('21'!$B:$B,$D283,'21'!$L:$L)),0,SUMIF('21'!$B:$B,$D283,'21'!$L:$L)))))</f>
        <v/>
      </c>
      <c r="AA283" s="34" t="str">
        <f>IF($D283="","",(IF($C283="","",IF(ISNA(SUMIF('22'!$CA:$CA,$C283,'22'!$CB:$CB)),0,SUMIF('22'!$CA:$CA,$C283,'22'!$CB:$CB)))-IF($D283="","",IF(ISNA(SUMIF('22'!$B:$B,$D283,'22'!$L:$L)),0,SUMIF('22'!$B:$B,$D283,'22'!$L:$L)))))</f>
        <v/>
      </c>
      <c r="AB283" s="34" t="str">
        <f>IF($D283="","",(IF($C283="","",IF(ISNA(SUMIF('23'!$CA:$CA,$C283,'23'!$CB:$CB)),0,SUMIF('23'!$CA:$CA,$C283,'23'!$CB:$CB)))-IF($D283="","",IF(ISNA(SUMIF('23'!$B:$B,$D283,'23'!$L:$L)),0,SUMIF('23'!$B:$B,$D283,'23'!$L:$L)))))</f>
        <v/>
      </c>
      <c r="AC283" s="34" t="str">
        <f>IF($D283="","",(IF($C283="","",IF(ISNA(SUMIF('24'!$CA:$CA,$C283,'24'!$CB:$CB)),0,SUMIF('24'!$CA:$CA,$C283,'24'!$CB:$CB)))-IF($D283="","",IF(ISNA(SUMIF('24'!$B:$B,$D283,'24'!$L:$L)),0,SUMIF('24'!$B:$B,$D283,'24'!$L:$L)))))</f>
        <v/>
      </c>
      <c r="AD283" s="34" t="str">
        <f>IF($D283="","",(IF($C283="","",IF(ISNA(SUMIF('25'!$CA:$CA,$C283,'25'!$CB:$CB)),0,SUMIF('25'!$CA:$CA,$C283,'25'!$CB:$CB)))-IF($D283="","",IF(ISNA(SUMIF('25'!$B:$B,$D283,'25'!$L:$L)),0,SUMIF('25'!$B:$B,$D283,'25'!$L:$L)))))</f>
        <v/>
      </c>
      <c r="AE283" s="34" t="str">
        <f>IF($D283="","",(IF($C283="","",IF(ISNA(SUMIF('26'!$CA:$CA,$C283,'26'!$CB:$CB)),0,SUMIF('26'!$CA:$CA,$C283,'26'!$CB:$CB)))-IF($D283="","",IF(ISNA(SUMIF('26'!$B:$B,$D283,'26'!$L:$L)),0,SUMIF('26'!$B:$B,$D283,'26'!$L:$L)))))</f>
        <v/>
      </c>
      <c r="AF283" s="34" t="str">
        <f>IF($D283="","",(IF($C283="","",IF(ISNA(SUMIF('27'!$CA:$CA,$C283,'27'!$CB:$CB)),0,SUMIF('27'!$CA:$CA,$C283,'27'!$CB:$CB)))-IF($D283="","",IF(ISNA(SUMIF('27'!$B:$B,$D283,'27'!$L:$L)),0,SUMIF('27'!$B:$B,$D283,'27'!$L:$L)))))</f>
        <v/>
      </c>
      <c r="AG283" s="34" t="str">
        <f>IF($D283="","",(IF($C283="","",IF(ISNA(SUMIF('28'!$CA:$CA,$C283,'28'!$CB:$CB)),0,SUMIF('28'!$CA:$CA,$C283,'28'!$CB:$CB)))-IF($D283="","",IF(ISNA(SUMIF('28'!$B:$B,$D283,'28'!$L:$L)),0,SUMIF('28'!$B:$B,$D283,'28'!$L:$L)))))</f>
        <v/>
      </c>
      <c r="AH283" s="34" t="str">
        <f>IF($D283="","",(IF($C283="","",IF(ISNA(SUMIF('29'!$CA:$CA,$C283,'29'!$CB:$CB)),0,SUMIF('29'!$CA:$CA,$C283,'29'!$CB:$CB)))-IF($D283="","",IF(ISNA(SUMIF('29'!$B:$B,$D283,'29'!$L:$L)),0,SUMIF('29'!$B:$B,$D283,'29'!$L:$L)))))</f>
        <v/>
      </c>
      <c r="AI283" s="34" t="str">
        <f>IF($D283="","",(IF($C283="","",IF(ISNA(SUMIF('30'!$CA:$CA,$C283,'30'!$CB:$CB)),0,SUMIF('30'!$CA:$CA,$C283,'30'!$CB:$CB)))-IF($D283="","",IF(ISNA(SUMIF('30'!$B:$B,$D283,'30'!$L:$L)),0,SUMIF('30'!$B:$B,$D283,'30'!$L:$L)))))</f>
        <v/>
      </c>
      <c r="AJ283" s="34" t="str">
        <f>IF($D283="","",(IF($C283="","",IF(ISNA(SUMIF('31'!$CA:$CA,$C283,'31'!$CB:$CB)),0,SUMIF('31'!$CA:$CA,$C283,'31'!$CB:$CB)))-IF($D283="","",IF(ISNA(SUMIF('31'!$B:$B,$D283,'31'!$L:$L)),0,SUMIF('31'!$B:$B,$D283,'31'!$L:$L)))))</f>
        <v/>
      </c>
      <c r="AK283" s="35" t="str">
        <f t="shared" si="14"/>
        <v/>
      </c>
      <c r="AL283" s="31" t="str">
        <f t="shared" si="15"/>
        <v/>
      </c>
    </row>
    <row r="284" spans="1:38" ht="17.399999999999999" hidden="1">
      <c r="A284" s="19">
        <v>66</v>
      </c>
      <c r="C284" s="39" t="str">
        <f>IF(D284="","",VLOOKUP('CUADRO GENERADO'!D284,'BASE DATOS CONDUCTORES'!B:C,2,FALSE))</f>
        <v/>
      </c>
      <c r="D284" s="28" t="str">
        <f>IFERROR(VLOOKUP(A284,'BASE DATOS CONDUCTORES'!$Z$4:$AB$403,3,FALSE),"")</f>
        <v/>
      </c>
      <c r="E284" s="34" t="str">
        <f>IF(ISNA(VLOOKUP(D284,SALDOS!C:D,2,FALSE)),"",VLOOKUP(D284,SALDOS!C:D,2,FALSE))</f>
        <v/>
      </c>
      <c r="F284" s="34" t="str">
        <f>IF($D284="","",(IF($C284="","",IF(ISNA(SUMIF('1'!$CA:$CA,$C284,'1'!$CB:$CB)),0,SUMIF('1'!$CA:$CA,$C284,'1'!$CB:$CB)))-IF($D284="","",IF(ISNA(SUMIF('1'!$B:$B,$D284,'1'!$L:$L)),0,SUMIF('1'!$B:$B,$D284,'1'!$L:$L)))))</f>
        <v/>
      </c>
      <c r="G284" s="34" t="str">
        <f>IF($D284="","",(IF($C284="","",IF(ISNA(SUMIF('2'!$CA:$CA,$C284,'2'!$CB:$CB)),0,SUMIF('2'!$CA:$CA,$C284,'2'!$CB:$CB)))-IF($D284="","",IF(ISNA(SUMIF('2'!$B:$B,$D284,'2'!$L:$L)),0,SUMIF('2'!$B:$B,$D284,'2'!$L:$L)))))</f>
        <v/>
      </c>
      <c r="H284" s="34" t="str">
        <f>IF($D284="","",(IF($C284="","",IF(ISNA(SUMIF('3'!$CA:$CA,$C284,'3'!$CB:$CB)),0,SUMIF('3'!$CA:$CA,$C284,'3'!$CB:$CB)))-IF($D284="","",IF(ISNA(SUMIF('3'!$B:$B,$D284,'3'!$L:$L)),0,SUMIF('3'!$B:$B,$D284,'3'!$L:$L)))))</f>
        <v/>
      </c>
      <c r="I284" s="34" t="str">
        <f>IF($D284="","",(IF($C284="","",IF(ISNA(SUMIF('4'!$CA:$CA,$C284,'4'!$CB:$CB)),0,SUMIF('4'!$CA:$CA,$C284,'4'!$CB:$CB)))-IF($D284="","",IF(ISNA(SUMIF('4'!$B:$B,$D284,'4'!$L:$L)),0,SUMIF('4'!$B:$B,$D284,'4'!$L:$L)))))</f>
        <v/>
      </c>
      <c r="J284" s="34" t="str">
        <f>IF($D284="","",(IF($C284="","",IF(ISNA(SUMIF('5'!$CA:$CA,$C284,'5'!$CB:$CB)),0,SUMIF('5'!$CA:$CA,$C284,'5'!$CB:$CB)))-IF($D284="","",IF(ISNA(SUMIF('5'!$B:$B,$D284,'5'!$L:$L)),0,SUMIF('5'!$B:$B,$D284,'5'!$L:$L)))))</f>
        <v/>
      </c>
      <c r="K284" s="34" t="str">
        <f>IF($D284="","",(IF($C284="","",IF(ISNA(SUMIF('6'!$CA:$CA,$C284,'6'!$CB:$CB)),0,SUMIF('6'!$CA:$CA,$C284,'6'!$CB:$CB)))-IF($D284="","",IF(ISNA(SUMIF('6'!$B:$B,$D284,'6'!$L:$L)),0,SUMIF('6'!$B:$B,$D284,'6'!$L:$L)))))</f>
        <v/>
      </c>
      <c r="L284" s="34" t="str">
        <f>IF($D284="","",(IF($C284="","",IF(ISNA(SUMIF('7'!$CA:$CA,$C284,'7'!$CB:$CB)),0,SUMIF('7'!$CA:$CA,$C284,'7'!$CB:$CB)))-IF($D284="","",IF(ISNA(SUMIF('7'!$B:$B,$D284,'7'!$L:$L)),0,SUMIF('7'!$B:$B,$D284,'7'!$L:$L)))))</f>
        <v/>
      </c>
      <c r="M284" s="34" t="str">
        <f>IF($D284="","",(IF($C284="","",IF(ISNA(SUMIF('8'!$CA:$CA,$C284,'8'!$CB:$CB)),0,SUMIF('8'!$CA:$CA,$C284,'8'!$CB:$CB)))-IF($D284="","",IF(ISNA(SUMIF('8'!$B:$B,$D284,'8'!$L:$L)),0,SUMIF('8'!$B:$B,$D284,'8'!$L:$L)))))</f>
        <v/>
      </c>
      <c r="N284" s="34" t="str">
        <f>IF($D284="","",(IF($C284="","",IF(ISNA(SUMIF('9'!$CA:$CA,$C284,'9'!$CB:$CB)),0,SUMIF('9'!$CA:$CA,$C284,'9'!$CB:$CB)))-IF($D284="","",IF(ISNA(SUMIF('9'!$B:$B,$D284,'9'!$L:$L)),0,SUMIF('9'!$B:$B,$D284,'9'!$L:$L)))))</f>
        <v/>
      </c>
      <c r="O284" s="34" t="str">
        <f>IF($D284="","",(IF($C284="","",IF(ISNA(SUMIF('10'!$CA:$CA,$C284,'10'!$CB:$CB)),0,SUMIF('10'!$CA:$CA,$C284,'10'!$CB:$CB)))-IF($D284="","",IF(ISNA(SUMIF('10'!$B:$B,$D284,'10'!$L:$L)),0,SUMIF('10'!$B:$B,$D284,'10'!$L:$L)))))</f>
        <v/>
      </c>
      <c r="P284" s="34" t="str">
        <f>IF($D284="","",(IF($C284="","",IF(ISNA(SUMIF('11'!$CA:$CA,$C284,'11'!$CB:$CB)),0,SUMIF('11'!$CA:$CA,$C284,'11'!$CB:$CB)))-IF($D284="","",IF(ISNA(SUMIF('11'!$B:$B,$D284,'11'!$L:$L)),0,SUMIF('11'!$B:$B,$D284,'11'!$L:$L)))))</f>
        <v/>
      </c>
      <c r="Q284" s="34" t="str">
        <f>IF($D284="","",(IF($C284="","",IF(ISNA(SUMIF('12'!$CA:$CA,$C284,'12'!$CB:$CB)),0,SUMIF('12'!$CA:$CA,$C284,'12'!$CB:$CB)))-IF($D284="","",IF(ISNA(SUMIF('12'!$B:$B,$D284,'12'!$L:$L)),0,SUMIF('12'!$B:$B,$D284,'12'!$L:$L)))))</f>
        <v/>
      </c>
      <c r="R284" s="34" t="str">
        <f>IF($D284="","",(IF($C284="","",IF(ISNA(SUMIF('13'!$CA:$CA,$C284,'13'!$CB:$CB)),0,SUMIF('13'!$CA:$CA,$C284,'13'!$CB:$CB)))-IF($D284="","",IF(ISNA(SUMIF('13'!$B:$B,$D284,'13'!$L:$L)),0,SUMIF('13'!$B:$B,$D284,'13'!$L:$L)))))</f>
        <v/>
      </c>
      <c r="S284" s="34" t="str">
        <f>IF($D284="","",(IF($C284="","",IF(ISNA(SUMIF('14'!$CA:$CA,$C284,'14'!$CB:$CB)),0,SUMIF('14'!$CA:$CA,$C284,'14'!$CB:$CB)))-IF($D284="","",IF(ISNA(SUMIF('14'!$B:$B,$D284,'14'!$L:$L)),0,SUMIF('14'!$B:$B,$D284,'14'!$L:$L)))))</f>
        <v/>
      </c>
      <c r="T284" s="34" t="str">
        <f>IF($D284="","",(IF($C284="","",IF(ISNA(SUMIF('15'!$CA:$CA,$C284,'15'!$CB:$CB)),0,SUMIF('15'!$CA:$CA,$C284,'15'!$CB:$CB)))-IF($D284="","",IF(ISNA(SUMIF('15'!$B:$B,$D284,'15'!$L:$L)),0,SUMIF('15'!$B:$B,$D284,'15'!$L:$L)))))</f>
        <v/>
      </c>
      <c r="U284" s="34" t="str">
        <f>IF($D284="","",(IF($C284="","",IF(ISNA(SUMIF('16'!$CA:$CA,$C284,'16'!$CB:$CB)),0,SUMIF('16'!$CA:$CA,$C284,'16'!$CB:$CB)))-IF($D284="","",IF(ISNA(SUMIF('16'!$B:$B,$D284,'16'!$L:$L)),0,SUMIF('16'!$B:$B,$D284,'16'!$L:$L)))))</f>
        <v/>
      </c>
      <c r="V284" s="34" t="str">
        <f>IF($D284="","",(IF($C284="","",IF(ISNA(SUMIF('17'!$CA:$CA,$C284,'17'!$CB:$CB)),0,SUMIF('17'!$CA:$CA,$C284,'17'!$CB:$CB)))-IF($D284="","",IF(ISNA(SUMIF('17'!$B:$B,$D284,'17'!$L:$L)),0,SUMIF('17'!$B:$B,$D284,'17'!$L:$L)))))</f>
        <v/>
      </c>
      <c r="W284" s="34" t="str">
        <f>IF($D284="","",(IF($C284="","",IF(ISNA(SUMIF('18'!$CA:$CA,$C284,'18'!$CB:$CB)),0,SUMIF('18'!$CA:$CA,$C284,'18'!$CB:$CB)))-IF($D284="","",IF(ISNA(SUMIF('18'!$B:$B,$D284,'18'!$L:$L)),0,SUMIF('18'!$B:$B,$D284,'18'!$L:$L)))))</f>
        <v/>
      </c>
      <c r="X284" s="34" t="str">
        <f>IF($D284="","",(IF($C284="","",IF(ISNA(SUMIF('19'!$CA:$CA,$C284,'19'!$CB:$CB)),0,SUMIF('19'!$CA:$CA,$C284,'19'!$CB:$CB)))-IF($D284="","",IF(ISNA(SUMIF('19'!$B:$B,$D284,'19'!$L:$L)),0,SUMIF('19'!$B:$B,$D284,'19'!$L:$L)))))</f>
        <v/>
      </c>
      <c r="Y284" s="34" t="str">
        <f>IF($D284="","",(IF($C284="","",IF(ISNA(SUMIF('20'!$CA:$CA,$C284,'20'!$CB:$CB)),0,SUMIF('20'!$CA:$CA,$C284,'20'!$CB:$CB)))-IF($D284="","",IF(ISNA(SUMIF('20'!$B:$B,$D284,'20'!$L:$L)),0,SUMIF('20'!$B:$B,$D284,'20'!$L:$L)))))</f>
        <v/>
      </c>
      <c r="Z284" s="34" t="str">
        <f>IF($D284="","",(IF($C284="","",IF(ISNA(SUMIF('21'!$CA:$CA,$C284,'21'!$CB:$CB)),0,SUMIF('21'!$CA:$CA,$C284,'21'!$CB:$CB)))-IF($D284="","",IF(ISNA(SUMIF('21'!$B:$B,$D284,'21'!$L:$L)),0,SUMIF('21'!$B:$B,$D284,'21'!$L:$L)))))</f>
        <v/>
      </c>
      <c r="AA284" s="34" t="str">
        <f>IF($D284="","",(IF($C284="","",IF(ISNA(SUMIF('22'!$CA:$CA,$C284,'22'!$CB:$CB)),0,SUMIF('22'!$CA:$CA,$C284,'22'!$CB:$CB)))-IF($D284="","",IF(ISNA(SUMIF('22'!$B:$B,$D284,'22'!$L:$L)),0,SUMIF('22'!$B:$B,$D284,'22'!$L:$L)))))</f>
        <v/>
      </c>
      <c r="AB284" s="34" t="str">
        <f>IF($D284="","",(IF($C284="","",IF(ISNA(SUMIF('23'!$CA:$CA,$C284,'23'!$CB:$CB)),0,SUMIF('23'!$CA:$CA,$C284,'23'!$CB:$CB)))-IF($D284="","",IF(ISNA(SUMIF('23'!$B:$B,$D284,'23'!$L:$L)),0,SUMIF('23'!$B:$B,$D284,'23'!$L:$L)))))</f>
        <v/>
      </c>
      <c r="AC284" s="34" t="str">
        <f>IF($D284="","",(IF($C284="","",IF(ISNA(SUMIF('24'!$CA:$CA,$C284,'24'!$CB:$CB)),0,SUMIF('24'!$CA:$CA,$C284,'24'!$CB:$CB)))-IF($D284="","",IF(ISNA(SUMIF('24'!$B:$B,$D284,'24'!$L:$L)),0,SUMIF('24'!$B:$B,$D284,'24'!$L:$L)))))</f>
        <v/>
      </c>
      <c r="AD284" s="34" t="str">
        <f>IF($D284="","",(IF($C284="","",IF(ISNA(SUMIF('25'!$CA:$CA,$C284,'25'!$CB:$CB)),0,SUMIF('25'!$CA:$CA,$C284,'25'!$CB:$CB)))-IF($D284="","",IF(ISNA(SUMIF('25'!$B:$B,$D284,'25'!$L:$L)),0,SUMIF('25'!$B:$B,$D284,'25'!$L:$L)))))</f>
        <v/>
      </c>
      <c r="AE284" s="34" t="str">
        <f>IF($D284="","",(IF($C284="","",IF(ISNA(SUMIF('26'!$CA:$CA,$C284,'26'!$CB:$CB)),0,SUMIF('26'!$CA:$CA,$C284,'26'!$CB:$CB)))-IF($D284="","",IF(ISNA(SUMIF('26'!$B:$B,$D284,'26'!$L:$L)),0,SUMIF('26'!$B:$B,$D284,'26'!$L:$L)))))</f>
        <v/>
      </c>
      <c r="AF284" s="34" t="str">
        <f>IF($D284="","",(IF($C284="","",IF(ISNA(SUMIF('27'!$CA:$CA,$C284,'27'!$CB:$CB)),0,SUMIF('27'!$CA:$CA,$C284,'27'!$CB:$CB)))-IF($D284="","",IF(ISNA(SUMIF('27'!$B:$B,$D284,'27'!$L:$L)),0,SUMIF('27'!$B:$B,$D284,'27'!$L:$L)))))</f>
        <v/>
      </c>
      <c r="AG284" s="34" t="str">
        <f>IF($D284="","",(IF($C284="","",IF(ISNA(SUMIF('28'!$CA:$CA,$C284,'28'!$CB:$CB)),0,SUMIF('28'!$CA:$CA,$C284,'28'!$CB:$CB)))-IF($D284="","",IF(ISNA(SUMIF('28'!$B:$B,$D284,'28'!$L:$L)),0,SUMIF('28'!$B:$B,$D284,'28'!$L:$L)))))</f>
        <v/>
      </c>
      <c r="AH284" s="34" t="str">
        <f>IF($D284="","",(IF($C284="","",IF(ISNA(SUMIF('29'!$CA:$CA,$C284,'29'!$CB:$CB)),0,SUMIF('29'!$CA:$CA,$C284,'29'!$CB:$CB)))-IF($D284="","",IF(ISNA(SUMIF('29'!$B:$B,$D284,'29'!$L:$L)),0,SUMIF('29'!$B:$B,$D284,'29'!$L:$L)))))</f>
        <v/>
      </c>
      <c r="AI284" s="34" t="str">
        <f>IF($D284="","",(IF($C284="","",IF(ISNA(SUMIF('30'!$CA:$CA,$C284,'30'!$CB:$CB)),0,SUMIF('30'!$CA:$CA,$C284,'30'!$CB:$CB)))-IF($D284="","",IF(ISNA(SUMIF('30'!$B:$B,$D284,'30'!$L:$L)),0,SUMIF('30'!$B:$B,$D284,'30'!$L:$L)))))</f>
        <v/>
      </c>
      <c r="AJ284" s="34" t="str">
        <f>IF($D284="","",(IF($C284="","",IF(ISNA(SUMIF('31'!$CA:$CA,$C284,'31'!$CB:$CB)),0,SUMIF('31'!$CA:$CA,$C284,'31'!$CB:$CB)))-IF($D284="","",IF(ISNA(SUMIF('31'!$B:$B,$D284,'31'!$L:$L)),0,SUMIF('31'!$B:$B,$D284,'31'!$L:$L)))))</f>
        <v/>
      </c>
      <c r="AK284" s="35" t="str">
        <f t="shared" ref="AK284:AK318" si="16">IF(D284="","",SUM(E284:AJ284))</f>
        <v/>
      </c>
      <c r="AL284" s="31" t="str">
        <f t="shared" ref="AL284:AL318" si="17">IF(D284="","",D284)</f>
        <v/>
      </c>
    </row>
    <row r="285" spans="1:38" ht="17.399999999999999" hidden="1">
      <c r="A285" s="19">
        <v>67</v>
      </c>
      <c r="C285" s="39" t="str">
        <f>IF(D285="","",VLOOKUP('CUADRO GENERADO'!D285,'BASE DATOS CONDUCTORES'!B:C,2,FALSE))</f>
        <v/>
      </c>
      <c r="D285" s="28" t="str">
        <f>IFERROR(VLOOKUP(A285,'BASE DATOS CONDUCTORES'!$Z$4:$AB$403,3,FALSE),"")</f>
        <v/>
      </c>
      <c r="E285" s="34" t="str">
        <f>IF(ISNA(VLOOKUP(D285,SALDOS!C:D,2,FALSE)),"",VLOOKUP(D285,SALDOS!C:D,2,FALSE))</f>
        <v/>
      </c>
      <c r="F285" s="34" t="str">
        <f>IF($D285="","",(IF($C285="","",IF(ISNA(SUMIF('1'!$CA:$CA,$C285,'1'!$CB:$CB)),0,SUMIF('1'!$CA:$CA,$C285,'1'!$CB:$CB)))-IF($D285="","",IF(ISNA(SUMIF('1'!$B:$B,$D285,'1'!$L:$L)),0,SUMIF('1'!$B:$B,$D285,'1'!$L:$L)))))</f>
        <v/>
      </c>
      <c r="G285" s="34" t="str">
        <f>IF($D285="","",(IF($C285="","",IF(ISNA(SUMIF('2'!$CA:$CA,$C285,'2'!$CB:$CB)),0,SUMIF('2'!$CA:$CA,$C285,'2'!$CB:$CB)))-IF($D285="","",IF(ISNA(SUMIF('2'!$B:$B,$D285,'2'!$L:$L)),0,SUMIF('2'!$B:$B,$D285,'2'!$L:$L)))))</f>
        <v/>
      </c>
      <c r="H285" s="34" t="str">
        <f>IF($D285="","",(IF($C285="","",IF(ISNA(SUMIF('3'!$CA:$CA,$C285,'3'!$CB:$CB)),0,SUMIF('3'!$CA:$CA,$C285,'3'!$CB:$CB)))-IF($D285="","",IF(ISNA(SUMIF('3'!$B:$B,$D285,'3'!$L:$L)),0,SUMIF('3'!$B:$B,$D285,'3'!$L:$L)))))</f>
        <v/>
      </c>
      <c r="I285" s="34" t="str">
        <f>IF($D285="","",(IF($C285="","",IF(ISNA(SUMIF('4'!$CA:$CA,$C285,'4'!$CB:$CB)),0,SUMIF('4'!$CA:$CA,$C285,'4'!$CB:$CB)))-IF($D285="","",IF(ISNA(SUMIF('4'!$B:$B,$D285,'4'!$L:$L)),0,SUMIF('4'!$B:$B,$D285,'4'!$L:$L)))))</f>
        <v/>
      </c>
      <c r="J285" s="34" t="str">
        <f>IF($D285="","",(IF($C285="","",IF(ISNA(SUMIF('5'!$CA:$CA,$C285,'5'!$CB:$CB)),0,SUMIF('5'!$CA:$CA,$C285,'5'!$CB:$CB)))-IF($D285="","",IF(ISNA(SUMIF('5'!$B:$B,$D285,'5'!$L:$L)),0,SUMIF('5'!$B:$B,$D285,'5'!$L:$L)))))</f>
        <v/>
      </c>
      <c r="K285" s="34" t="str">
        <f>IF($D285="","",(IF($C285="","",IF(ISNA(SUMIF('6'!$CA:$CA,$C285,'6'!$CB:$CB)),0,SUMIF('6'!$CA:$CA,$C285,'6'!$CB:$CB)))-IF($D285="","",IF(ISNA(SUMIF('6'!$B:$B,$D285,'6'!$L:$L)),0,SUMIF('6'!$B:$B,$D285,'6'!$L:$L)))))</f>
        <v/>
      </c>
      <c r="L285" s="34" t="str">
        <f>IF($D285="","",(IF($C285="","",IF(ISNA(SUMIF('7'!$CA:$CA,$C285,'7'!$CB:$CB)),0,SUMIF('7'!$CA:$CA,$C285,'7'!$CB:$CB)))-IF($D285="","",IF(ISNA(SUMIF('7'!$B:$B,$D285,'7'!$L:$L)),0,SUMIF('7'!$B:$B,$D285,'7'!$L:$L)))))</f>
        <v/>
      </c>
      <c r="M285" s="34" t="str">
        <f>IF($D285="","",(IF($C285="","",IF(ISNA(SUMIF('8'!$CA:$CA,$C285,'8'!$CB:$CB)),0,SUMIF('8'!$CA:$CA,$C285,'8'!$CB:$CB)))-IF($D285="","",IF(ISNA(SUMIF('8'!$B:$B,$D285,'8'!$L:$L)),0,SUMIF('8'!$B:$B,$D285,'8'!$L:$L)))))</f>
        <v/>
      </c>
      <c r="N285" s="34" t="str">
        <f>IF($D285="","",(IF($C285="","",IF(ISNA(SUMIF('9'!$CA:$CA,$C285,'9'!$CB:$CB)),0,SUMIF('9'!$CA:$CA,$C285,'9'!$CB:$CB)))-IF($D285="","",IF(ISNA(SUMIF('9'!$B:$B,$D285,'9'!$L:$L)),0,SUMIF('9'!$B:$B,$D285,'9'!$L:$L)))))</f>
        <v/>
      </c>
      <c r="O285" s="34" t="str">
        <f>IF($D285="","",(IF($C285="","",IF(ISNA(SUMIF('10'!$CA:$CA,$C285,'10'!$CB:$CB)),0,SUMIF('10'!$CA:$CA,$C285,'10'!$CB:$CB)))-IF($D285="","",IF(ISNA(SUMIF('10'!$B:$B,$D285,'10'!$L:$L)),0,SUMIF('10'!$B:$B,$D285,'10'!$L:$L)))))</f>
        <v/>
      </c>
      <c r="P285" s="34" t="str">
        <f>IF($D285="","",(IF($C285="","",IF(ISNA(SUMIF('11'!$CA:$CA,$C285,'11'!$CB:$CB)),0,SUMIF('11'!$CA:$CA,$C285,'11'!$CB:$CB)))-IF($D285="","",IF(ISNA(SUMIF('11'!$B:$B,$D285,'11'!$L:$L)),0,SUMIF('11'!$B:$B,$D285,'11'!$L:$L)))))</f>
        <v/>
      </c>
      <c r="Q285" s="34" t="str">
        <f>IF($D285="","",(IF($C285="","",IF(ISNA(SUMIF('12'!$CA:$CA,$C285,'12'!$CB:$CB)),0,SUMIF('12'!$CA:$CA,$C285,'12'!$CB:$CB)))-IF($D285="","",IF(ISNA(SUMIF('12'!$B:$B,$D285,'12'!$L:$L)),0,SUMIF('12'!$B:$B,$D285,'12'!$L:$L)))))</f>
        <v/>
      </c>
      <c r="R285" s="34" t="str">
        <f>IF($D285="","",(IF($C285="","",IF(ISNA(SUMIF('13'!$CA:$CA,$C285,'13'!$CB:$CB)),0,SUMIF('13'!$CA:$CA,$C285,'13'!$CB:$CB)))-IF($D285="","",IF(ISNA(SUMIF('13'!$B:$B,$D285,'13'!$L:$L)),0,SUMIF('13'!$B:$B,$D285,'13'!$L:$L)))))</f>
        <v/>
      </c>
      <c r="S285" s="34" t="str">
        <f>IF($D285="","",(IF($C285="","",IF(ISNA(SUMIF('14'!$CA:$CA,$C285,'14'!$CB:$CB)),0,SUMIF('14'!$CA:$CA,$C285,'14'!$CB:$CB)))-IF($D285="","",IF(ISNA(SUMIF('14'!$B:$B,$D285,'14'!$L:$L)),0,SUMIF('14'!$B:$B,$D285,'14'!$L:$L)))))</f>
        <v/>
      </c>
      <c r="T285" s="34" t="str">
        <f>IF($D285="","",(IF($C285="","",IF(ISNA(SUMIF('15'!$CA:$CA,$C285,'15'!$CB:$CB)),0,SUMIF('15'!$CA:$CA,$C285,'15'!$CB:$CB)))-IF($D285="","",IF(ISNA(SUMIF('15'!$B:$B,$D285,'15'!$L:$L)),0,SUMIF('15'!$B:$B,$D285,'15'!$L:$L)))))</f>
        <v/>
      </c>
      <c r="U285" s="34" t="str">
        <f>IF($D285="","",(IF($C285="","",IF(ISNA(SUMIF('16'!$CA:$CA,$C285,'16'!$CB:$CB)),0,SUMIF('16'!$CA:$CA,$C285,'16'!$CB:$CB)))-IF($D285="","",IF(ISNA(SUMIF('16'!$B:$B,$D285,'16'!$L:$L)),0,SUMIF('16'!$B:$B,$D285,'16'!$L:$L)))))</f>
        <v/>
      </c>
      <c r="V285" s="34" t="str">
        <f>IF($D285="","",(IF($C285="","",IF(ISNA(SUMIF('17'!$CA:$CA,$C285,'17'!$CB:$CB)),0,SUMIF('17'!$CA:$CA,$C285,'17'!$CB:$CB)))-IF($D285="","",IF(ISNA(SUMIF('17'!$B:$B,$D285,'17'!$L:$L)),0,SUMIF('17'!$B:$B,$D285,'17'!$L:$L)))))</f>
        <v/>
      </c>
      <c r="W285" s="34" t="str">
        <f>IF($D285="","",(IF($C285="","",IF(ISNA(SUMIF('18'!$CA:$CA,$C285,'18'!$CB:$CB)),0,SUMIF('18'!$CA:$CA,$C285,'18'!$CB:$CB)))-IF($D285="","",IF(ISNA(SUMIF('18'!$B:$B,$D285,'18'!$L:$L)),0,SUMIF('18'!$B:$B,$D285,'18'!$L:$L)))))</f>
        <v/>
      </c>
      <c r="X285" s="34" t="str">
        <f>IF($D285="","",(IF($C285="","",IF(ISNA(SUMIF('19'!$CA:$CA,$C285,'19'!$CB:$CB)),0,SUMIF('19'!$CA:$CA,$C285,'19'!$CB:$CB)))-IF($D285="","",IF(ISNA(SUMIF('19'!$B:$B,$D285,'19'!$L:$L)),0,SUMIF('19'!$B:$B,$D285,'19'!$L:$L)))))</f>
        <v/>
      </c>
      <c r="Y285" s="34" t="str">
        <f>IF($D285="","",(IF($C285="","",IF(ISNA(SUMIF('20'!$CA:$CA,$C285,'20'!$CB:$CB)),0,SUMIF('20'!$CA:$CA,$C285,'20'!$CB:$CB)))-IF($D285="","",IF(ISNA(SUMIF('20'!$B:$B,$D285,'20'!$L:$L)),0,SUMIF('20'!$B:$B,$D285,'20'!$L:$L)))))</f>
        <v/>
      </c>
      <c r="Z285" s="34" t="str">
        <f>IF($D285="","",(IF($C285="","",IF(ISNA(SUMIF('21'!$CA:$CA,$C285,'21'!$CB:$CB)),0,SUMIF('21'!$CA:$CA,$C285,'21'!$CB:$CB)))-IF($D285="","",IF(ISNA(SUMIF('21'!$B:$B,$D285,'21'!$L:$L)),0,SUMIF('21'!$B:$B,$D285,'21'!$L:$L)))))</f>
        <v/>
      </c>
      <c r="AA285" s="34" t="str">
        <f>IF($D285="","",(IF($C285="","",IF(ISNA(SUMIF('22'!$CA:$CA,$C285,'22'!$CB:$CB)),0,SUMIF('22'!$CA:$CA,$C285,'22'!$CB:$CB)))-IF($D285="","",IF(ISNA(SUMIF('22'!$B:$B,$D285,'22'!$L:$L)),0,SUMIF('22'!$B:$B,$D285,'22'!$L:$L)))))</f>
        <v/>
      </c>
      <c r="AB285" s="34" t="str">
        <f>IF($D285="","",(IF($C285="","",IF(ISNA(SUMIF('23'!$CA:$CA,$C285,'23'!$CB:$CB)),0,SUMIF('23'!$CA:$CA,$C285,'23'!$CB:$CB)))-IF($D285="","",IF(ISNA(SUMIF('23'!$B:$B,$D285,'23'!$L:$L)),0,SUMIF('23'!$B:$B,$D285,'23'!$L:$L)))))</f>
        <v/>
      </c>
      <c r="AC285" s="34" t="str">
        <f>IF($D285="","",(IF($C285="","",IF(ISNA(SUMIF('24'!$CA:$CA,$C285,'24'!$CB:$CB)),0,SUMIF('24'!$CA:$CA,$C285,'24'!$CB:$CB)))-IF($D285="","",IF(ISNA(SUMIF('24'!$B:$B,$D285,'24'!$L:$L)),0,SUMIF('24'!$B:$B,$D285,'24'!$L:$L)))))</f>
        <v/>
      </c>
      <c r="AD285" s="34" t="str">
        <f>IF($D285="","",(IF($C285="","",IF(ISNA(SUMIF('25'!$CA:$CA,$C285,'25'!$CB:$CB)),0,SUMIF('25'!$CA:$CA,$C285,'25'!$CB:$CB)))-IF($D285="","",IF(ISNA(SUMIF('25'!$B:$B,$D285,'25'!$L:$L)),0,SUMIF('25'!$B:$B,$D285,'25'!$L:$L)))))</f>
        <v/>
      </c>
      <c r="AE285" s="34" t="str">
        <f>IF($D285="","",(IF($C285="","",IF(ISNA(SUMIF('26'!$CA:$CA,$C285,'26'!$CB:$CB)),0,SUMIF('26'!$CA:$CA,$C285,'26'!$CB:$CB)))-IF($D285="","",IF(ISNA(SUMIF('26'!$B:$B,$D285,'26'!$L:$L)),0,SUMIF('26'!$B:$B,$D285,'26'!$L:$L)))))</f>
        <v/>
      </c>
      <c r="AF285" s="34" t="str">
        <f>IF($D285="","",(IF($C285="","",IF(ISNA(SUMIF('27'!$CA:$CA,$C285,'27'!$CB:$CB)),0,SUMIF('27'!$CA:$CA,$C285,'27'!$CB:$CB)))-IF($D285="","",IF(ISNA(SUMIF('27'!$B:$B,$D285,'27'!$L:$L)),0,SUMIF('27'!$B:$B,$D285,'27'!$L:$L)))))</f>
        <v/>
      </c>
      <c r="AG285" s="34" t="str">
        <f>IF($D285="","",(IF($C285="","",IF(ISNA(SUMIF('28'!$CA:$CA,$C285,'28'!$CB:$CB)),0,SUMIF('28'!$CA:$CA,$C285,'28'!$CB:$CB)))-IF($D285="","",IF(ISNA(SUMIF('28'!$B:$B,$D285,'28'!$L:$L)),0,SUMIF('28'!$B:$B,$D285,'28'!$L:$L)))))</f>
        <v/>
      </c>
      <c r="AH285" s="34" t="str">
        <f>IF($D285="","",(IF($C285="","",IF(ISNA(SUMIF('29'!$CA:$CA,$C285,'29'!$CB:$CB)),0,SUMIF('29'!$CA:$CA,$C285,'29'!$CB:$CB)))-IF($D285="","",IF(ISNA(SUMIF('29'!$B:$B,$D285,'29'!$L:$L)),0,SUMIF('29'!$B:$B,$D285,'29'!$L:$L)))))</f>
        <v/>
      </c>
      <c r="AI285" s="34" t="str">
        <f>IF($D285="","",(IF($C285="","",IF(ISNA(SUMIF('30'!$CA:$CA,$C285,'30'!$CB:$CB)),0,SUMIF('30'!$CA:$CA,$C285,'30'!$CB:$CB)))-IF($D285="","",IF(ISNA(SUMIF('30'!$B:$B,$D285,'30'!$L:$L)),0,SUMIF('30'!$B:$B,$D285,'30'!$L:$L)))))</f>
        <v/>
      </c>
      <c r="AJ285" s="34" t="str">
        <f>IF($D285="","",(IF($C285="","",IF(ISNA(SUMIF('31'!$CA:$CA,$C285,'31'!$CB:$CB)),0,SUMIF('31'!$CA:$CA,$C285,'31'!$CB:$CB)))-IF($D285="","",IF(ISNA(SUMIF('31'!$B:$B,$D285,'31'!$L:$L)),0,SUMIF('31'!$B:$B,$D285,'31'!$L:$L)))))</f>
        <v/>
      </c>
      <c r="AK285" s="35" t="str">
        <f t="shared" si="16"/>
        <v/>
      </c>
      <c r="AL285" s="31" t="str">
        <f t="shared" si="17"/>
        <v/>
      </c>
    </row>
    <row r="286" spans="1:38" ht="17.399999999999999" hidden="1">
      <c r="A286" s="19">
        <v>68</v>
      </c>
      <c r="C286" s="39" t="str">
        <f>IF(D286="","",VLOOKUP('CUADRO GENERADO'!D286,'BASE DATOS CONDUCTORES'!B:C,2,FALSE))</f>
        <v/>
      </c>
      <c r="D286" s="28" t="str">
        <f>IFERROR(VLOOKUP(A286,'BASE DATOS CONDUCTORES'!$Z$4:$AB$403,3,FALSE),"")</f>
        <v/>
      </c>
      <c r="E286" s="34" t="str">
        <f>IF(ISNA(VLOOKUP(D286,SALDOS!C:D,2,FALSE)),"",VLOOKUP(D286,SALDOS!C:D,2,FALSE))</f>
        <v/>
      </c>
      <c r="F286" s="34" t="str">
        <f>IF($D286="","",(IF($C286="","",IF(ISNA(SUMIF('1'!$CA:$CA,$C286,'1'!$CB:$CB)),0,SUMIF('1'!$CA:$CA,$C286,'1'!$CB:$CB)))-IF($D286="","",IF(ISNA(SUMIF('1'!$B:$B,$D286,'1'!$L:$L)),0,SUMIF('1'!$B:$B,$D286,'1'!$L:$L)))))</f>
        <v/>
      </c>
      <c r="G286" s="34" t="str">
        <f>IF($D286="","",(IF($C286="","",IF(ISNA(SUMIF('2'!$CA:$CA,$C286,'2'!$CB:$CB)),0,SUMIF('2'!$CA:$CA,$C286,'2'!$CB:$CB)))-IF($D286="","",IF(ISNA(SUMIF('2'!$B:$B,$D286,'2'!$L:$L)),0,SUMIF('2'!$B:$B,$D286,'2'!$L:$L)))))</f>
        <v/>
      </c>
      <c r="H286" s="34" t="str">
        <f>IF($D286="","",(IF($C286="","",IF(ISNA(SUMIF('3'!$CA:$CA,$C286,'3'!$CB:$CB)),0,SUMIF('3'!$CA:$CA,$C286,'3'!$CB:$CB)))-IF($D286="","",IF(ISNA(SUMIF('3'!$B:$B,$D286,'3'!$L:$L)),0,SUMIF('3'!$B:$B,$D286,'3'!$L:$L)))))</f>
        <v/>
      </c>
      <c r="I286" s="34" t="str">
        <f>IF($D286="","",(IF($C286="","",IF(ISNA(SUMIF('4'!$CA:$CA,$C286,'4'!$CB:$CB)),0,SUMIF('4'!$CA:$CA,$C286,'4'!$CB:$CB)))-IF($D286="","",IF(ISNA(SUMIF('4'!$B:$B,$D286,'4'!$L:$L)),0,SUMIF('4'!$B:$B,$D286,'4'!$L:$L)))))</f>
        <v/>
      </c>
      <c r="J286" s="34" t="str">
        <f>IF($D286="","",(IF($C286="","",IF(ISNA(SUMIF('5'!$CA:$CA,$C286,'5'!$CB:$CB)),0,SUMIF('5'!$CA:$CA,$C286,'5'!$CB:$CB)))-IF($D286="","",IF(ISNA(SUMIF('5'!$B:$B,$D286,'5'!$L:$L)),0,SUMIF('5'!$B:$B,$D286,'5'!$L:$L)))))</f>
        <v/>
      </c>
      <c r="K286" s="34" t="str">
        <f>IF($D286="","",(IF($C286="","",IF(ISNA(SUMIF('6'!$CA:$CA,$C286,'6'!$CB:$CB)),0,SUMIF('6'!$CA:$CA,$C286,'6'!$CB:$CB)))-IF($D286="","",IF(ISNA(SUMIF('6'!$B:$B,$D286,'6'!$L:$L)),0,SUMIF('6'!$B:$B,$D286,'6'!$L:$L)))))</f>
        <v/>
      </c>
      <c r="L286" s="34" t="str">
        <f>IF($D286="","",(IF($C286="","",IF(ISNA(SUMIF('7'!$CA:$CA,$C286,'7'!$CB:$CB)),0,SUMIF('7'!$CA:$CA,$C286,'7'!$CB:$CB)))-IF($D286="","",IF(ISNA(SUMIF('7'!$B:$B,$D286,'7'!$L:$L)),0,SUMIF('7'!$B:$B,$D286,'7'!$L:$L)))))</f>
        <v/>
      </c>
      <c r="M286" s="34" t="str">
        <f>IF($D286="","",(IF($C286="","",IF(ISNA(SUMIF('8'!$CA:$CA,$C286,'8'!$CB:$CB)),0,SUMIF('8'!$CA:$CA,$C286,'8'!$CB:$CB)))-IF($D286="","",IF(ISNA(SUMIF('8'!$B:$B,$D286,'8'!$L:$L)),0,SUMIF('8'!$B:$B,$D286,'8'!$L:$L)))))</f>
        <v/>
      </c>
      <c r="N286" s="34" t="str">
        <f>IF($D286="","",(IF($C286="","",IF(ISNA(SUMIF('9'!$CA:$CA,$C286,'9'!$CB:$CB)),0,SUMIF('9'!$CA:$CA,$C286,'9'!$CB:$CB)))-IF($D286="","",IF(ISNA(SUMIF('9'!$B:$B,$D286,'9'!$L:$L)),0,SUMIF('9'!$B:$B,$D286,'9'!$L:$L)))))</f>
        <v/>
      </c>
      <c r="O286" s="34" t="str">
        <f>IF($D286="","",(IF($C286="","",IF(ISNA(SUMIF('10'!$CA:$CA,$C286,'10'!$CB:$CB)),0,SUMIF('10'!$CA:$CA,$C286,'10'!$CB:$CB)))-IF($D286="","",IF(ISNA(SUMIF('10'!$B:$B,$D286,'10'!$L:$L)),0,SUMIF('10'!$B:$B,$D286,'10'!$L:$L)))))</f>
        <v/>
      </c>
      <c r="P286" s="34" t="str">
        <f>IF($D286="","",(IF($C286="","",IF(ISNA(SUMIF('11'!$CA:$CA,$C286,'11'!$CB:$CB)),0,SUMIF('11'!$CA:$CA,$C286,'11'!$CB:$CB)))-IF($D286="","",IF(ISNA(SUMIF('11'!$B:$B,$D286,'11'!$L:$L)),0,SUMIF('11'!$B:$B,$D286,'11'!$L:$L)))))</f>
        <v/>
      </c>
      <c r="Q286" s="34" t="str">
        <f>IF($D286="","",(IF($C286="","",IF(ISNA(SUMIF('12'!$CA:$CA,$C286,'12'!$CB:$CB)),0,SUMIF('12'!$CA:$CA,$C286,'12'!$CB:$CB)))-IF($D286="","",IF(ISNA(SUMIF('12'!$B:$B,$D286,'12'!$L:$L)),0,SUMIF('12'!$B:$B,$D286,'12'!$L:$L)))))</f>
        <v/>
      </c>
      <c r="R286" s="34" t="str">
        <f>IF($D286="","",(IF($C286="","",IF(ISNA(SUMIF('13'!$CA:$CA,$C286,'13'!$CB:$CB)),0,SUMIF('13'!$CA:$CA,$C286,'13'!$CB:$CB)))-IF($D286="","",IF(ISNA(SUMIF('13'!$B:$B,$D286,'13'!$L:$L)),0,SUMIF('13'!$B:$B,$D286,'13'!$L:$L)))))</f>
        <v/>
      </c>
      <c r="S286" s="34" t="str">
        <f>IF($D286="","",(IF($C286="","",IF(ISNA(SUMIF('14'!$CA:$CA,$C286,'14'!$CB:$CB)),0,SUMIF('14'!$CA:$CA,$C286,'14'!$CB:$CB)))-IF($D286="","",IF(ISNA(SUMIF('14'!$B:$B,$D286,'14'!$L:$L)),0,SUMIF('14'!$B:$B,$D286,'14'!$L:$L)))))</f>
        <v/>
      </c>
      <c r="T286" s="34" t="str">
        <f>IF($D286="","",(IF($C286="","",IF(ISNA(SUMIF('15'!$CA:$CA,$C286,'15'!$CB:$CB)),0,SUMIF('15'!$CA:$CA,$C286,'15'!$CB:$CB)))-IF($D286="","",IF(ISNA(SUMIF('15'!$B:$B,$D286,'15'!$L:$L)),0,SUMIF('15'!$B:$B,$D286,'15'!$L:$L)))))</f>
        <v/>
      </c>
      <c r="U286" s="34" t="str">
        <f>IF($D286="","",(IF($C286="","",IF(ISNA(SUMIF('16'!$CA:$CA,$C286,'16'!$CB:$CB)),0,SUMIF('16'!$CA:$CA,$C286,'16'!$CB:$CB)))-IF($D286="","",IF(ISNA(SUMIF('16'!$B:$B,$D286,'16'!$L:$L)),0,SUMIF('16'!$B:$B,$D286,'16'!$L:$L)))))</f>
        <v/>
      </c>
      <c r="V286" s="34" t="str">
        <f>IF($D286="","",(IF($C286="","",IF(ISNA(SUMIF('17'!$CA:$CA,$C286,'17'!$CB:$CB)),0,SUMIF('17'!$CA:$CA,$C286,'17'!$CB:$CB)))-IF($D286="","",IF(ISNA(SUMIF('17'!$B:$B,$D286,'17'!$L:$L)),0,SUMIF('17'!$B:$B,$D286,'17'!$L:$L)))))</f>
        <v/>
      </c>
      <c r="W286" s="34" t="str">
        <f>IF($D286="","",(IF($C286="","",IF(ISNA(SUMIF('18'!$CA:$CA,$C286,'18'!$CB:$CB)),0,SUMIF('18'!$CA:$CA,$C286,'18'!$CB:$CB)))-IF($D286="","",IF(ISNA(SUMIF('18'!$B:$B,$D286,'18'!$L:$L)),0,SUMIF('18'!$B:$B,$D286,'18'!$L:$L)))))</f>
        <v/>
      </c>
      <c r="X286" s="34" t="str">
        <f>IF($D286="","",(IF($C286="","",IF(ISNA(SUMIF('19'!$CA:$CA,$C286,'19'!$CB:$CB)),0,SUMIF('19'!$CA:$CA,$C286,'19'!$CB:$CB)))-IF($D286="","",IF(ISNA(SUMIF('19'!$B:$B,$D286,'19'!$L:$L)),0,SUMIF('19'!$B:$B,$D286,'19'!$L:$L)))))</f>
        <v/>
      </c>
      <c r="Y286" s="34" t="str">
        <f>IF($D286="","",(IF($C286="","",IF(ISNA(SUMIF('20'!$CA:$CA,$C286,'20'!$CB:$CB)),0,SUMIF('20'!$CA:$CA,$C286,'20'!$CB:$CB)))-IF($D286="","",IF(ISNA(SUMIF('20'!$B:$B,$D286,'20'!$L:$L)),0,SUMIF('20'!$B:$B,$D286,'20'!$L:$L)))))</f>
        <v/>
      </c>
      <c r="Z286" s="34" t="str">
        <f>IF($D286="","",(IF($C286="","",IF(ISNA(SUMIF('21'!$CA:$CA,$C286,'21'!$CB:$CB)),0,SUMIF('21'!$CA:$CA,$C286,'21'!$CB:$CB)))-IF($D286="","",IF(ISNA(SUMIF('21'!$B:$B,$D286,'21'!$L:$L)),0,SUMIF('21'!$B:$B,$D286,'21'!$L:$L)))))</f>
        <v/>
      </c>
      <c r="AA286" s="34" t="str">
        <f>IF($D286="","",(IF($C286="","",IF(ISNA(SUMIF('22'!$CA:$CA,$C286,'22'!$CB:$CB)),0,SUMIF('22'!$CA:$CA,$C286,'22'!$CB:$CB)))-IF($D286="","",IF(ISNA(SUMIF('22'!$B:$B,$D286,'22'!$L:$L)),0,SUMIF('22'!$B:$B,$D286,'22'!$L:$L)))))</f>
        <v/>
      </c>
      <c r="AB286" s="34" t="str">
        <f>IF($D286="","",(IF($C286="","",IF(ISNA(SUMIF('23'!$CA:$CA,$C286,'23'!$CB:$CB)),0,SUMIF('23'!$CA:$CA,$C286,'23'!$CB:$CB)))-IF($D286="","",IF(ISNA(SUMIF('23'!$B:$B,$D286,'23'!$L:$L)),0,SUMIF('23'!$B:$B,$D286,'23'!$L:$L)))))</f>
        <v/>
      </c>
      <c r="AC286" s="34" t="str">
        <f>IF($D286="","",(IF($C286="","",IF(ISNA(SUMIF('24'!$CA:$CA,$C286,'24'!$CB:$CB)),0,SUMIF('24'!$CA:$CA,$C286,'24'!$CB:$CB)))-IF($D286="","",IF(ISNA(SUMIF('24'!$B:$B,$D286,'24'!$L:$L)),0,SUMIF('24'!$B:$B,$D286,'24'!$L:$L)))))</f>
        <v/>
      </c>
      <c r="AD286" s="34" t="str">
        <f>IF($D286="","",(IF($C286="","",IF(ISNA(SUMIF('25'!$CA:$CA,$C286,'25'!$CB:$CB)),0,SUMIF('25'!$CA:$CA,$C286,'25'!$CB:$CB)))-IF($D286="","",IF(ISNA(SUMIF('25'!$B:$B,$D286,'25'!$L:$L)),0,SUMIF('25'!$B:$B,$D286,'25'!$L:$L)))))</f>
        <v/>
      </c>
      <c r="AE286" s="34" t="str">
        <f>IF($D286="","",(IF($C286="","",IF(ISNA(SUMIF('26'!$CA:$CA,$C286,'26'!$CB:$CB)),0,SUMIF('26'!$CA:$CA,$C286,'26'!$CB:$CB)))-IF($D286="","",IF(ISNA(SUMIF('26'!$B:$B,$D286,'26'!$L:$L)),0,SUMIF('26'!$B:$B,$D286,'26'!$L:$L)))))</f>
        <v/>
      </c>
      <c r="AF286" s="34" t="str">
        <f>IF($D286="","",(IF($C286="","",IF(ISNA(SUMIF('27'!$CA:$CA,$C286,'27'!$CB:$CB)),0,SUMIF('27'!$CA:$CA,$C286,'27'!$CB:$CB)))-IF($D286="","",IF(ISNA(SUMIF('27'!$B:$B,$D286,'27'!$L:$L)),0,SUMIF('27'!$B:$B,$D286,'27'!$L:$L)))))</f>
        <v/>
      </c>
      <c r="AG286" s="34" t="str">
        <f>IF($D286="","",(IF($C286="","",IF(ISNA(SUMIF('28'!$CA:$CA,$C286,'28'!$CB:$CB)),0,SUMIF('28'!$CA:$CA,$C286,'28'!$CB:$CB)))-IF($D286="","",IF(ISNA(SUMIF('28'!$B:$B,$D286,'28'!$L:$L)),0,SUMIF('28'!$B:$B,$D286,'28'!$L:$L)))))</f>
        <v/>
      </c>
      <c r="AH286" s="34" t="str">
        <f>IF($D286="","",(IF($C286="","",IF(ISNA(SUMIF('29'!$CA:$CA,$C286,'29'!$CB:$CB)),0,SUMIF('29'!$CA:$CA,$C286,'29'!$CB:$CB)))-IF($D286="","",IF(ISNA(SUMIF('29'!$B:$B,$D286,'29'!$L:$L)),0,SUMIF('29'!$B:$B,$D286,'29'!$L:$L)))))</f>
        <v/>
      </c>
      <c r="AI286" s="34" t="str">
        <f>IF($D286="","",(IF($C286="","",IF(ISNA(SUMIF('30'!$CA:$CA,$C286,'30'!$CB:$CB)),0,SUMIF('30'!$CA:$CA,$C286,'30'!$CB:$CB)))-IF($D286="","",IF(ISNA(SUMIF('30'!$B:$B,$D286,'30'!$L:$L)),0,SUMIF('30'!$B:$B,$D286,'30'!$L:$L)))))</f>
        <v/>
      </c>
      <c r="AJ286" s="34" t="str">
        <f>IF($D286="","",(IF($C286="","",IF(ISNA(SUMIF('31'!$CA:$CA,$C286,'31'!$CB:$CB)),0,SUMIF('31'!$CA:$CA,$C286,'31'!$CB:$CB)))-IF($D286="","",IF(ISNA(SUMIF('31'!$B:$B,$D286,'31'!$L:$L)),0,SUMIF('31'!$B:$B,$D286,'31'!$L:$L)))))</f>
        <v/>
      </c>
      <c r="AK286" s="35" t="str">
        <f t="shared" si="16"/>
        <v/>
      </c>
      <c r="AL286" s="31" t="str">
        <f t="shared" si="17"/>
        <v/>
      </c>
    </row>
    <row r="287" spans="1:38" ht="17.399999999999999" hidden="1">
      <c r="A287" s="19">
        <v>69</v>
      </c>
      <c r="C287" s="39" t="str">
        <f>IF(D287="","",VLOOKUP('CUADRO GENERADO'!D287,'BASE DATOS CONDUCTORES'!B:C,2,FALSE))</f>
        <v/>
      </c>
      <c r="D287" s="28" t="str">
        <f>IFERROR(VLOOKUP(A287,'BASE DATOS CONDUCTORES'!$Z$4:$AB$403,3,FALSE),"")</f>
        <v/>
      </c>
      <c r="E287" s="34" t="str">
        <f>IF(ISNA(VLOOKUP(D287,SALDOS!C:D,2,FALSE)),"",VLOOKUP(D287,SALDOS!C:D,2,FALSE))</f>
        <v/>
      </c>
      <c r="F287" s="34" t="str">
        <f>IF($D287="","",(IF($C287="","",IF(ISNA(SUMIF('1'!$CA:$CA,$C287,'1'!$CB:$CB)),0,SUMIF('1'!$CA:$CA,$C287,'1'!$CB:$CB)))-IF($D287="","",IF(ISNA(SUMIF('1'!$B:$B,$D287,'1'!$L:$L)),0,SUMIF('1'!$B:$B,$D287,'1'!$L:$L)))))</f>
        <v/>
      </c>
      <c r="G287" s="34" t="str">
        <f>IF($D287="","",(IF($C287="","",IF(ISNA(SUMIF('2'!$CA:$CA,$C287,'2'!$CB:$CB)),0,SUMIF('2'!$CA:$CA,$C287,'2'!$CB:$CB)))-IF($D287="","",IF(ISNA(SUMIF('2'!$B:$B,$D287,'2'!$L:$L)),0,SUMIF('2'!$B:$B,$D287,'2'!$L:$L)))))</f>
        <v/>
      </c>
      <c r="H287" s="34" t="str">
        <f>IF($D287="","",(IF($C287="","",IF(ISNA(SUMIF('3'!$CA:$CA,$C287,'3'!$CB:$CB)),0,SUMIF('3'!$CA:$CA,$C287,'3'!$CB:$CB)))-IF($D287="","",IF(ISNA(SUMIF('3'!$B:$B,$D287,'3'!$L:$L)),0,SUMIF('3'!$B:$B,$D287,'3'!$L:$L)))))</f>
        <v/>
      </c>
      <c r="I287" s="34" t="str">
        <f>IF($D287="","",(IF($C287="","",IF(ISNA(SUMIF('4'!$CA:$CA,$C287,'4'!$CB:$CB)),0,SUMIF('4'!$CA:$CA,$C287,'4'!$CB:$CB)))-IF($D287="","",IF(ISNA(SUMIF('4'!$B:$B,$D287,'4'!$L:$L)),0,SUMIF('4'!$B:$B,$D287,'4'!$L:$L)))))</f>
        <v/>
      </c>
      <c r="J287" s="34" t="str">
        <f>IF($D287="","",(IF($C287="","",IF(ISNA(SUMIF('5'!$CA:$CA,$C287,'5'!$CB:$CB)),0,SUMIF('5'!$CA:$CA,$C287,'5'!$CB:$CB)))-IF($D287="","",IF(ISNA(SUMIF('5'!$B:$B,$D287,'5'!$L:$L)),0,SUMIF('5'!$B:$B,$D287,'5'!$L:$L)))))</f>
        <v/>
      </c>
      <c r="K287" s="34" t="str">
        <f>IF($D287="","",(IF($C287="","",IF(ISNA(SUMIF('6'!$CA:$CA,$C287,'6'!$CB:$CB)),0,SUMIF('6'!$CA:$CA,$C287,'6'!$CB:$CB)))-IF($D287="","",IF(ISNA(SUMIF('6'!$B:$B,$D287,'6'!$L:$L)),0,SUMIF('6'!$B:$B,$D287,'6'!$L:$L)))))</f>
        <v/>
      </c>
      <c r="L287" s="34" t="str">
        <f>IF($D287="","",(IF($C287="","",IF(ISNA(SUMIF('7'!$CA:$CA,$C287,'7'!$CB:$CB)),0,SUMIF('7'!$CA:$CA,$C287,'7'!$CB:$CB)))-IF($D287="","",IF(ISNA(SUMIF('7'!$B:$B,$D287,'7'!$L:$L)),0,SUMIF('7'!$B:$B,$D287,'7'!$L:$L)))))</f>
        <v/>
      </c>
      <c r="M287" s="34" t="str">
        <f>IF($D287="","",(IF($C287="","",IF(ISNA(SUMIF('8'!$CA:$CA,$C287,'8'!$CB:$CB)),0,SUMIF('8'!$CA:$CA,$C287,'8'!$CB:$CB)))-IF($D287="","",IF(ISNA(SUMIF('8'!$B:$B,$D287,'8'!$L:$L)),0,SUMIF('8'!$B:$B,$D287,'8'!$L:$L)))))</f>
        <v/>
      </c>
      <c r="N287" s="34" t="str">
        <f>IF($D287="","",(IF($C287="","",IF(ISNA(SUMIF('9'!$CA:$CA,$C287,'9'!$CB:$CB)),0,SUMIF('9'!$CA:$CA,$C287,'9'!$CB:$CB)))-IF($D287="","",IF(ISNA(SUMIF('9'!$B:$B,$D287,'9'!$L:$L)),0,SUMIF('9'!$B:$B,$D287,'9'!$L:$L)))))</f>
        <v/>
      </c>
      <c r="O287" s="34" t="str">
        <f>IF($D287="","",(IF($C287="","",IF(ISNA(SUMIF('10'!$CA:$CA,$C287,'10'!$CB:$CB)),0,SUMIF('10'!$CA:$CA,$C287,'10'!$CB:$CB)))-IF($D287="","",IF(ISNA(SUMIF('10'!$B:$B,$D287,'10'!$L:$L)),0,SUMIF('10'!$B:$B,$D287,'10'!$L:$L)))))</f>
        <v/>
      </c>
      <c r="P287" s="34" t="str">
        <f>IF($D287="","",(IF($C287="","",IF(ISNA(SUMIF('11'!$CA:$CA,$C287,'11'!$CB:$CB)),0,SUMIF('11'!$CA:$CA,$C287,'11'!$CB:$CB)))-IF($D287="","",IF(ISNA(SUMIF('11'!$B:$B,$D287,'11'!$L:$L)),0,SUMIF('11'!$B:$B,$D287,'11'!$L:$L)))))</f>
        <v/>
      </c>
      <c r="Q287" s="34" t="str">
        <f>IF($D287="","",(IF($C287="","",IF(ISNA(SUMIF('12'!$CA:$CA,$C287,'12'!$CB:$CB)),0,SUMIF('12'!$CA:$CA,$C287,'12'!$CB:$CB)))-IF($D287="","",IF(ISNA(SUMIF('12'!$B:$B,$D287,'12'!$L:$L)),0,SUMIF('12'!$B:$B,$D287,'12'!$L:$L)))))</f>
        <v/>
      </c>
      <c r="R287" s="34" t="str">
        <f>IF($D287="","",(IF($C287="","",IF(ISNA(SUMIF('13'!$CA:$CA,$C287,'13'!$CB:$CB)),0,SUMIF('13'!$CA:$CA,$C287,'13'!$CB:$CB)))-IF($D287="","",IF(ISNA(SUMIF('13'!$B:$B,$D287,'13'!$L:$L)),0,SUMIF('13'!$B:$B,$D287,'13'!$L:$L)))))</f>
        <v/>
      </c>
      <c r="S287" s="34" t="str">
        <f>IF($D287="","",(IF($C287="","",IF(ISNA(SUMIF('14'!$CA:$CA,$C287,'14'!$CB:$CB)),0,SUMIF('14'!$CA:$CA,$C287,'14'!$CB:$CB)))-IF($D287="","",IF(ISNA(SUMIF('14'!$B:$B,$D287,'14'!$L:$L)),0,SUMIF('14'!$B:$B,$D287,'14'!$L:$L)))))</f>
        <v/>
      </c>
      <c r="T287" s="34" t="str">
        <f>IF($D287="","",(IF($C287="","",IF(ISNA(SUMIF('15'!$CA:$CA,$C287,'15'!$CB:$CB)),0,SUMIF('15'!$CA:$CA,$C287,'15'!$CB:$CB)))-IF($D287="","",IF(ISNA(SUMIF('15'!$B:$B,$D287,'15'!$L:$L)),0,SUMIF('15'!$B:$B,$D287,'15'!$L:$L)))))</f>
        <v/>
      </c>
      <c r="U287" s="34" t="str">
        <f>IF($D287="","",(IF($C287="","",IF(ISNA(SUMIF('16'!$CA:$CA,$C287,'16'!$CB:$CB)),0,SUMIF('16'!$CA:$CA,$C287,'16'!$CB:$CB)))-IF($D287="","",IF(ISNA(SUMIF('16'!$B:$B,$D287,'16'!$L:$L)),0,SUMIF('16'!$B:$B,$D287,'16'!$L:$L)))))</f>
        <v/>
      </c>
      <c r="V287" s="34" t="str">
        <f>IF($D287="","",(IF($C287="","",IF(ISNA(SUMIF('17'!$CA:$CA,$C287,'17'!$CB:$CB)),0,SUMIF('17'!$CA:$CA,$C287,'17'!$CB:$CB)))-IF($D287="","",IF(ISNA(SUMIF('17'!$B:$B,$D287,'17'!$L:$L)),0,SUMIF('17'!$B:$B,$D287,'17'!$L:$L)))))</f>
        <v/>
      </c>
      <c r="W287" s="34" t="str">
        <f>IF($D287="","",(IF($C287="","",IF(ISNA(SUMIF('18'!$CA:$CA,$C287,'18'!$CB:$CB)),0,SUMIF('18'!$CA:$CA,$C287,'18'!$CB:$CB)))-IF($D287="","",IF(ISNA(SUMIF('18'!$B:$B,$D287,'18'!$L:$L)),0,SUMIF('18'!$B:$B,$D287,'18'!$L:$L)))))</f>
        <v/>
      </c>
      <c r="X287" s="34" t="str">
        <f>IF($D287="","",(IF($C287="","",IF(ISNA(SUMIF('19'!$CA:$CA,$C287,'19'!$CB:$CB)),0,SUMIF('19'!$CA:$CA,$C287,'19'!$CB:$CB)))-IF($D287="","",IF(ISNA(SUMIF('19'!$B:$B,$D287,'19'!$L:$L)),0,SUMIF('19'!$B:$B,$D287,'19'!$L:$L)))))</f>
        <v/>
      </c>
      <c r="Y287" s="34" t="str">
        <f>IF($D287="","",(IF($C287="","",IF(ISNA(SUMIF('20'!$CA:$CA,$C287,'20'!$CB:$CB)),0,SUMIF('20'!$CA:$CA,$C287,'20'!$CB:$CB)))-IF($D287="","",IF(ISNA(SUMIF('20'!$B:$B,$D287,'20'!$L:$L)),0,SUMIF('20'!$B:$B,$D287,'20'!$L:$L)))))</f>
        <v/>
      </c>
      <c r="Z287" s="34" t="str">
        <f>IF($D287="","",(IF($C287="","",IF(ISNA(SUMIF('21'!$CA:$CA,$C287,'21'!$CB:$CB)),0,SUMIF('21'!$CA:$CA,$C287,'21'!$CB:$CB)))-IF($D287="","",IF(ISNA(SUMIF('21'!$B:$B,$D287,'21'!$L:$L)),0,SUMIF('21'!$B:$B,$D287,'21'!$L:$L)))))</f>
        <v/>
      </c>
      <c r="AA287" s="34" t="str">
        <f>IF($D287="","",(IF($C287="","",IF(ISNA(SUMIF('22'!$CA:$CA,$C287,'22'!$CB:$CB)),0,SUMIF('22'!$CA:$CA,$C287,'22'!$CB:$CB)))-IF($D287="","",IF(ISNA(SUMIF('22'!$B:$B,$D287,'22'!$L:$L)),0,SUMIF('22'!$B:$B,$D287,'22'!$L:$L)))))</f>
        <v/>
      </c>
      <c r="AB287" s="34" t="str">
        <f>IF($D287="","",(IF($C287="","",IF(ISNA(SUMIF('23'!$CA:$CA,$C287,'23'!$CB:$CB)),0,SUMIF('23'!$CA:$CA,$C287,'23'!$CB:$CB)))-IF($D287="","",IF(ISNA(SUMIF('23'!$B:$B,$D287,'23'!$L:$L)),0,SUMIF('23'!$B:$B,$D287,'23'!$L:$L)))))</f>
        <v/>
      </c>
      <c r="AC287" s="34" t="str">
        <f>IF($D287="","",(IF($C287="","",IF(ISNA(SUMIF('24'!$CA:$CA,$C287,'24'!$CB:$CB)),0,SUMIF('24'!$CA:$CA,$C287,'24'!$CB:$CB)))-IF($D287="","",IF(ISNA(SUMIF('24'!$B:$B,$D287,'24'!$L:$L)),0,SUMIF('24'!$B:$B,$D287,'24'!$L:$L)))))</f>
        <v/>
      </c>
      <c r="AD287" s="34" t="str">
        <f>IF($D287="","",(IF($C287="","",IF(ISNA(SUMIF('25'!$CA:$CA,$C287,'25'!$CB:$CB)),0,SUMIF('25'!$CA:$CA,$C287,'25'!$CB:$CB)))-IF($D287="","",IF(ISNA(SUMIF('25'!$B:$B,$D287,'25'!$L:$L)),0,SUMIF('25'!$B:$B,$D287,'25'!$L:$L)))))</f>
        <v/>
      </c>
      <c r="AE287" s="34" t="str">
        <f>IF($D287="","",(IF($C287="","",IF(ISNA(SUMIF('26'!$CA:$CA,$C287,'26'!$CB:$CB)),0,SUMIF('26'!$CA:$CA,$C287,'26'!$CB:$CB)))-IF($D287="","",IF(ISNA(SUMIF('26'!$B:$B,$D287,'26'!$L:$L)),0,SUMIF('26'!$B:$B,$D287,'26'!$L:$L)))))</f>
        <v/>
      </c>
      <c r="AF287" s="34" t="str">
        <f>IF($D287="","",(IF($C287="","",IF(ISNA(SUMIF('27'!$CA:$CA,$C287,'27'!$CB:$CB)),0,SUMIF('27'!$CA:$CA,$C287,'27'!$CB:$CB)))-IF($D287="","",IF(ISNA(SUMIF('27'!$B:$B,$D287,'27'!$L:$L)),0,SUMIF('27'!$B:$B,$D287,'27'!$L:$L)))))</f>
        <v/>
      </c>
      <c r="AG287" s="34" t="str">
        <f>IF($D287="","",(IF($C287="","",IF(ISNA(SUMIF('28'!$CA:$CA,$C287,'28'!$CB:$CB)),0,SUMIF('28'!$CA:$CA,$C287,'28'!$CB:$CB)))-IF($D287="","",IF(ISNA(SUMIF('28'!$B:$B,$D287,'28'!$L:$L)),0,SUMIF('28'!$B:$B,$D287,'28'!$L:$L)))))</f>
        <v/>
      </c>
      <c r="AH287" s="34" t="str">
        <f>IF($D287="","",(IF($C287="","",IF(ISNA(SUMIF('29'!$CA:$CA,$C287,'29'!$CB:$CB)),0,SUMIF('29'!$CA:$CA,$C287,'29'!$CB:$CB)))-IF($D287="","",IF(ISNA(SUMIF('29'!$B:$B,$D287,'29'!$L:$L)),0,SUMIF('29'!$B:$B,$D287,'29'!$L:$L)))))</f>
        <v/>
      </c>
      <c r="AI287" s="34" t="str">
        <f>IF($D287="","",(IF($C287="","",IF(ISNA(SUMIF('30'!$CA:$CA,$C287,'30'!$CB:$CB)),0,SUMIF('30'!$CA:$CA,$C287,'30'!$CB:$CB)))-IF($D287="","",IF(ISNA(SUMIF('30'!$B:$B,$D287,'30'!$L:$L)),0,SUMIF('30'!$B:$B,$D287,'30'!$L:$L)))))</f>
        <v/>
      </c>
      <c r="AJ287" s="34" t="str">
        <f>IF($D287="","",(IF($C287="","",IF(ISNA(SUMIF('31'!$CA:$CA,$C287,'31'!$CB:$CB)),0,SUMIF('31'!$CA:$CA,$C287,'31'!$CB:$CB)))-IF($D287="","",IF(ISNA(SUMIF('31'!$B:$B,$D287,'31'!$L:$L)),0,SUMIF('31'!$B:$B,$D287,'31'!$L:$L)))))</f>
        <v/>
      </c>
      <c r="AK287" s="35" t="str">
        <f t="shared" si="16"/>
        <v/>
      </c>
      <c r="AL287" s="31" t="str">
        <f t="shared" si="17"/>
        <v/>
      </c>
    </row>
    <row r="288" spans="1:38" ht="17.399999999999999" hidden="1">
      <c r="A288" s="19">
        <v>70</v>
      </c>
      <c r="C288" s="39" t="str">
        <f>IF(D288="","",VLOOKUP('CUADRO GENERADO'!D288,'BASE DATOS CONDUCTORES'!B:C,2,FALSE))</f>
        <v/>
      </c>
      <c r="D288" s="28" t="str">
        <f>IFERROR(VLOOKUP(A288,'BASE DATOS CONDUCTORES'!$Z$4:$AB$403,3,FALSE),"")</f>
        <v/>
      </c>
      <c r="E288" s="34" t="str">
        <f>IF(ISNA(VLOOKUP(D288,SALDOS!C:D,2,FALSE)),"",VLOOKUP(D288,SALDOS!C:D,2,FALSE))</f>
        <v/>
      </c>
      <c r="F288" s="34" t="str">
        <f>IF($D288="","",(IF($C288="","",IF(ISNA(SUMIF('1'!$CA:$CA,$C288,'1'!$CB:$CB)),0,SUMIF('1'!$CA:$CA,$C288,'1'!$CB:$CB)))-IF($D288="","",IF(ISNA(SUMIF('1'!$B:$B,$D288,'1'!$L:$L)),0,SUMIF('1'!$B:$B,$D288,'1'!$L:$L)))))</f>
        <v/>
      </c>
      <c r="G288" s="34" t="str">
        <f>IF($D288="","",(IF($C288="","",IF(ISNA(SUMIF('2'!$CA:$CA,$C288,'2'!$CB:$CB)),0,SUMIF('2'!$CA:$CA,$C288,'2'!$CB:$CB)))-IF($D288="","",IF(ISNA(SUMIF('2'!$B:$B,$D288,'2'!$L:$L)),0,SUMIF('2'!$B:$B,$D288,'2'!$L:$L)))))</f>
        <v/>
      </c>
      <c r="H288" s="34" t="str">
        <f>IF($D288="","",(IF($C288="","",IF(ISNA(SUMIF('3'!$CA:$CA,$C288,'3'!$CB:$CB)),0,SUMIF('3'!$CA:$CA,$C288,'3'!$CB:$CB)))-IF($D288="","",IF(ISNA(SUMIF('3'!$B:$B,$D288,'3'!$L:$L)),0,SUMIF('3'!$B:$B,$D288,'3'!$L:$L)))))</f>
        <v/>
      </c>
      <c r="I288" s="34" t="str">
        <f>IF($D288="","",(IF($C288="","",IF(ISNA(SUMIF('4'!$CA:$CA,$C288,'4'!$CB:$CB)),0,SUMIF('4'!$CA:$CA,$C288,'4'!$CB:$CB)))-IF($D288="","",IF(ISNA(SUMIF('4'!$B:$B,$D288,'4'!$L:$L)),0,SUMIF('4'!$B:$B,$D288,'4'!$L:$L)))))</f>
        <v/>
      </c>
      <c r="J288" s="34" t="str">
        <f>IF($D288="","",(IF($C288="","",IF(ISNA(SUMIF('5'!$CA:$CA,$C288,'5'!$CB:$CB)),0,SUMIF('5'!$CA:$CA,$C288,'5'!$CB:$CB)))-IF($D288="","",IF(ISNA(SUMIF('5'!$B:$B,$D288,'5'!$L:$L)),0,SUMIF('5'!$B:$B,$D288,'5'!$L:$L)))))</f>
        <v/>
      </c>
      <c r="K288" s="34" t="str">
        <f>IF($D288="","",(IF($C288="","",IF(ISNA(SUMIF('6'!$CA:$CA,$C288,'6'!$CB:$CB)),0,SUMIF('6'!$CA:$CA,$C288,'6'!$CB:$CB)))-IF($D288="","",IF(ISNA(SUMIF('6'!$B:$B,$D288,'6'!$L:$L)),0,SUMIF('6'!$B:$B,$D288,'6'!$L:$L)))))</f>
        <v/>
      </c>
      <c r="L288" s="34" t="str">
        <f>IF($D288="","",(IF($C288="","",IF(ISNA(SUMIF('7'!$CA:$CA,$C288,'7'!$CB:$CB)),0,SUMIF('7'!$CA:$CA,$C288,'7'!$CB:$CB)))-IF($D288="","",IF(ISNA(SUMIF('7'!$B:$B,$D288,'7'!$L:$L)),0,SUMIF('7'!$B:$B,$D288,'7'!$L:$L)))))</f>
        <v/>
      </c>
      <c r="M288" s="34" t="str">
        <f>IF($D288="","",(IF($C288="","",IF(ISNA(SUMIF('8'!$CA:$CA,$C288,'8'!$CB:$CB)),0,SUMIF('8'!$CA:$CA,$C288,'8'!$CB:$CB)))-IF($D288="","",IF(ISNA(SUMIF('8'!$B:$B,$D288,'8'!$L:$L)),0,SUMIF('8'!$B:$B,$D288,'8'!$L:$L)))))</f>
        <v/>
      </c>
      <c r="N288" s="34" t="str">
        <f>IF($D288="","",(IF($C288="","",IF(ISNA(SUMIF('9'!$CA:$CA,$C288,'9'!$CB:$CB)),0,SUMIF('9'!$CA:$CA,$C288,'9'!$CB:$CB)))-IF($D288="","",IF(ISNA(SUMIF('9'!$B:$B,$D288,'9'!$L:$L)),0,SUMIF('9'!$B:$B,$D288,'9'!$L:$L)))))</f>
        <v/>
      </c>
      <c r="O288" s="34" t="str">
        <f>IF($D288="","",(IF($C288="","",IF(ISNA(SUMIF('10'!$CA:$CA,$C288,'10'!$CB:$CB)),0,SUMIF('10'!$CA:$CA,$C288,'10'!$CB:$CB)))-IF($D288="","",IF(ISNA(SUMIF('10'!$B:$B,$D288,'10'!$L:$L)),0,SUMIF('10'!$B:$B,$D288,'10'!$L:$L)))))</f>
        <v/>
      </c>
      <c r="P288" s="34" t="str">
        <f>IF($D288="","",(IF($C288="","",IF(ISNA(SUMIF('11'!$CA:$CA,$C288,'11'!$CB:$CB)),0,SUMIF('11'!$CA:$CA,$C288,'11'!$CB:$CB)))-IF($D288="","",IF(ISNA(SUMIF('11'!$B:$B,$D288,'11'!$L:$L)),0,SUMIF('11'!$B:$B,$D288,'11'!$L:$L)))))</f>
        <v/>
      </c>
      <c r="Q288" s="34" t="str">
        <f>IF($D288="","",(IF($C288="","",IF(ISNA(SUMIF('12'!$CA:$CA,$C288,'12'!$CB:$CB)),0,SUMIF('12'!$CA:$CA,$C288,'12'!$CB:$CB)))-IF($D288="","",IF(ISNA(SUMIF('12'!$B:$B,$D288,'12'!$L:$L)),0,SUMIF('12'!$B:$B,$D288,'12'!$L:$L)))))</f>
        <v/>
      </c>
      <c r="R288" s="34" t="str">
        <f>IF($D288="","",(IF($C288="","",IF(ISNA(SUMIF('13'!$CA:$CA,$C288,'13'!$CB:$CB)),0,SUMIF('13'!$CA:$CA,$C288,'13'!$CB:$CB)))-IF($D288="","",IF(ISNA(SUMIF('13'!$B:$B,$D288,'13'!$L:$L)),0,SUMIF('13'!$B:$B,$D288,'13'!$L:$L)))))</f>
        <v/>
      </c>
      <c r="S288" s="34" t="str">
        <f>IF($D288="","",(IF($C288="","",IF(ISNA(SUMIF('14'!$CA:$CA,$C288,'14'!$CB:$CB)),0,SUMIF('14'!$CA:$CA,$C288,'14'!$CB:$CB)))-IF($D288="","",IF(ISNA(SUMIF('14'!$B:$B,$D288,'14'!$L:$L)),0,SUMIF('14'!$B:$B,$D288,'14'!$L:$L)))))</f>
        <v/>
      </c>
      <c r="T288" s="34" t="str">
        <f>IF($D288="","",(IF($C288="","",IF(ISNA(SUMIF('15'!$CA:$CA,$C288,'15'!$CB:$CB)),0,SUMIF('15'!$CA:$CA,$C288,'15'!$CB:$CB)))-IF($D288="","",IF(ISNA(SUMIF('15'!$B:$B,$D288,'15'!$L:$L)),0,SUMIF('15'!$B:$B,$D288,'15'!$L:$L)))))</f>
        <v/>
      </c>
      <c r="U288" s="34" t="str">
        <f>IF($D288="","",(IF($C288="","",IF(ISNA(SUMIF('16'!$CA:$CA,$C288,'16'!$CB:$CB)),0,SUMIF('16'!$CA:$CA,$C288,'16'!$CB:$CB)))-IF($D288="","",IF(ISNA(SUMIF('16'!$B:$B,$D288,'16'!$L:$L)),0,SUMIF('16'!$B:$B,$D288,'16'!$L:$L)))))</f>
        <v/>
      </c>
      <c r="V288" s="34" t="str">
        <f>IF($D288="","",(IF($C288="","",IF(ISNA(SUMIF('17'!$CA:$CA,$C288,'17'!$CB:$CB)),0,SUMIF('17'!$CA:$CA,$C288,'17'!$CB:$CB)))-IF($D288="","",IF(ISNA(SUMIF('17'!$B:$B,$D288,'17'!$L:$L)),0,SUMIF('17'!$B:$B,$D288,'17'!$L:$L)))))</f>
        <v/>
      </c>
      <c r="W288" s="34" t="str">
        <f>IF($D288="","",(IF($C288="","",IF(ISNA(SUMIF('18'!$CA:$CA,$C288,'18'!$CB:$CB)),0,SUMIF('18'!$CA:$CA,$C288,'18'!$CB:$CB)))-IF($D288="","",IF(ISNA(SUMIF('18'!$B:$B,$D288,'18'!$L:$L)),0,SUMIF('18'!$B:$B,$D288,'18'!$L:$L)))))</f>
        <v/>
      </c>
      <c r="X288" s="34" t="str">
        <f>IF($D288="","",(IF($C288="","",IF(ISNA(SUMIF('19'!$CA:$CA,$C288,'19'!$CB:$CB)),0,SUMIF('19'!$CA:$CA,$C288,'19'!$CB:$CB)))-IF($D288="","",IF(ISNA(SUMIF('19'!$B:$B,$D288,'19'!$L:$L)),0,SUMIF('19'!$B:$B,$D288,'19'!$L:$L)))))</f>
        <v/>
      </c>
      <c r="Y288" s="34" t="str">
        <f>IF($D288="","",(IF($C288="","",IF(ISNA(SUMIF('20'!$CA:$CA,$C288,'20'!$CB:$CB)),0,SUMIF('20'!$CA:$CA,$C288,'20'!$CB:$CB)))-IF($D288="","",IF(ISNA(SUMIF('20'!$B:$B,$D288,'20'!$L:$L)),0,SUMIF('20'!$B:$B,$D288,'20'!$L:$L)))))</f>
        <v/>
      </c>
      <c r="Z288" s="34" t="str">
        <f>IF($D288="","",(IF($C288="","",IF(ISNA(SUMIF('21'!$CA:$CA,$C288,'21'!$CB:$CB)),0,SUMIF('21'!$CA:$CA,$C288,'21'!$CB:$CB)))-IF($D288="","",IF(ISNA(SUMIF('21'!$B:$B,$D288,'21'!$L:$L)),0,SUMIF('21'!$B:$B,$D288,'21'!$L:$L)))))</f>
        <v/>
      </c>
      <c r="AA288" s="34" t="str">
        <f>IF($D288="","",(IF($C288="","",IF(ISNA(SUMIF('22'!$CA:$CA,$C288,'22'!$CB:$CB)),0,SUMIF('22'!$CA:$CA,$C288,'22'!$CB:$CB)))-IF($D288="","",IF(ISNA(SUMIF('22'!$B:$B,$D288,'22'!$L:$L)),0,SUMIF('22'!$B:$B,$D288,'22'!$L:$L)))))</f>
        <v/>
      </c>
      <c r="AB288" s="34" t="str">
        <f>IF($D288="","",(IF($C288="","",IF(ISNA(SUMIF('23'!$CA:$CA,$C288,'23'!$CB:$CB)),0,SUMIF('23'!$CA:$CA,$C288,'23'!$CB:$CB)))-IF($D288="","",IF(ISNA(SUMIF('23'!$B:$B,$D288,'23'!$L:$L)),0,SUMIF('23'!$B:$B,$D288,'23'!$L:$L)))))</f>
        <v/>
      </c>
      <c r="AC288" s="34" t="str">
        <f>IF($D288="","",(IF($C288="","",IF(ISNA(SUMIF('24'!$CA:$CA,$C288,'24'!$CB:$CB)),0,SUMIF('24'!$CA:$CA,$C288,'24'!$CB:$CB)))-IF($D288="","",IF(ISNA(SUMIF('24'!$B:$B,$D288,'24'!$L:$L)),0,SUMIF('24'!$B:$B,$D288,'24'!$L:$L)))))</f>
        <v/>
      </c>
      <c r="AD288" s="34" t="str">
        <f>IF($D288="","",(IF($C288="","",IF(ISNA(SUMIF('25'!$CA:$CA,$C288,'25'!$CB:$CB)),0,SUMIF('25'!$CA:$CA,$C288,'25'!$CB:$CB)))-IF($D288="","",IF(ISNA(SUMIF('25'!$B:$B,$D288,'25'!$L:$L)),0,SUMIF('25'!$B:$B,$D288,'25'!$L:$L)))))</f>
        <v/>
      </c>
      <c r="AE288" s="34" t="str">
        <f>IF($D288="","",(IF($C288="","",IF(ISNA(SUMIF('26'!$CA:$CA,$C288,'26'!$CB:$CB)),0,SUMIF('26'!$CA:$CA,$C288,'26'!$CB:$CB)))-IF($D288="","",IF(ISNA(SUMIF('26'!$B:$B,$D288,'26'!$L:$L)),0,SUMIF('26'!$B:$B,$D288,'26'!$L:$L)))))</f>
        <v/>
      </c>
      <c r="AF288" s="34" t="str">
        <f>IF($D288="","",(IF($C288="","",IF(ISNA(SUMIF('27'!$CA:$CA,$C288,'27'!$CB:$CB)),0,SUMIF('27'!$CA:$CA,$C288,'27'!$CB:$CB)))-IF($D288="","",IF(ISNA(SUMIF('27'!$B:$B,$D288,'27'!$L:$L)),0,SUMIF('27'!$B:$B,$D288,'27'!$L:$L)))))</f>
        <v/>
      </c>
      <c r="AG288" s="34" t="str">
        <f>IF($D288="","",(IF($C288="","",IF(ISNA(SUMIF('28'!$CA:$CA,$C288,'28'!$CB:$CB)),0,SUMIF('28'!$CA:$CA,$C288,'28'!$CB:$CB)))-IF($D288="","",IF(ISNA(SUMIF('28'!$B:$B,$D288,'28'!$L:$L)),0,SUMIF('28'!$B:$B,$D288,'28'!$L:$L)))))</f>
        <v/>
      </c>
      <c r="AH288" s="34" t="str">
        <f>IF($D288="","",(IF($C288="","",IF(ISNA(SUMIF('29'!$CA:$CA,$C288,'29'!$CB:$CB)),0,SUMIF('29'!$CA:$CA,$C288,'29'!$CB:$CB)))-IF($D288="","",IF(ISNA(SUMIF('29'!$B:$B,$D288,'29'!$L:$L)),0,SUMIF('29'!$B:$B,$D288,'29'!$L:$L)))))</f>
        <v/>
      </c>
      <c r="AI288" s="34" t="str">
        <f>IF($D288="","",(IF($C288="","",IF(ISNA(SUMIF('30'!$CA:$CA,$C288,'30'!$CB:$CB)),0,SUMIF('30'!$CA:$CA,$C288,'30'!$CB:$CB)))-IF($D288="","",IF(ISNA(SUMIF('30'!$B:$B,$D288,'30'!$L:$L)),0,SUMIF('30'!$B:$B,$D288,'30'!$L:$L)))))</f>
        <v/>
      </c>
      <c r="AJ288" s="34" t="str">
        <f>IF($D288="","",(IF($C288="","",IF(ISNA(SUMIF('31'!$CA:$CA,$C288,'31'!$CB:$CB)),0,SUMIF('31'!$CA:$CA,$C288,'31'!$CB:$CB)))-IF($D288="","",IF(ISNA(SUMIF('31'!$B:$B,$D288,'31'!$L:$L)),0,SUMIF('31'!$B:$B,$D288,'31'!$L:$L)))))</f>
        <v/>
      </c>
      <c r="AK288" s="35" t="str">
        <f t="shared" si="16"/>
        <v/>
      </c>
      <c r="AL288" s="31" t="str">
        <f t="shared" si="17"/>
        <v/>
      </c>
    </row>
    <row r="289" spans="1:38" ht="17.399999999999999" hidden="1">
      <c r="A289" s="19">
        <v>71</v>
      </c>
      <c r="C289" s="39" t="str">
        <f>IF(D289="","",VLOOKUP('CUADRO GENERADO'!D289,'BASE DATOS CONDUCTORES'!B:C,2,FALSE))</f>
        <v/>
      </c>
      <c r="D289" s="28" t="str">
        <f>IFERROR(VLOOKUP(A289,'BASE DATOS CONDUCTORES'!$Z$4:$AB$403,3,FALSE),"")</f>
        <v/>
      </c>
      <c r="E289" s="34" t="str">
        <f>IF(ISNA(VLOOKUP(D289,SALDOS!C:D,2,FALSE)),"",VLOOKUP(D289,SALDOS!C:D,2,FALSE))</f>
        <v/>
      </c>
      <c r="F289" s="34" t="str">
        <f>IF($D289="","",(IF($C289="","",IF(ISNA(SUMIF('1'!$CA:$CA,$C289,'1'!$CB:$CB)),0,SUMIF('1'!$CA:$CA,$C289,'1'!$CB:$CB)))-IF($D289="","",IF(ISNA(SUMIF('1'!$B:$B,$D289,'1'!$L:$L)),0,SUMIF('1'!$B:$B,$D289,'1'!$L:$L)))))</f>
        <v/>
      </c>
      <c r="G289" s="34" t="str">
        <f>IF($D289="","",(IF($C289="","",IF(ISNA(SUMIF('2'!$CA:$CA,$C289,'2'!$CB:$CB)),0,SUMIF('2'!$CA:$CA,$C289,'2'!$CB:$CB)))-IF($D289="","",IF(ISNA(SUMIF('2'!$B:$B,$D289,'2'!$L:$L)),0,SUMIF('2'!$B:$B,$D289,'2'!$L:$L)))))</f>
        <v/>
      </c>
      <c r="H289" s="34" t="str">
        <f>IF($D289="","",(IF($C289="","",IF(ISNA(SUMIF('3'!$CA:$CA,$C289,'3'!$CB:$CB)),0,SUMIF('3'!$CA:$CA,$C289,'3'!$CB:$CB)))-IF($D289="","",IF(ISNA(SUMIF('3'!$B:$B,$D289,'3'!$L:$L)),0,SUMIF('3'!$B:$B,$D289,'3'!$L:$L)))))</f>
        <v/>
      </c>
      <c r="I289" s="34" t="str">
        <f>IF($D289="","",(IF($C289="","",IF(ISNA(SUMIF('4'!$CA:$CA,$C289,'4'!$CB:$CB)),0,SUMIF('4'!$CA:$CA,$C289,'4'!$CB:$CB)))-IF($D289="","",IF(ISNA(SUMIF('4'!$B:$B,$D289,'4'!$L:$L)),0,SUMIF('4'!$B:$B,$D289,'4'!$L:$L)))))</f>
        <v/>
      </c>
      <c r="J289" s="34" t="str">
        <f>IF($D289="","",(IF($C289="","",IF(ISNA(SUMIF('5'!$CA:$CA,$C289,'5'!$CB:$CB)),0,SUMIF('5'!$CA:$CA,$C289,'5'!$CB:$CB)))-IF($D289="","",IF(ISNA(SUMIF('5'!$B:$B,$D289,'5'!$L:$L)),0,SUMIF('5'!$B:$B,$D289,'5'!$L:$L)))))</f>
        <v/>
      </c>
      <c r="K289" s="34" t="str">
        <f>IF($D289="","",(IF($C289="","",IF(ISNA(SUMIF('6'!$CA:$CA,$C289,'6'!$CB:$CB)),0,SUMIF('6'!$CA:$CA,$C289,'6'!$CB:$CB)))-IF($D289="","",IF(ISNA(SUMIF('6'!$B:$B,$D289,'6'!$L:$L)),0,SUMIF('6'!$B:$B,$D289,'6'!$L:$L)))))</f>
        <v/>
      </c>
      <c r="L289" s="34" t="str">
        <f>IF($D289="","",(IF($C289="","",IF(ISNA(SUMIF('7'!$CA:$CA,$C289,'7'!$CB:$CB)),0,SUMIF('7'!$CA:$CA,$C289,'7'!$CB:$CB)))-IF($D289="","",IF(ISNA(SUMIF('7'!$B:$B,$D289,'7'!$L:$L)),0,SUMIF('7'!$B:$B,$D289,'7'!$L:$L)))))</f>
        <v/>
      </c>
      <c r="M289" s="34" t="str">
        <f>IF($D289="","",(IF($C289="","",IF(ISNA(SUMIF('8'!$CA:$CA,$C289,'8'!$CB:$CB)),0,SUMIF('8'!$CA:$CA,$C289,'8'!$CB:$CB)))-IF($D289="","",IF(ISNA(SUMIF('8'!$B:$B,$D289,'8'!$L:$L)),0,SUMIF('8'!$B:$B,$D289,'8'!$L:$L)))))</f>
        <v/>
      </c>
      <c r="N289" s="34" t="str">
        <f>IF($D289="","",(IF($C289="","",IF(ISNA(SUMIF('9'!$CA:$CA,$C289,'9'!$CB:$CB)),0,SUMIF('9'!$CA:$CA,$C289,'9'!$CB:$CB)))-IF($D289="","",IF(ISNA(SUMIF('9'!$B:$B,$D289,'9'!$L:$L)),0,SUMIF('9'!$B:$B,$D289,'9'!$L:$L)))))</f>
        <v/>
      </c>
      <c r="O289" s="34" t="str">
        <f>IF($D289="","",(IF($C289="","",IF(ISNA(SUMIF('10'!$CA:$CA,$C289,'10'!$CB:$CB)),0,SUMIF('10'!$CA:$CA,$C289,'10'!$CB:$CB)))-IF($D289="","",IF(ISNA(SUMIF('10'!$B:$B,$D289,'10'!$L:$L)),0,SUMIF('10'!$B:$B,$D289,'10'!$L:$L)))))</f>
        <v/>
      </c>
      <c r="P289" s="34" t="str">
        <f>IF($D289="","",(IF($C289="","",IF(ISNA(SUMIF('11'!$CA:$CA,$C289,'11'!$CB:$CB)),0,SUMIF('11'!$CA:$CA,$C289,'11'!$CB:$CB)))-IF($D289="","",IF(ISNA(SUMIF('11'!$B:$B,$D289,'11'!$L:$L)),0,SUMIF('11'!$B:$B,$D289,'11'!$L:$L)))))</f>
        <v/>
      </c>
      <c r="Q289" s="34" t="str">
        <f>IF($D289="","",(IF($C289="","",IF(ISNA(SUMIF('12'!$CA:$CA,$C289,'12'!$CB:$CB)),0,SUMIF('12'!$CA:$CA,$C289,'12'!$CB:$CB)))-IF($D289="","",IF(ISNA(SUMIF('12'!$B:$B,$D289,'12'!$L:$L)),0,SUMIF('12'!$B:$B,$D289,'12'!$L:$L)))))</f>
        <v/>
      </c>
      <c r="R289" s="34" t="str">
        <f>IF($D289="","",(IF($C289="","",IF(ISNA(SUMIF('13'!$CA:$CA,$C289,'13'!$CB:$CB)),0,SUMIF('13'!$CA:$CA,$C289,'13'!$CB:$CB)))-IF($D289="","",IF(ISNA(SUMIF('13'!$B:$B,$D289,'13'!$L:$L)),0,SUMIF('13'!$B:$B,$D289,'13'!$L:$L)))))</f>
        <v/>
      </c>
      <c r="S289" s="34" t="str">
        <f>IF($D289="","",(IF($C289="","",IF(ISNA(SUMIF('14'!$CA:$CA,$C289,'14'!$CB:$CB)),0,SUMIF('14'!$CA:$CA,$C289,'14'!$CB:$CB)))-IF($D289="","",IF(ISNA(SUMIF('14'!$B:$B,$D289,'14'!$L:$L)),0,SUMIF('14'!$B:$B,$D289,'14'!$L:$L)))))</f>
        <v/>
      </c>
      <c r="T289" s="34" t="str">
        <f>IF($D289="","",(IF($C289="","",IF(ISNA(SUMIF('15'!$CA:$CA,$C289,'15'!$CB:$CB)),0,SUMIF('15'!$CA:$CA,$C289,'15'!$CB:$CB)))-IF($D289="","",IF(ISNA(SUMIF('15'!$B:$B,$D289,'15'!$L:$L)),0,SUMIF('15'!$B:$B,$D289,'15'!$L:$L)))))</f>
        <v/>
      </c>
      <c r="U289" s="34" t="str">
        <f>IF($D289="","",(IF($C289="","",IF(ISNA(SUMIF('16'!$CA:$CA,$C289,'16'!$CB:$CB)),0,SUMIF('16'!$CA:$CA,$C289,'16'!$CB:$CB)))-IF($D289="","",IF(ISNA(SUMIF('16'!$B:$B,$D289,'16'!$L:$L)),0,SUMIF('16'!$B:$B,$D289,'16'!$L:$L)))))</f>
        <v/>
      </c>
      <c r="V289" s="34" t="str">
        <f>IF($D289="","",(IF($C289="","",IF(ISNA(SUMIF('17'!$CA:$CA,$C289,'17'!$CB:$CB)),0,SUMIF('17'!$CA:$CA,$C289,'17'!$CB:$CB)))-IF($D289="","",IF(ISNA(SUMIF('17'!$B:$B,$D289,'17'!$L:$L)),0,SUMIF('17'!$B:$B,$D289,'17'!$L:$L)))))</f>
        <v/>
      </c>
      <c r="W289" s="34" t="str">
        <f>IF($D289="","",(IF($C289="","",IF(ISNA(SUMIF('18'!$CA:$CA,$C289,'18'!$CB:$CB)),0,SUMIF('18'!$CA:$CA,$C289,'18'!$CB:$CB)))-IF($D289="","",IF(ISNA(SUMIF('18'!$B:$B,$D289,'18'!$L:$L)),0,SUMIF('18'!$B:$B,$D289,'18'!$L:$L)))))</f>
        <v/>
      </c>
      <c r="X289" s="34" t="str">
        <f>IF($D289="","",(IF($C289="","",IF(ISNA(SUMIF('19'!$CA:$CA,$C289,'19'!$CB:$CB)),0,SUMIF('19'!$CA:$CA,$C289,'19'!$CB:$CB)))-IF($D289="","",IF(ISNA(SUMIF('19'!$B:$B,$D289,'19'!$L:$L)),0,SUMIF('19'!$B:$B,$D289,'19'!$L:$L)))))</f>
        <v/>
      </c>
      <c r="Y289" s="34" t="str">
        <f>IF($D289="","",(IF($C289="","",IF(ISNA(SUMIF('20'!$CA:$CA,$C289,'20'!$CB:$CB)),0,SUMIF('20'!$CA:$CA,$C289,'20'!$CB:$CB)))-IF($D289="","",IF(ISNA(SUMIF('20'!$B:$B,$D289,'20'!$L:$L)),0,SUMIF('20'!$B:$B,$D289,'20'!$L:$L)))))</f>
        <v/>
      </c>
      <c r="Z289" s="34" t="str">
        <f>IF($D289="","",(IF($C289="","",IF(ISNA(SUMIF('21'!$CA:$CA,$C289,'21'!$CB:$CB)),0,SUMIF('21'!$CA:$CA,$C289,'21'!$CB:$CB)))-IF($D289="","",IF(ISNA(SUMIF('21'!$B:$B,$D289,'21'!$L:$L)),0,SUMIF('21'!$B:$B,$D289,'21'!$L:$L)))))</f>
        <v/>
      </c>
      <c r="AA289" s="34" t="str">
        <f>IF($D289="","",(IF($C289="","",IF(ISNA(SUMIF('22'!$CA:$CA,$C289,'22'!$CB:$CB)),0,SUMIF('22'!$CA:$CA,$C289,'22'!$CB:$CB)))-IF($D289="","",IF(ISNA(SUMIF('22'!$B:$B,$D289,'22'!$L:$L)),0,SUMIF('22'!$B:$B,$D289,'22'!$L:$L)))))</f>
        <v/>
      </c>
      <c r="AB289" s="34" t="str">
        <f>IF($D289="","",(IF($C289="","",IF(ISNA(SUMIF('23'!$CA:$CA,$C289,'23'!$CB:$CB)),0,SUMIF('23'!$CA:$CA,$C289,'23'!$CB:$CB)))-IF($D289="","",IF(ISNA(SUMIF('23'!$B:$B,$D289,'23'!$L:$L)),0,SUMIF('23'!$B:$B,$D289,'23'!$L:$L)))))</f>
        <v/>
      </c>
      <c r="AC289" s="34" t="str">
        <f>IF($D289="","",(IF($C289="","",IF(ISNA(SUMIF('24'!$CA:$CA,$C289,'24'!$CB:$CB)),0,SUMIF('24'!$CA:$CA,$C289,'24'!$CB:$CB)))-IF($D289="","",IF(ISNA(SUMIF('24'!$B:$B,$D289,'24'!$L:$L)),0,SUMIF('24'!$B:$B,$D289,'24'!$L:$L)))))</f>
        <v/>
      </c>
      <c r="AD289" s="34" t="str">
        <f>IF($D289="","",(IF($C289="","",IF(ISNA(SUMIF('25'!$CA:$CA,$C289,'25'!$CB:$CB)),0,SUMIF('25'!$CA:$CA,$C289,'25'!$CB:$CB)))-IF($D289="","",IF(ISNA(SUMIF('25'!$B:$B,$D289,'25'!$L:$L)),0,SUMIF('25'!$B:$B,$D289,'25'!$L:$L)))))</f>
        <v/>
      </c>
      <c r="AE289" s="34" t="str">
        <f>IF($D289="","",(IF($C289="","",IF(ISNA(SUMIF('26'!$CA:$CA,$C289,'26'!$CB:$CB)),0,SUMIF('26'!$CA:$CA,$C289,'26'!$CB:$CB)))-IF($D289="","",IF(ISNA(SUMIF('26'!$B:$B,$D289,'26'!$L:$L)),0,SUMIF('26'!$B:$B,$D289,'26'!$L:$L)))))</f>
        <v/>
      </c>
      <c r="AF289" s="34" t="str">
        <f>IF($D289="","",(IF($C289="","",IF(ISNA(SUMIF('27'!$CA:$CA,$C289,'27'!$CB:$CB)),0,SUMIF('27'!$CA:$CA,$C289,'27'!$CB:$CB)))-IF($D289="","",IF(ISNA(SUMIF('27'!$B:$B,$D289,'27'!$L:$L)),0,SUMIF('27'!$B:$B,$D289,'27'!$L:$L)))))</f>
        <v/>
      </c>
      <c r="AG289" s="34" t="str">
        <f>IF($D289="","",(IF($C289="","",IF(ISNA(SUMIF('28'!$CA:$CA,$C289,'28'!$CB:$CB)),0,SUMIF('28'!$CA:$CA,$C289,'28'!$CB:$CB)))-IF($D289="","",IF(ISNA(SUMIF('28'!$B:$B,$D289,'28'!$L:$L)),0,SUMIF('28'!$B:$B,$D289,'28'!$L:$L)))))</f>
        <v/>
      </c>
      <c r="AH289" s="34" t="str">
        <f>IF($D289="","",(IF($C289="","",IF(ISNA(SUMIF('29'!$CA:$CA,$C289,'29'!$CB:$CB)),0,SUMIF('29'!$CA:$CA,$C289,'29'!$CB:$CB)))-IF($D289="","",IF(ISNA(SUMIF('29'!$B:$B,$D289,'29'!$L:$L)),0,SUMIF('29'!$B:$B,$D289,'29'!$L:$L)))))</f>
        <v/>
      </c>
      <c r="AI289" s="34" t="str">
        <f>IF($D289="","",(IF($C289="","",IF(ISNA(SUMIF('30'!$CA:$CA,$C289,'30'!$CB:$CB)),0,SUMIF('30'!$CA:$CA,$C289,'30'!$CB:$CB)))-IF($D289="","",IF(ISNA(SUMIF('30'!$B:$B,$D289,'30'!$L:$L)),0,SUMIF('30'!$B:$B,$D289,'30'!$L:$L)))))</f>
        <v/>
      </c>
      <c r="AJ289" s="34" t="str">
        <f>IF($D289="","",(IF($C289="","",IF(ISNA(SUMIF('31'!$CA:$CA,$C289,'31'!$CB:$CB)),0,SUMIF('31'!$CA:$CA,$C289,'31'!$CB:$CB)))-IF($D289="","",IF(ISNA(SUMIF('31'!$B:$B,$D289,'31'!$L:$L)),0,SUMIF('31'!$B:$B,$D289,'31'!$L:$L)))))</f>
        <v/>
      </c>
      <c r="AK289" s="35" t="str">
        <f t="shared" si="16"/>
        <v/>
      </c>
      <c r="AL289" s="31" t="str">
        <f t="shared" si="17"/>
        <v/>
      </c>
    </row>
    <row r="290" spans="1:38" ht="17.399999999999999" hidden="1">
      <c r="A290" s="19">
        <v>72</v>
      </c>
      <c r="C290" s="39" t="str">
        <f>IF(D290="","",VLOOKUP('CUADRO GENERADO'!D290,'BASE DATOS CONDUCTORES'!B:C,2,FALSE))</f>
        <v/>
      </c>
      <c r="D290" s="28" t="str">
        <f>IFERROR(VLOOKUP(A290,'BASE DATOS CONDUCTORES'!$Z$4:$AB$403,3,FALSE),"")</f>
        <v/>
      </c>
      <c r="E290" s="34" t="str">
        <f>IF(ISNA(VLOOKUP(D290,SALDOS!C:D,2,FALSE)),"",VLOOKUP(D290,SALDOS!C:D,2,FALSE))</f>
        <v/>
      </c>
      <c r="F290" s="34" t="str">
        <f>IF($D290="","",(IF($C290="","",IF(ISNA(SUMIF('1'!$CA:$CA,$C290,'1'!$CB:$CB)),0,SUMIF('1'!$CA:$CA,$C290,'1'!$CB:$CB)))-IF($D290="","",IF(ISNA(SUMIF('1'!$B:$B,$D290,'1'!$L:$L)),0,SUMIF('1'!$B:$B,$D290,'1'!$L:$L)))))</f>
        <v/>
      </c>
      <c r="G290" s="34" t="str">
        <f>IF($D290="","",(IF($C290="","",IF(ISNA(SUMIF('2'!$CA:$CA,$C290,'2'!$CB:$CB)),0,SUMIF('2'!$CA:$CA,$C290,'2'!$CB:$CB)))-IF($D290="","",IF(ISNA(SUMIF('2'!$B:$B,$D290,'2'!$L:$L)),0,SUMIF('2'!$B:$B,$D290,'2'!$L:$L)))))</f>
        <v/>
      </c>
      <c r="H290" s="34" t="str">
        <f>IF($D290="","",(IF($C290="","",IF(ISNA(SUMIF('3'!$CA:$CA,$C290,'3'!$CB:$CB)),0,SUMIF('3'!$CA:$CA,$C290,'3'!$CB:$CB)))-IF($D290="","",IF(ISNA(SUMIF('3'!$B:$B,$D290,'3'!$L:$L)),0,SUMIF('3'!$B:$B,$D290,'3'!$L:$L)))))</f>
        <v/>
      </c>
      <c r="I290" s="34" t="str">
        <f>IF($D290="","",(IF($C290="","",IF(ISNA(SUMIF('4'!$CA:$CA,$C290,'4'!$CB:$CB)),0,SUMIF('4'!$CA:$CA,$C290,'4'!$CB:$CB)))-IF($D290="","",IF(ISNA(SUMIF('4'!$B:$B,$D290,'4'!$L:$L)),0,SUMIF('4'!$B:$B,$D290,'4'!$L:$L)))))</f>
        <v/>
      </c>
      <c r="J290" s="34" t="str">
        <f>IF($D290="","",(IF($C290="","",IF(ISNA(SUMIF('5'!$CA:$CA,$C290,'5'!$CB:$CB)),0,SUMIF('5'!$CA:$CA,$C290,'5'!$CB:$CB)))-IF($D290="","",IF(ISNA(SUMIF('5'!$B:$B,$D290,'5'!$L:$L)),0,SUMIF('5'!$B:$B,$D290,'5'!$L:$L)))))</f>
        <v/>
      </c>
      <c r="K290" s="34" t="str">
        <f>IF($D290="","",(IF($C290="","",IF(ISNA(SUMIF('6'!$CA:$CA,$C290,'6'!$CB:$CB)),0,SUMIF('6'!$CA:$CA,$C290,'6'!$CB:$CB)))-IF($D290="","",IF(ISNA(SUMIF('6'!$B:$B,$D290,'6'!$L:$L)),0,SUMIF('6'!$B:$B,$D290,'6'!$L:$L)))))</f>
        <v/>
      </c>
      <c r="L290" s="34" t="str">
        <f>IF($D290="","",(IF($C290="","",IF(ISNA(SUMIF('7'!$CA:$CA,$C290,'7'!$CB:$CB)),0,SUMIF('7'!$CA:$CA,$C290,'7'!$CB:$CB)))-IF($D290="","",IF(ISNA(SUMIF('7'!$B:$B,$D290,'7'!$L:$L)),0,SUMIF('7'!$B:$B,$D290,'7'!$L:$L)))))</f>
        <v/>
      </c>
      <c r="M290" s="34" t="str">
        <f>IF($D290="","",(IF($C290="","",IF(ISNA(SUMIF('8'!$CA:$CA,$C290,'8'!$CB:$CB)),0,SUMIF('8'!$CA:$CA,$C290,'8'!$CB:$CB)))-IF($D290="","",IF(ISNA(SUMIF('8'!$B:$B,$D290,'8'!$L:$L)),0,SUMIF('8'!$B:$B,$D290,'8'!$L:$L)))))</f>
        <v/>
      </c>
      <c r="N290" s="34" t="str">
        <f>IF($D290="","",(IF($C290="","",IF(ISNA(SUMIF('9'!$CA:$CA,$C290,'9'!$CB:$CB)),0,SUMIF('9'!$CA:$CA,$C290,'9'!$CB:$CB)))-IF($D290="","",IF(ISNA(SUMIF('9'!$B:$B,$D290,'9'!$L:$L)),0,SUMIF('9'!$B:$B,$D290,'9'!$L:$L)))))</f>
        <v/>
      </c>
      <c r="O290" s="34" t="str">
        <f>IF($D290="","",(IF($C290="","",IF(ISNA(SUMIF('10'!$CA:$CA,$C290,'10'!$CB:$CB)),0,SUMIF('10'!$CA:$CA,$C290,'10'!$CB:$CB)))-IF($D290="","",IF(ISNA(SUMIF('10'!$B:$B,$D290,'10'!$L:$L)),0,SUMIF('10'!$B:$B,$D290,'10'!$L:$L)))))</f>
        <v/>
      </c>
      <c r="P290" s="34" t="str">
        <f>IF($D290="","",(IF($C290="","",IF(ISNA(SUMIF('11'!$CA:$CA,$C290,'11'!$CB:$CB)),0,SUMIF('11'!$CA:$CA,$C290,'11'!$CB:$CB)))-IF($D290="","",IF(ISNA(SUMIF('11'!$B:$B,$D290,'11'!$L:$L)),0,SUMIF('11'!$B:$B,$D290,'11'!$L:$L)))))</f>
        <v/>
      </c>
      <c r="Q290" s="34" t="str">
        <f>IF($D290="","",(IF($C290="","",IF(ISNA(SUMIF('12'!$CA:$CA,$C290,'12'!$CB:$CB)),0,SUMIF('12'!$CA:$CA,$C290,'12'!$CB:$CB)))-IF($D290="","",IF(ISNA(SUMIF('12'!$B:$B,$D290,'12'!$L:$L)),0,SUMIF('12'!$B:$B,$D290,'12'!$L:$L)))))</f>
        <v/>
      </c>
      <c r="R290" s="34" t="str">
        <f>IF($D290="","",(IF($C290="","",IF(ISNA(SUMIF('13'!$CA:$CA,$C290,'13'!$CB:$CB)),0,SUMIF('13'!$CA:$CA,$C290,'13'!$CB:$CB)))-IF($D290="","",IF(ISNA(SUMIF('13'!$B:$B,$D290,'13'!$L:$L)),0,SUMIF('13'!$B:$B,$D290,'13'!$L:$L)))))</f>
        <v/>
      </c>
      <c r="S290" s="34" t="str">
        <f>IF($D290="","",(IF($C290="","",IF(ISNA(SUMIF('14'!$CA:$CA,$C290,'14'!$CB:$CB)),0,SUMIF('14'!$CA:$CA,$C290,'14'!$CB:$CB)))-IF($D290="","",IF(ISNA(SUMIF('14'!$B:$B,$D290,'14'!$L:$L)),0,SUMIF('14'!$B:$B,$D290,'14'!$L:$L)))))</f>
        <v/>
      </c>
      <c r="T290" s="34" t="str">
        <f>IF($D290="","",(IF($C290="","",IF(ISNA(SUMIF('15'!$CA:$CA,$C290,'15'!$CB:$CB)),0,SUMIF('15'!$CA:$CA,$C290,'15'!$CB:$CB)))-IF($D290="","",IF(ISNA(SUMIF('15'!$B:$B,$D290,'15'!$L:$L)),0,SUMIF('15'!$B:$B,$D290,'15'!$L:$L)))))</f>
        <v/>
      </c>
      <c r="U290" s="34" t="str">
        <f>IF($D290="","",(IF($C290="","",IF(ISNA(SUMIF('16'!$CA:$CA,$C290,'16'!$CB:$CB)),0,SUMIF('16'!$CA:$CA,$C290,'16'!$CB:$CB)))-IF($D290="","",IF(ISNA(SUMIF('16'!$B:$B,$D290,'16'!$L:$L)),0,SUMIF('16'!$B:$B,$D290,'16'!$L:$L)))))</f>
        <v/>
      </c>
      <c r="V290" s="34" t="str">
        <f>IF($D290="","",(IF($C290="","",IF(ISNA(SUMIF('17'!$CA:$CA,$C290,'17'!$CB:$CB)),0,SUMIF('17'!$CA:$CA,$C290,'17'!$CB:$CB)))-IF($D290="","",IF(ISNA(SUMIF('17'!$B:$B,$D290,'17'!$L:$L)),0,SUMIF('17'!$B:$B,$D290,'17'!$L:$L)))))</f>
        <v/>
      </c>
      <c r="W290" s="34" t="str">
        <f>IF($D290="","",(IF($C290="","",IF(ISNA(SUMIF('18'!$CA:$CA,$C290,'18'!$CB:$CB)),0,SUMIF('18'!$CA:$CA,$C290,'18'!$CB:$CB)))-IF($D290="","",IF(ISNA(SUMIF('18'!$B:$B,$D290,'18'!$L:$L)),0,SUMIF('18'!$B:$B,$D290,'18'!$L:$L)))))</f>
        <v/>
      </c>
      <c r="X290" s="34" t="str">
        <f>IF($D290="","",(IF($C290="","",IF(ISNA(SUMIF('19'!$CA:$CA,$C290,'19'!$CB:$CB)),0,SUMIF('19'!$CA:$CA,$C290,'19'!$CB:$CB)))-IF($D290="","",IF(ISNA(SUMIF('19'!$B:$B,$D290,'19'!$L:$L)),0,SUMIF('19'!$B:$B,$D290,'19'!$L:$L)))))</f>
        <v/>
      </c>
      <c r="Y290" s="34" t="str">
        <f>IF($D290="","",(IF($C290="","",IF(ISNA(SUMIF('20'!$CA:$CA,$C290,'20'!$CB:$CB)),0,SUMIF('20'!$CA:$CA,$C290,'20'!$CB:$CB)))-IF($D290="","",IF(ISNA(SUMIF('20'!$B:$B,$D290,'20'!$L:$L)),0,SUMIF('20'!$B:$B,$D290,'20'!$L:$L)))))</f>
        <v/>
      </c>
      <c r="Z290" s="34" t="str">
        <f>IF($D290="","",(IF($C290="","",IF(ISNA(SUMIF('21'!$CA:$CA,$C290,'21'!$CB:$CB)),0,SUMIF('21'!$CA:$CA,$C290,'21'!$CB:$CB)))-IF($D290="","",IF(ISNA(SUMIF('21'!$B:$B,$D290,'21'!$L:$L)),0,SUMIF('21'!$B:$B,$D290,'21'!$L:$L)))))</f>
        <v/>
      </c>
      <c r="AA290" s="34" t="str">
        <f>IF($D290="","",(IF($C290="","",IF(ISNA(SUMIF('22'!$CA:$CA,$C290,'22'!$CB:$CB)),0,SUMIF('22'!$CA:$CA,$C290,'22'!$CB:$CB)))-IF($D290="","",IF(ISNA(SUMIF('22'!$B:$B,$D290,'22'!$L:$L)),0,SUMIF('22'!$B:$B,$D290,'22'!$L:$L)))))</f>
        <v/>
      </c>
      <c r="AB290" s="34" t="str">
        <f>IF($D290="","",(IF($C290="","",IF(ISNA(SUMIF('23'!$CA:$CA,$C290,'23'!$CB:$CB)),0,SUMIF('23'!$CA:$CA,$C290,'23'!$CB:$CB)))-IF($D290="","",IF(ISNA(SUMIF('23'!$B:$B,$D290,'23'!$L:$L)),0,SUMIF('23'!$B:$B,$D290,'23'!$L:$L)))))</f>
        <v/>
      </c>
      <c r="AC290" s="34" t="str">
        <f>IF($D290="","",(IF($C290="","",IF(ISNA(SUMIF('24'!$CA:$CA,$C290,'24'!$CB:$CB)),0,SUMIF('24'!$CA:$CA,$C290,'24'!$CB:$CB)))-IF($D290="","",IF(ISNA(SUMIF('24'!$B:$B,$D290,'24'!$L:$L)),0,SUMIF('24'!$B:$B,$D290,'24'!$L:$L)))))</f>
        <v/>
      </c>
      <c r="AD290" s="34" t="str">
        <f>IF($D290="","",(IF($C290="","",IF(ISNA(SUMIF('25'!$CA:$CA,$C290,'25'!$CB:$CB)),0,SUMIF('25'!$CA:$CA,$C290,'25'!$CB:$CB)))-IF($D290="","",IF(ISNA(SUMIF('25'!$B:$B,$D290,'25'!$L:$L)),0,SUMIF('25'!$B:$B,$D290,'25'!$L:$L)))))</f>
        <v/>
      </c>
      <c r="AE290" s="34" t="str">
        <f>IF($D290="","",(IF($C290="","",IF(ISNA(SUMIF('26'!$CA:$CA,$C290,'26'!$CB:$CB)),0,SUMIF('26'!$CA:$CA,$C290,'26'!$CB:$CB)))-IF($D290="","",IF(ISNA(SUMIF('26'!$B:$B,$D290,'26'!$L:$L)),0,SUMIF('26'!$B:$B,$D290,'26'!$L:$L)))))</f>
        <v/>
      </c>
      <c r="AF290" s="34" t="str">
        <f>IF($D290="","",(IF($C290="","",IF(ISNA(SUMIF('27'!$CA:$CA,$C290,'27'!$CB:$CB)),0,SUMIF('27'!$CA:$CA,$C290,'27'!$CB:$CB)))-IF($D290="","",IF(ISNA(SUMIF('27'!$B:$B,$D290,'27'!$L:$L)),0,SUMIF('27'!$B:$B,$D290,'27'!$L:$L)))))</f>
        <v/>
      </c>
      <c r="AG290" s="34" t="str">
        <f>IF($D290="","",(IF($C290="","",IF(ISNA(SUMIF('28'!$CA:$CA,$C290,'28'!$CB:$CB)),0,SUMIF('28'!$CA:$CA,$C290,'28'!$CB:$CB)))-IF($D290="","",IF(ISNA(SUMIF('28'!$B:$B,$D290,'28'!$L:$L)),0,SUMIF('28'!$B:$B,$D290,'28'!$L:$L)))))</f>
        <v/>
      </c>
      <c r="AH290" s="34" t="str">
        <f>IF($D290="","",(IF($C290="","",IF(ISNA(SUMIF('29'!$CA:$CA,$C290,'29'!$CB:$CB)),0,SUMIF('29'!$CA:$CA,$C290,'29'!$CB:$CB)))-IF($D290="","",IF(ISNA(SUMIF('29'!$B:$B,$D290,'29'!$L:$L)),0,SUMIF('29'!$B:$B,$D290,'29'!$L:$L)))))</f>
        <v/>
      </c>
      <c r="AI290" s="34" t="str">
        <f>IF($D290="","",(IF($C290="","",IF(ISNA(SUMIF('30'!$CA:$CA,$C290,'30'!$CB:$CB)),0,SUMIF('30'!$CA:$CA,$C290,'30'!$CB:$CB)))-IF($D290="","",IF(ISNA(SUMIF('30'!$B:$B,$D290,'30'!$L:$L)),0,SUMIF('30'!$B:$B,$D290,'30'!$L:$L)))))</f>
        <v/>
      </c>
      <c r="AJ290" s="34" t="str">
        <f>IF($D290="","",(IF($C290="","",IF(ISNA(SUMIF('31'!$CA:$CA,$C290,'31'!$CB:$CB)),0,SUMIF('31'!$CA:$CA,$C290,'31'!$CB:$CB)))-IF($D290="","",IF(ISNA(SUMIF('31'!$B:$B,$D290,'31'!$L:$L)),0,SUMIF('31'!$B:$B,$D290,'31'!$L:$L)))))</f>
        <v/>
      </c>
      <c r="AK290" s="35" t="str">
        <f t="shared" si="16"/>
        <v/>
      </c>
      <c r="AL290" s="31" t="str">
        <f t="shared" si="17"/>
        <v/>
      </c>
    </row>
    <row r="291" spans="1:38" ht="17.399999999999999" hidden="1">
      <c r="A291" s="19">
        <v>73</v>
      </c>
      <c r="C291" s="39" t="str">
        <f>IF(D291="","",VLOOKUP('CUADRO GENERADO'!D291,'BASE DATOS CONDUCTORES'!B:C,2,FALSE))</f>
        <v/>
      </c>
      <c r="D291" s="28" t="str">
        <f>IFERROR(VLOOKUP(A291,'BASE DATOS CONDUCTORES'!$Z$4:$AB$403,3,FALSE),"")</f>
        <v/>
      </c>
      <c r="E291" s="34" t="str">
        <f>IF(ISNA(VLOOKUP(D291,SALDOS!C:D,2,FALSE)),"",VLOOKUP(D291,SALDOS!C:D,2,FALSE))</f>
        <v/>
      </c>
      <c r="F291" s="34" t="str">
        <f>IF($D291="","",(IF($C291="","",IF(ISNA(SUMIF('1'!$CA:$CA,$C291,'1'!$CB:$CB)),0,SUMIF('1'!$CA:$CA,$C291,'1'!$CB:$CB)))-IF($D291="","",IF(ISNA(SUMIF('1'!$B:$B,$D291,'1'!$L:$L)),0,SUMIF('1'!$B:$B,$D291,'1'!$L:$L)))))</f>
        <v/>
      </c>
      <c r="G291" s="34" t="str">
        <f>IF($D291="","",(IF($C291="","",IF(ISNA(SUMIF('2'!$CA:$CA,$C291,'2'!$CB:$CB)),0,SUMIF('2'!$CA:$CA,$C291,'2'!$CB:$CB)))-IF($D291="","",IF(ISNA(SUMIF('2'!$B:$B,$D291,'2'!$L:$L)),0,SUMIF('2'!$B:$B,$D291,'2'!$L:$L)))))</f>
        <v/>
      </c>
      <c r="H291" s="34" t="str">
        <f>IF($D291="","",(IF($C291="","",IF(ISNA(SUMIF('3'!$CA:$CA,$C291,'3'!$CB:$CB)),0,SUMIF('3'!$CA:$CA,$C291,'3'!$CB:$CB)))-IF($D291="","",IF(ISNA(SUMIF('3'!$B:$B,$D291,'3'!$L:$L)),0,SUMIF('3'!$B:$B,$D291,'3'!$L:$L)))))</f>
        <v/>
      </c>
      <c r="I291" s="34" t="str">
        <f>IF($D291="","",(IF($C291="","",IF(ISNA(SUMIF('4'!$CA:$CA,$C291,'4'!$CB:$CB)),0,SUMIF('4'!$CA:$CA,$C291,'4'!$CB:$CB)))-IF($D291="","",IF(ISNA(SUMIF('4'!$B:$B,$D291,'4'!$L:$L)),0,SUMIF('4'!$B:$B,$D291,'4'!$L:$L)))))</f>
        <v/>
      </c>
      <c r="J291" s="34" t="str">
        <f>IF($D291="","",(IF($C291="","",IF(ISNA(SUMIF('5'!$CA:$CA,$C291,'5'!$CB:$CB)),0,SUMIF('5'!$CA:$CA,$C291,'5'!$CB:$CB)))-IF($D291="","",IF(ISNA(SUMIF('5'!$B:$B,$D291,'5'!$L:$L)),0,SUMIF('5'!$B:$B,$D291,'5'!$L:$L)))))</f>
        <v/>
      </c>
      <c r="K291" s="34" t="str">
        <f>IF($D291="","",(IF($C291="","",IF(ISNA(SUMIF('6'!$CA:$CA,$C291,'6'!$CB:$CB)),0,SUMIF('6'!$CA:$CA,$C291,'6'!$CB:$CB)))-IF($D291="","",IF(ISNA(SUMIF('6'!$B:$B,$D291,'6'!$L:$L)),0,SUMIF('6'!$B:$B,$D291,'6'!$L:$L)))))</f>
        <v/>
      </c>
      <c r="L291" s="34" t="str">
        <f>IF($D291="","",(IF($C291="","",IF(ISNA(SUMIF('7'!$CA:$CA,$C291,'7'!$CB:$CB)),0,SUMIF('7'!$CA:$CA,$C291,'7'!$CB:$CB)))-IF($D291="","",IF(ISNA(SUMIF('7'!$B:$B,$D291,'7'!$L:$L)),0,SUMIF('7'!$B:$B,$D291,'7'!$L:$L)))))</f>
        <v/>
      </c>
      <c r="M291" s="34" t="str">
        <f>IF($D291="","",(IF($C291="","",IF(ISNA(SUMIF('8'!$CA:$CA,$C291,'8'!$CB:$CB)),0,SUMIF('8'!$CA:$CA,$C291,'8'!$CB:$CB)))-IF($D291="","",IF(ISNA(SUMIF('8'!$B:$B,$D291,'8'!$L:$L)),0,SUMIF('8'!$B:$B,$D291,'8'!$L:$L)))))</f>
        <v/>
      </c>
      <c r="N291" s="34" t="str">
        <f>IF($D291="","",(IF($C291="","",IF(ISNA(SUMIF('9'!$CA:$CA,$C291,'9'!$CB:$CB)),0,SUMIF('9'!$CA:$CA,$C291,'9'!$CB:$CB)))-IF($D291="","",IF(ISNA(SUMIF('9'!$B:$B,$D291,'9'!$L:$L)),0,SUMIF('9'!$B:$B,$D291,'9'!$L:$L)))))</f>
        <v/>
      </c>
      <c r="O291" s="34" t="str">
        <f>IF($D291="","",(IF($C291="","",IF(ISNA(SUMIF('10'!$CA:$CA,$C291,'10'!$CB:$CB)),0,SUMIF('10'!$CA:$CA,$C291,'10'!$CB:$CB)))-IF($D291="","",IF(ISNA(SUMIF('10'!$B:$B,$D291,'10'!$L:$L)),0,SUMIF('10'!$B:$B,$D291,'10'!$L:$L)))))</f>
        <v/>
      </c>
      <c r="P291" s="34" t="str">
        <f>IF($D291="","",(IF($C291="","",IF(ISNA(SUMIF('11'!$CA:$CA,$C291,'11'!$CB:$CB)),0,SUMIF('11'!$CA:$CA,$C291,'11'!$CB:$CB)))-IF($D291="","",IF(ISNA(SUMIF('11'!$B:$B,$D291,'11'!$L:$L)),0,SUMIF('11'!$B:$B,$D291,'11'!$L:$L)))))</f>
        <v/>
      </c>
      <c r="Q291" s="34" t="str">
        <f>IF($D291="","",(IF($C291="","",IF(ISNA(SUMIF('12'!$CA:$CA,$C291,'12'!$CB:$CB)),0,SUMIF('12'!$CA:$CA,$C291,'12'!$CB:$CB)))-IF($D291="","",IF(ISNA(SUMIF('12'!$B:$B,$D291,'12'!$L:$L)),0,SUMIF('12'!$B:$B,$D291,'12'!$L:$L)))))</f>
        <v/>
      </c>
      <c r="R291" s="34" t="str">
        <f>IF($D291="","",(IF($C291="","",IF(ISNA(SUMIF('13'!$CA:$CA,$C291,'13'!$CB:$CB)),0,SUMIF('13'!$CA:$CA,$C291,'13'!$CB:$CB)))-IF($D291="","",IF(ISNA(SUMIF('13'!$B:$B,$D291,'13'!$L:$L)),0,SUMIF('13'!$B:$B,$D291,'13'!$L:$L)))))</f>
        <v/>
      </c>
      <c r="S291" s="34" t="str">
        <f>IF($D291="","",(IF($C291="","",IF(ISNA(SUMIF('14'!$CA:$CA,$C291,'14'!$CB:$CB)),0,SUMIF('14'!$CA:$CA,$C291,'14'!$CB:$CB)))-IF($D291="","",IF(ISNA(SUMIF('14'!$B:$B,$D291,'14'!$L:$L)),0,SUMIF('14'!$B:$B,$D291,'14'!$L:$L)))))</f>
        <v/>
      </c>
      <c r="T291" s="34" t="str">
        <f>IF($D291="","",(IF($C291="","",IF(ISNA(SUMIF('15'!$CA:$CA,$C291,'15'!$CB:$CB)),0,SUMIF('15'!$CA:$CA,$C291,'15'!$CB:$CB)))-IF($D291="","",IF(ISNA(SUMIF('15'!$B:$B,$D291,'15'!$L:$L)),0,SUMIF('15'!$B:$B,$D291,'15'!$L:$L)))))</f>
        <v/>
      </c>
      <c r="U291" s="34" t="str">
        <f>IF($D291="","",(IF($C291="","",IF(ISNA(SUMIF('16'!$CA:$CA,$C291,'16'!$CB:$CB)),0,SUMIF('16'!$CA:$CA,$C291,'16'!$CB:$CB)))-IF($D291="","",IF(ISNA(SUMIF('16'!$B:$B,$D291,'16'!$L:$L)),0,SUMIF('16'!$B:$B,$D291,'16'!$L:$L)))))</f>
        <v/>
      </c>
      <c r="V291" s="34" t="str">
        <f>IF($D291="","",(IF($C291="","",IF(ISNA(SUMIF('17'!$CA:$CA,$C291,'17'!$CB:$CB)),0,SUMIF('17'!$CA:$CA,$C291,'17'!$CB:$CB)))-IF($D291="","",IF(ISNA(SUMIF('17'!$B:$B,$D291,'17'!$L:$L)),0,SUMIF('17'!$B:$B,$D291,'17'!$L:$L)))))</f>
        <v/>
      </c>
      <c r="W291" s="34" t="str">
        <f>IF($D291="","",(IF($C291="","",IF(ISNA(SUMIF('18'!$CA:$CA,$C291,'18'!$CB:$CB)),0,SUMIF('18'!$CA:$CA,$C291,'18'!$CB:$CB)))-IF($D291="","",IF(ISNA(SUMIF('18'!$B:$B,$D291,'18'!$L:$L)),0,SUMIF('18'!$B:$B,$D291,'18'!$L:$L)))))</f>
        <v/>
      </c>
      <c r="X291" s="34" t="str">
        <f>IF($D291="","",(IF($C291="","",IF(ISNA(SUMIF('19'!$CA:$CA,$C291,'19'!$CB:$CB)),0,SUMIF('19'!$CA:$CA,$C291,'19'!$CB:$CB)))-IF($D291="","",IF(ISNA(SUMIF('19'!$B:$B,$D291,'19'!$L:$L)),0,SUMIF('19'!$B:$B,$D291,'19'!$L:$L)))))</f>
        <v/>
      </c>
      <c r="Y291" s="34" t="str">
        <f>IF($D291="","",(IF($C291="","",IF(ISNA(SUMIF('20'!$CA:$CA,$C291,'20'!$CB:$CB)),0,SUMIF('20'!$CA:$CA,$C291,'20'!$CB:$CB)))-IF($D291="","",IF(ISNA(SUMIF('20'!$B:$B,$D291,'20'!$L:$L)),0,SUMIF('20'!$B:$B,$D291,'20'!$L:$L)))))</f>
        <v/>
      </c>
      <c r="Z291" s="34" t="str">
        <f>IF($D291="","",(IF($C291="","",IF(ISNA(SUMIF('21'!$CA:$CA,$C291,'21'!$CB:$CB)),0,SUMIF('21'!$CA:$CA,$C291,'21'!$CB:$CB)))-IF($D291="","",IF(ISNA(SUMIF('21'!$B:$B,$D291,'21'!$L:$L)),0,SUMIF('21'!$B:$B,$D291,'21'!$L:$L)))))</f>
        <v/>
      </c>
      <c r="AA291" s="34" t="str">
        <f>IF($D291="","",(IF($C291="","",IF(ISNA(SUMIF('22'!$CA:$CA,$C291,'22'!$CB:$CB)),0,SUMIF('22'!$CA:$CA,$C291,'22'!$CB:$CB)))-IF($D291="","",IF(ISNA(SUMIF('22'!$B:$B,$D291,'22'!$L:$L)),0,SUMIF('22'!$B:$B,$D291,'22'!$L:$L)))))</f>
        <v/>
      </c>
      <c r="AB291" s="34" t="str">
        <f>IF($D291="","",(IF($C291="","",IF(ISNA(SUMIF('23'!$CA:$CA,$C291,'23'!$CB:$CB)),0,SUMIF('23'!$CA:$CA,$C291,'23'!$CB:$CB)))-IF($D291="","",IF(ISNA(SUMIF('23'!$B:$B,$D291,'23'!$L:$L)),0,SUMIF('23'!$B:$B,$D291,'23'!$L:$L)))))</f>
        <v/>
      </c>
      <c r="AC291" s="34" t="str">
        <f>IF($D291="","",(IF($C291="","",IF(ISNA(SUMIF('24'!$CA:$CA,$C291,'24'!$CB:$CB)),0,SUMIF('24'!$CA:$CA,$C291,'24'!$CB:$CB)))-IF($D291="","",IF(ISNA(SUMIF('24'!$B:$B,$D291,'24'!$L:$L)),0,SUMIF('24'!$B:$B,$D291,'24'!$L:$L)))))</f>
        <v/>
      </c>
      <c r="AD291" s="34" t="str">
        <f>IF($D291="","",(IF($C291="","",IF(ISNA(SUMIF('25'!$CA:$CA,$C291,'25'!$CB:$CB)),0,SUMIF('25'!$CA:$CA,$C291,'25'!$CB:$CB)))-IF($D291="","",IF(ISNA(SUMIF('25'!$B:$B,$D291,'25'!$L:$L)),0,SUMIF('25'!$B:$B,$D291,'25'!$L:$L)))))</f>
        <v/>
      </c>
      <c r="AE291" s="34" t="str">
        <f>IF($D291="","",(IF($C291="","",IF(ISNA(SUMIF('26'!$CA:$CA,$C291,'26'!$CB:$CB)),0,SUMIF('26'!$CA:$CA,$C291,'26'!$CB:$CB)))-IF($D291="","",IF(ISNA(SUMIF('26'!$B:$B,$D291,'26'!$L:$L)),0,SUMIF('26'!$B:$B,$D291,'26'!$L:$L)))))</f>
        <v/>
      </c>
      <c r="AF291" s="34" t="str">
        <f>IF($D291="","",(IF($C291="","",IF(ISNA(SUMIF('27'!$CA:$CA,$C291,'27'!$CB:$CB)),0,SUMIF('27'!$CA:$CA,$C291,'27'!$CB:$CB)))-IF($D291="","",IF(ISNA(SUMIF('27'!$B:$B,$D291,'27'!$L:$L)),0,SUMIF('27'!$B:$B,$D291,'27'!$L:$L)))))</f>
        <v/>
      </c>
      <c r="AG291" s="34" t="str">
        <f>IF($D291="","",(IF($C291="","",IF(ISNA(SUMIF('28'!$CA:$CA,$C291,'28'!$CB:$CB)),0,SUMIF('28'!$CA:$CA,$C291,'28'!$CB:$CB)))-IF($D291="","",IF(ISNA(SUMIF('28'!$B:$B,$D291,'28'!$L:$L)),0,SUMIF('28'!$B:$B,$D291,'28'!$L:$L)))))</f>
        <v/>
      </c>
      <c r="AH291" s="34" t="str">
        <f>IF($D291="","",(IF($C291="","",IF(ISNA(SUMIF('29'!$CA:$CA,$C291,'29'!$CB:$CB)),0,SUMIF('29'!$CA:$CA,$C291,'29'!$CB:$CB)))-IF($D291="","",IF(ISNA(SUMIF('29'!$B:$B,$D291,'29'!$L:$L)),0,SUMIF('29'!$B:$B,$D291,'29'!$L:$L)))))</f>
        <v/>
      </c>
      <c r="AI291" s="34" t="str">
        <f>IF($D291="","",(IF($C291="","",IF(ISNA(SUMIF('30'!$CA:$CA,$C291,'30'!$CB:$CB)),0,SUMIF('30'!$CA:$CA,$C291,'30'!$CB:$CB)))-IF($D291="","",IF(ISNA(SUMIF('30'!$B:$B,$D291,'30'!$L:$L)),0,SUMIF('30'!$B:$B,$D291,'30'!$L:$L)))))</f>
        <v/>
      </c>
      <c r="AJ291" s="34" t="str">
        <f>IF($D291="","",(IF($C291="","",IF(ISNA(SUMIF('31'!$CA:$CA,$C291,'31'!$CB:$CB)),0,SUMIF('31'!$CA:$CA,$C291,'31'!$CB:$CB)))-IF($D291="","",IF(ISNA(SUMIF('31'!$B:$B,$D291,'31'!$L:$L)),0,SUMIF('31'!$B:$B,$D291,'31'!$L:$L)))))</f>
        <v/>
      </c>
      <c r="AK291" s="35" t="str">
        <f t="shared" si="16"/>
        <v/>
      </c>
      <c r="AL291" s="31" t="str">
        <f t="shared" si="17"/>
        <v/>
      </c>
    </row>
    <row r="292" spans="1:38" ht="17.399999999999999" hidden="1">
      <c r="A292" s="19">
        <v>74</v>
      </c>
      <c r="C292" s="39" t="str">
        <f>IF(D292="","",VLOOKUP('CUADRO GENERADO'!D292,'BASE DATOS CONDUCTORES'!B:C,2,FALSE))</f>
        <v/>
      </c>
      <c r="D292" s="28" t="str">
        <f>IFERROR(VLOOKUP(A292,'BASE DATOS CONDUCTORES'!$Z$4:$AB$403,3,FALSE),"")</f>
        <v/>
      </c>
      <c r="E292" s="34" t="str">
        <f>IF(ISNA(VLOOKUP(D292,SALDOS!C:D,2,FALSE)),"",VLOOKUP(D292,SALDOS!C:D,2,FALSE))</f>
        <v/>
      </c>
      <c r="F292" s="34" t="str">
        <f>IF($D292="","",(IF($C292="","",IF(ISNA(SUMIF('1'!$CA:$CA,$C292,'1'!$CB:$CB)),0,SUMIF('1'!$CA:$CA,$C292,'1'!$CB:$CB)))-IF($D292="","",IF(ISNA(SUMIF('1'!$B:$B,$D292,'1'!$L:$L)),0,SUMIF('1'!$B:$B,$D292,'1'!$L:$L)))))</f>
        <v/>
      </c>
      <c r="G292" s="34" t="str">
        <f>IF($D292="","",(IF($C292="","",IF(ISNA(SUMIF('2'!$CA:$CA,$C292,'2'!$CB:$CB)),0,SUMIF('2'!$CA:$CA,$C292,'2'!$CB:$CB)))-IF($D292="","",IF(ISNA(SUMIF('2'!$B:$B,$D292,'2'!$L:$L)),0,SUMIF('2'!$B:$B,$D292,'2'!$L:$L)))))</f>
        <v/>
      </c>
      <c r="H292" s="34" t="str">
        <f>IF($D292="","",(IF($C292="","",IF(ISNA(SUMIF('3'!$CA:$CA,$C292,'3'!$CB:$CB)),0,SUMIF('3'!$CA:$CA,$C292,'3'!$CB:$CB)))-IF($D292="","",IF(ISNA(SUMIF('3'!$B:$B,$D292,'3'!$L:$L)),0,SUMIF('3'!$B:$B,$D292,'3'!$L:$L)))))</f>
        <v/>
      </c>
      <c r="I292" s="34" t="str">
        <f>IF($D292="","",(IF($C292="","",IF(ISNA(SUMIF('4'!$CA:$CA,$C292,'4'!$CB:$CB)),0,SUMIF('4'!$CA:$CA,$C292,'4'!$CB:$CB)))-IF($D292="","",IF(ISNA(SUMIF('4'!$B:$B,$D292,'4'!$L:$L)),0,SUMIF('4'!$B:$B,$D292,'4'!$L:$L)))))</f>
        <v/>
      </c>
      <c r="J292" s="34" t="str">
        <f>IF($D292="","",(IF($C292="","",IF(ISNA(SUMIF('5'!$CA:$CA,$C292,'5'!$CB:$CB)),0,SUMIF('5'!$CA:$CA,$C292,'5'!$CB:$CB)))-IF($D292="","",IF(ISNA(SUMIF('5'!$B:$B,$D292,'5'!$L:$L)),0,SUMIF('5'!$B:$B,$D292,'5'!$L:$L)))))</f>
        <v/>
      </c>
      <c r="K292" s="34" t="str">
        <f>IF($D292="","",(IF($C292="","",IF(ISNA(SUMIF('6'!$CA:$CA,$C292,'6'!$CB:$CB)),0,SUMIF('6'!$CA:$CA,$C292,'6'!$CB:$CB)))-IF($D292="","",IF(ISNA(SUMIF('6'!$B:$B,$D292,'6'!$L:$L)),0,SUMIF('6'!$B:$B,$D292,'6'!$L:$L)))))</f>
        <v/>
      </c>
      <c r="L292" s="34" t="str">
        <f>IF($D292="","",(IF($C292="","",IF(ISNA(SUMIF('7'!$CA:$CA,$C292,'7'!$CB:$CB)),0,SUMIF('7'!$CA:$CA,$C292,'7'!$CB:$CB)))-IF($D292="","",IF(ISNA(SUMIF('7'!$B:$B,$D292,'7'!$L:$L)),0,SUMIF('7'!$B:$B,$D292,'7'!$L:$L)))))</f>
        <v/>
      </c>
      <c r="M292" s="34" t="str">
        <f>IF($D292="","",(IF($C292="","",IF(ISNA(SUMIF('8'!$CA:$CA,$C292,'8'!$CB:$CB)),0,SUMIF('8'!$CA:$CA,$C292,'8'!$CB:$CB)))-IF($D292="","",IF(ISNA(SUMIF('8'!$B:$B,$D292,'8'!$L:$L)),0,SUMIF('8'!$B:$B,$D292,'8'!$L:$L)))))</f>
        <v/>
      </c>
      <c r="N292" s="34" t="str">
        <f>IF($D292="","",(IF($C292="","",IF(ISNA(SUMIF('9'!$CA:$CA,$C292,'9'!$CB:$CB)),0,SUMIF('9'!$CA:$CA,$C292,'9'!$CB:$CB)))-IF($D292="","",IF(ISNA(SUMIF('9'!$B:$B,$D292,'9'!$L:$L)),0,SUMIF('9'!$B:$B,$D292,'9'!$L:$L)))))</f>
        <v/>
      </c>
      <c r="O292" s="34" t="str">
        <f>IF($D292="","",(IF($C292="","",IF(ISNA(SUMIF('10'!$CA:$CA,$C292,'10'!$CB:$CB)),0,SUMIF('10'!$CA:$CA,$C292,'10'!$CB:$CB)))-IF($D292="","",IF(ISNA(SUMIF('10'!$B:$B,$D292,'10'!$L:$L)),0,SUMIF('10'!$B:$B,$D292,'10'!$L:$L)))))</f>
        <v/>
      </c>
      <c r="P292" s="34" t="str">
        <f>IF($D292="","",(IF($C292="","",IF(ISNA(SUMIF('11'!$CA:$CA,$C292,'11'!$CB:$CB)),0,SUMIF('11'!$CA:$CA,$C292,'11'!$CB:$CB)))-IF($D292="","",IF(ISNA(SUMIF('11'!$B:$B,$D292,'11'!$L:$L)),0,SUMIF('11'!$B:$B,$D292,'11'!$L:$L)))))</f>
        <v/>
      </c>
      <c r="Q292" s="34" t="str">
        <f>IF($D292="","",(IF($C292="","",IF(ISNA(SUMIF('12'!$CA:$CA,$C292,'12'!$CB:$CB)),0,SUMIF('12'!$CA:$CA,$C292,'12'!$CB:$CB)))-IF($D292="","",IF(ISNA(SUMIF('12'!$B:$B,$D292,'12'!$L:$L)),0,SUMIF('12'!$B:$B,$D292,'12'!$L:$L)))))</f>
        <v/>
      </c>
      <c r="R292" s="34" t="str">
        <f>IF($D292="","",(IF($C292="","",IF(ISNA(SUMIF('13'!$CA:$CA,$C292,'13'!$CB:$CB)),0,SUMIF('13'!$CA:$CA,$C292,'13'!$CB:$CB)))-IF($D292="","",IF(ISNA(SUMIF('13'!$B:$B,$D292,'13'!$L:$L)),0,SUMIF('13'!$B:$B,$D292,'13'!$L:$L)))))</f>
        <v/>
      </c>
      <c r="S292" s="34" t="str">
        <f>IF($D292="","",(IF($C292="","",IF(ISNA(SUMIF('14'!$CA:$CA,$C292,'14'!$CB:$CB)),0,SUMIF('14'!$CA:$CA,$C292,'14'!$CB:$CB)))-IF($D292="","",IF(ISNA(SUMIF('14'!$B:$B,$D292,'14'!$L:$L)),0,SUMIF('14'!$B:$B,$D292,'14'!$L:$L)))))</f>
        <v/>
      </c>
      <c r="T292" s="34" t="str">
        <f>IF($D292="","",(IF($C292="","",IF(ISNA(SUMIF('15'!$CA:$CA,$C292,'15'!$CB:$CB)),0,SUMIF('15'!$CA:$CA,$C292,'15'!$CB:$CB)))-IF($D292="","",IF(ISNA(SUMIF('15'!$B:$B,$D292,'15'!$L:$L)),0,SUMIF('15'!$B:$B,$D292,'15'!$L:$L)))))</f>
        <v/>
      </c>
      <c r="U292" s="34" t="str">
        <f>IF($D292="","",(IF($C292="","",IF(ISNA(SUMIF('16'!$CA:$CA,$C292,'16'!$CB:$CB)),0,SUMIF('16'!$CA:$CA,$C292,'16'!$CB:$CB)))-IF($D292="","",IF(ISNA(SUMIF('16'!$B:$B,$D292,'16'!$L:$L)),0,SUMIF('16'!$B:$B,$D292,'16'!$L:$L)))))</f>
        <v/>
      </c>
      <c r="V292" s="34" t="str">
        <f>IF($D292="","",(IF($C292="","",IF(ISNA(SUMIF('17'!$CA:$CA,$C292,'17'!$CB:$CB)),0,SUMIF('17'!$CA:$CA,$C292,'17'!$CB:$CB)))-IF($D292="","",IF(ISNA(SUMIF('17'!$B:$B,$D292,'17'!$L:$L)),0,SUMIF('17'!$B:$B,$D292,'17'!$L:$L)))))</f>
        <v/>
      </c>
      <c r="W292" s="34" t="str">
        <f>IF($D292="","",(IF($C292="","",IF(ISNA(SUMIF('18'!$CA:$CA,$C292,'18'!$CB:$CB)),0,SUMIF('18'!$CA:$CA,$C292,'18'!$CB:$CB)))-IF($D292="","",IF(ISNA(SUMIF('18'!$B:$B,$D292,'18'!$L:$L)),0,SUMIF('18'!$B:$B,$D292,'18'!$L:$L)))))</f>
        <v/>
      </c>
      <c r="X292" s="34" t="str">
        <f>IF($D292="","",(IF($C292="","",IF(ISNA(SUMIF('19'!$CA:$CA,$C292,'19'!$CB:$CB)),0,SUMIF('19'!$CA:$CA,$C292,'19'!$CB:$CB)))-IF($D292="","",IF(ISNA(SUMIF('19'!$B:$B,$D292,'19'!$L:$L)),0,SUMIF('19'!$B:$B,$D292,'19'!$L:$L)))))</f>
        <v/>
      </c>
      <c r="Y292" s="34" t="str">
        <f>IF($D292="","",(IF($C292="","",IF(ISNA(SUMIF('20'!$CA:$CA,$C292,'20'!$CB:$CB)),0,SUMIF('20'!$CA:$CA,$C292,'20'!$CB:$CB)))-IF($D292="","",IF(ISNA(SUMIF('20'!$B:$B,$D292,'20'!$L:$L)),0,SUMIF('20'!$B:$B,$D292,'20'!$L:$L)))))</f>
        <v/>
      </c>
      <c r="Z292" s="34" t="str">
        <f>IF($D292="","",(IF($C292="","",IF(ISNA(SUMIF('21'!$CA:$CA,$C292,'21'!$CB:$CB)),0,SUMIF('21'!$CA:$CA,$C292,'21'!$CB:$CB)))-IF($D292="","",IF(ISNA(SUMIF('21'!$B:$B,$D292,'21'!$L:$L)),0,SUMIF('21'!$B:$B,$D292,'21'!$L:$L)))))</f>
        <v/>
      </c>
      <c r="AA292" s="34" t="str">
        <f>IF($D292="","",(IF($C292="","",IF(ISNA(SUMIF('22'!$CA:$CA,$C292,'22'!$CB:$CB)),0,SUMIF('22'!$CA:$CA,$C292,'22'!$CB:$CB)))-IF($D292="","",IF(ISNA(SUMIF('22'!$B:$B,$D292,'22'!$L:$L)),0,SUMIF('22'!$B:$B,$D292,'22'!$L:$L)))))</f>
        <v/>
      </c>
      <c r="AB292" s="34" t="str">
        <f>IF($D292="","",(IF($C292="","",IF(ISNA(SUMIF('23'!$CA:$CA,$C292,'23'!$CB:$CB)),0,SUMIF('23'!$CA:$CA,$C292,'23'!$CB:$CB)))-IF($D292="","",IF(ISNA(SUMIF('23'!$B:$B,$D292,'23'!$L:$L)),0,SUMIF('23'!$B:$B,$D292,'23'!$L:$L)))))</f>
        <v/>
      </c>
      <c r="AC292" s="34" t="str">
        <f>IF($D292="","",(IF($C292="","",IF(ISNA(SUMIF('24'!$CA:$CA,$C292,'24'!$CB:$CB)),0,SUMIF('24'!$CA:$CA,$C292,'24'!$CB:$CB)))-IF($D292="","",IF(ISNA(SUMIF('24'!$B:$B,$D292,'24'!$L:$L)),0,SUMIF('24'!$B:$B,$D292,'24'!$L:$L)))))</f>
        <v/>
      </c>
      <c r="AD292" s="34" t="str">
        <f>IF($D292="","",(IF($C292="","",IF(ISNA(SUMIF('25'!$CA:$CA,$C292,'25'!$CB:$CB)),0,SUMIF('25'!$CA:$CA,$C292,'25'!$CB:$CB)))-IF($D292="","",IF(ISNA(SUMIF('25'!$B:$B,$D292,'25'!$L:$L)),0,SUMIF('25'!$B:$B,$D292,'25'!$L:$L)))))</f>
        <v/>
      </c>
      <c r="AE292" s="34" t="str">
        <f>IF($D292="","",(IF($C292="","",IF(ISNA(SUMIF('26'!$CA:$CA,$C292,'26'!$CB:$CB)),0,SUMIF('26'!$CA:$CA,$C292,'26'!$CB:$CB)))-IF($D292="","",IF(ISNA(SUMIF('26'!$B:$B,$D292,'26'!$L:$L)),0,SUMIF('26'!$B:$B,$D292,'26'!$L:$L)))))</f>
        <v/>
      </c>
      <c r="AF292" s="34" t="str">
        <f>IF($D292="","",(IF($C292="","",IF(ISNA(SUMIF('27'!$CA:$CA,$C292,'27'!$CB:$CB)),0,SUMIF('27'!$CA:$CA,$C292,'27'!$CB:$CB)))-IF($D292="","",IF(ISNA(SUMIF('27'!$B:$B,$D292,'27'!$L:$L)),0,SUMIF('27'!$B:$B,$D292,'27'!$L:$L)))))</f>
        <v/>
      </c>
      <c r="AG292" s="34" t="str">
        <f>IF($D292="","",(IF($C292="","",IF(ISNA(SUMIF('28'!$CA:$CA,$C292,'28'!$CB:$CB)),0,SUMIF('28'!$CA:$CA,$C292,'28'!$CB:$CB)))-IF($D292="","",IF(ISNA(SUMIF('28'!$B:$B,$D292,'28'!$L:$L)),0,SUMIF('28'!$B:$B,$D292,'28'!$L:$L)))))</f>
        <v/>
      </c>
      <c r="AH292" s="34" t="str">
        <f>IF($D292="","",(IF($C292="","",IF(ISNA(SUMIF('29'!$CA:$CA,$C292,'29'!$CB:$CB)),0,SUMIF('29'!$CA:$CA,$C292,'29'!$CB:$CB)))-IF($D292="","",IF(ISNA(SUMIF('29'!$B:$B,$D292,'29'!$L:$L)),0,SUMIF('29'!$B:$B,$D292,'29'!$L:$L)))))</f>
        <v/>
      </c>
      <c r="AI292" s="34" t="str">
        <f>IF($D292="","",(IF($C292="","",IF(ISNA(SUMIF('30'!$CA:$CA,$C292,'30'!$CB:$CB)),0,SUMIF('30'!$CA:$CA,$C292,'30'!$CB:$CB)))-IF($D292="","",IF(ISNA(SUMIF('30'!$B:$B,$D292,'30'!$L:$L)),0,SUMIF('30'!$B:$B,$D292,'30'!$L:$L)))))</f>
        <v/>
      </c>
      <c r="AJ292" s="34" t="str">
        <f>IF($D292="","",(IF($C292="","",IF(ISNA(SUMIF('31'!$CA:$CA,$C292,'31'!$CB:$CB)),0,SUMIF('31'!$CA:$CA,$C292,'31'!$CB:$CB)))-IF($D292="","",IF(ISNA(SUMIF('31'!$B:$B,$D292,'31'!$L:$L)),0,SUMIF('31'!$B:$B,$D292,'31'!$L:$L)))))</f>
        <v/>
      </c>
      <c r="AK292" s="35" t="str">
        <f t="shared" si="16"/>
        <v/>
      </c>
      <c r="AL292" s="31" t="str">
        <f t="shared" si="17"/>
        <v/>
      </c>
    </row>
    <row r="293" spans="1:38" ht="17.399999999999999" hidden="1">
      <c r="A293" s="19">
        <v>75</v>
      </c>
      <c r="C293" s="39" t="str">
        <f>IF(D293="","",VLOOKUP('CUADRO GENERADO'!D293,'BASE DATOS CONDUCTORES'!B:C,2,FALSE))</f>
        <v/>
      </c>
      <c r="D293" s="28" t="str">
        <f>IFERROR(VLOOKUP(A293,'BASE DATOS CONDUCTORES'!$Z$4:$AB$403,3,FALSE),"")</f>
        <v/>
      </c>
      <c r="E293" s="34" t="str">
        <f>IF(ISNA(VLOOKUP(D293,SALDOS!C:D,2,FALSE)),"",VLOOKUP(D293,SALDOS!C:D,2,FALSE))</f>
        <v/>
      </c>
      <c r="F293" s="34" t="str">
        <f>IF($D293="","",(IF($C293="","",IF(ISNA(SUMIF('1'!$CA:$CA,$C293,'1'!$CB:$CB)),0,SUMIF('1'!$CA:$CA,$C293,'1'!$CB:$CB)))-IF($D293="","",IF(ISNA(SUMIF('1'!$B:$B,$D293,'1'!$L:$L)),0,SUMIF('1'!$B:$B,$D293,'1'!$L:$L)))))</f>
        <v/>
      </c>
      <c r="G293" s="34" t="str">
        <f>IF($D293="","",(IF($C293="","",IF(ISNA(SUMIF('2'!$CA:$CA,$C293,'2'!$CB:$CB)),0,SUMIF('2'!$CA:$CA,$C293,'2'!$CB:$CB)))-IF($D293="","",IF(ISNA(SUMIF('2'!$B:$B,$D293,'2'!$L:$L)),0,SUMIF('2'!$B:$B,$D293,'2'!$L:$L)))))</f>
        <v/>
      </c>
      <c r="H293" s="34" t="str">
        <f>IF($D293="","",(IF($C293="","",IF(ISNA(SUMIF('3'!$CA:$CA,$C293,'3'!$CB:$CB)),0,SUMIF('3'!$CA:$CA,$C293,'3'!$CB:$CB)))-IF($D293="","",IF(ISNA(SUMIF('3'!$B:$B,$D293,'3'!$L:$L)),0,SUMIF('3'!$B:$B,$D293,'3'!$L:$L)))))</f>
        <v/>
      </c>
      <c r="I293" s="34" t="str">
        <f>IF($D293="","",(IF($C293="","",IF(ISNA(SUMIF('4'!$CA:$CA,$C293,'4'!$CB:$CB)),0,SUMIF('4'!$CA:$CA,$C293,'4'!$CB:$CB)))-IF($D293="","",IF(ISNA(SUMIF('4'!$B:$B,$D293,'4'!$L:$L)),0,SUMIF('4'!$B:$B,$D293,'4'!$L:$L)))))</f>
        <v/>
      </c>
      <c r="J293" s="34" t="str">
        <f>IF($D293="","",(IF($C293="","",IF(ISNA(SUMIF('5'!$CA:$CA,$C293,'5'!$CB:$CB)),0,SUMIF('5'!$CA:$CA,$C293,'5'!$CB:$CB)))-IF($D293="","",IF(ISNA(SUMIF('5'!$B:$B,$D293,'5'!$L:$L)),0,SUMIF('5'!$B:$B,$D293,'5'!$L:$L)))))</f>
        <v/>
      </c>
      <c r="K293" s="34" t="str">
        <f>IF($D293="","",(IF($C293="","",IF(ISNA(SUMIF('6'!$CA:$CA,$C293,'6'!$CB:$CB)),0,SUMIF('6'!$CA:$CA,$C293,'6'!$CB:$CB)))-IF($D293="","",IF(ISNA(SUMIF('6'!$B:$B,$D293,'6'!$L:$L)),0,SUMIF('6'!$B:$B,$D293,'6'!$L:$L)))))</f>
        <v/>
      </c>
      <c r="L293" s="34" t="str">
        <f>IF($D293="","",(IF($C293="","",IF(ISNA(SUMIF('7'!$CA:$CA,$C293,'7'!$CB:$CB)),0,SUMIF('7'!$CA:$CA,$C293,'7'!$CB:$CB)))-IF($D293="","",IF(ISNA(SUMIF('7'!$B:$B,$D293,'7'!$L:$L)),0,SUMIF('7'!$B:$B,$D293,'7'!$L:$L)))))</f>
        <v/>
      </c>
      <c r="M293" s="34" t="str">
        <f>IF($D293="","",(IF($C293="","",IF(ISNA(SUMIF('8'!$CA:$CA,$C293,'8'!$CB:$CB)),0,SUMIF('8'!$CA:$CA,$C293,'8'!$CB:$CB)))-IF($D293="","",IF(ISNA(SUMIF('8'!$B:$B,$D293,'8'!$L:$L)),0,SUMIF('8'!$B:$B,$D293,'8'!$L:$L)))))</f>
        <v/>
      </c>
      <c r="N293" s="34" t="str">
        <f>IF($D293="","",(IF($C293="","",IF(ISNA(SUMIF('9'!$CA:$CA,$C293,'9'!$CB:$CB)),0,SUMIF('9'!$CA:$CA,$C293,'9'!$CB:$CB)))-IF($D293="","",IF(ISNA(SUMIF('9'!$B:$B,$D293,'9'!$L:$L)),0,SUMIF('9'!$B:$B,$D293,'9'!$L:$L)))))</f>
        <v/>
      </c>
      <c r="O293" s="34" t="str">
        <f>IF($D293="","",(IF($C293="","",IF(ISNA(SUMIF('10'!$CA:$CA,$C293,'10'!$CB:$CB)),0,SUMIF('10'!$CA:$CA,$C293,'10'!$CB:$CB)))-IF($D293="","",IF(ISNA(SUMIF('10'!$B:$B,$D293,'10'!$L:$L)),0,SUMIF('10'!$B:$B,$D293,'10'!$L:$L)))))</f>
        <v/>
      </c>
      <c r="P293" s="34" t="str">
        <f>IF($D293="","",(IF($C293="","",IF(ISNA(SUMIF('11'!$CA:$CA,$C293,'11'!$CB:$CB)),0,SUMIF('11'!$CA:$CA,$C293,'11'!$CB:$CB)))-IF($D293="","",IF(ISNA(SUMIF('11'!$B:$B,$D293,'11'!$L:$L)),0,SUMIF('11'!$B:$B,$D293,'11'!$L:$L)))))</f>
        <v/>
      </c>
      <c r="Q293" s="34" t="str">
        <f>IF($D293="","",(IF($C293="","",IF(ISNA(SUMIF('12'!$CA:$CA,$C293,'12'!$CB:$CB)),0,SUMIF('12'!$CA:$CA,$C293,'12'!$CB:$CB)))-IF($D293="","",IF(ISNA(SUMIF('12'!$B:$B,$D293,'12'!$L:$L)),0,SUMIF('12'!$B:$B,$D293,'12'!$L:$L)))))</f>
        <v/>
      </c>
      <c r="R293" s="34" t="str">
        <f>IF($D293="","",(IF($C293="","",IF(ISNA(SUMIF('13'!$CA:$CA,$C293,'13'!$CB:$CB)),0,SUMIF('13'!$CA:$CA,$C293,'13'!$CB:$CB)))-IF($D293="","",IF(ISNA(SUMIF('13'!$B:$B,$D293,'13'!$L:$L)),0,SUMIF('13'!$B:$B,$D293,'13'!$L:$L)))))</f>
        <v/>
      </c>
      <c r="S293" s="34" t="str">
        <f>IF($D293="","",(IF($C293="","",IF(ISNA(SUMIF('14'!$CA:$CA,$C293,'14'!$CB:$CB)),0,SUMIF('14'!$CA:$CA,$C293,'14'!$CB:$CB)))-IF($D293="","",IF(ISNA(SUMIF('14'!$B:$B,$D293,'14'!$L:$L)),0,SUMIF('14'!$B:$B,$D293,'14'!$L:$L)))))</f>
        <v/>
      </c>
      <c r="T293" s="34" t="str">
        <f>IF($D293="","",(IF($C293="","",IF(ISNA(SUMIF('15'!$CA:$CA,$C293,'15'!$CB:$CB)),0,SUMIF('15'!$CA:$CA,$C293,'15'!$CB:$CB)))-IF($D293="","",IF(ISNA(SUMIF('15'!$B:$B,$D293,'15'!$L:$L)),0,SUMIF('15'!$B:$B,$D293,'15'!$L:$L)))))</f>
        <v/>
      </c>
      <c r="U293" s="34" t="str">
        <f>IF($D293="","",(IF($C293="","",IF(ISNA(SUMIF('16'!$CA:$CA,$C293,'16'!$CB:$CB)),0,SUMIF('16'!$CA:$CA,$C293,'16'!$CB:$CB)))-IF($D293="","",IF(ISNA(SUMIF('16'!$B:$B,$D293,'16'!$L:$L)),0,SUMIF('16'!$B:$B,$D293,'16'!$L:$L)))))</f>
        <v/>
      </c>
      <c r="V293" s="34" t="str">
        <f>IF($D293="","",(IF($C293="","",IF(ISNA(SUMIF('17'!$CA:$CA,$C293,'17'!$CB:$CB)),0,SUMIF('17'!$CA:$CA,$C293,'17'!$CB:$CB)))-IF($D293="","",IF(ISNA(SUMIF('17'!$B:$B,$D293,'17'!$L:$L)),0,SUMIF('17'!$B:$B,$D293,'17'!$L:$L)))))</f>
        <v/>
      </c>
      <c r="W293" s="34" t="str">
        <f>IF($D293="","",(IF($C293="","",IF(ISNA(SUMIF('18'!$CA:$CA,$C293,'18'!$CB:$CB)),0,SUMIF('18'!$CA:$CA,$C293,'18'!$CB:$CB)))-IF($D293="","",IF(ISNA(SUMIF('18'!$B:$B,$D293,'18'!$L:$L)),0,SUMIF('18'!$B:$B,$D293,'18'!$L:$L)))))</f>
        <v/>
      </c>
      <c r="X293" s="34" t="str">
        <f>IF($D293="","",(IF($C293="","",IF(ISNA(SUMIF('19'!$CA:$CA,$C293,'19'!$CB:$CB)),0,SUMIF('19'!$CA:$CA,$C293,'19'!$CB:$CB)))-IF($D293="","",IF(ISNA(SUMIF('19'!$B:$B,$D293,'19'!$L:$L)),0,SUMIF('19'!$B:$B,$D293,'19'!$L:$L)))))</f>
        <v/>
      </c>
      <c r="Y293" s="34" t="str">
        <f>IF($D293="","",(IF($C293="","",IF(ISNA(SUMIF('20'!$CA:$CA,$C293,'20'!$CB:$CB)),0,SUMIF('20'!$CA:$CA,$C293,'20'!$CB:$CB)))-IF($D293="","",IF(ISNA(SUMIF('20'!$B:$B,$D293,'20'!$L:$L)),0,SUMIF('20'!$B:$B,$D293,'20'!$L:$L)))))</f>
        <v/>
      </c>
      <c r="Z293" s="34" t="str">
        <f>IF($D293="","",(IF($C293="","",IF(ISNA(SUMIF('21'!$CA:$CA,$C293,'21'!$CB:$CB)),0,SUMIF('21'!$CA:$CA,$C293,'21'!$CB:$CB)))-IF($D293="","",IF(ISNA(SUMIF('21'!$B:$B,$D293,'21'!$L:$L)),0,SUMIF('21'!$B:$B,$D293,'21'!$L:$L)))))</f>
        <v/>
      </c>
      <c r="AA293" s="34" t="str">
        <f>IF($D293="","",(IF($C293="","",IF(ISNA(SUMIF('22'!$CA:$CA,$C293,'22'!$CB:$CB)),0,SUMIF('22'!$CA:$CA,$C293,'22'!$CB:$CB)))-IF($D293="","",IF(ISNA(SUMIF('22'!$B:$B,$D293,'22'!$L:$L)),0,SUMIF('22'!$B:$B,$D293,'22'!$L:$L)))))</f>
        <v/>
      </c>
      <c r="AB293" s="34" t="str">
        <f>IF($D293="","",(IF($C293="","",IF(ISNA(SUMIF('23'!$CA:$CA,$C293,'23'!$CB:$CB)),0,SUMIF('23'!$CA:$CA,$C293,'23'!$CB:$CB)))-IF($D293="","",IF(ISNA(SUMIF('23'!$B:$B,$D293,'23'!$L:$L)),0,SUMIF('23'!$B:$B,$D293,'23'!$L:$L)))))</f>
        <v/>
      </c>
      <c r="AC293" s="34" t="str">
        <f>IF($D293="","",(IF($C293="","",IF(ISNA(SUMIF('24'!$CA:$CA,$C293,'24'!$CB:$CB)),0,SUMIF('24'!$CA:$CA,$C293,'24'!$CB:$CB)))-IF($D293="","",IF(ISNA(SUMIF('24'!$B:$B,$D293,'24'!$L:$L)),0,SUMIF('24'!$B:$B,$D293,'24'!$L:$L)))))</f>
        <v/>
      </c>
      <c r="AD293" s="34" t="str">
        <f>IF($D293="","",(IF($C293="","",IF(ISNA(SUMIF('25'!$CA:$CA,$C293,'25'!$CB:$CB)),0,SUMIF('25'!$CA:$CA,$C293,'25'!$CB:$CB)))-IF($D293="","",IF(ISNA(SUMIF('25'!$B:$B,$D293,'25'!$L:$L)),0,SUMIF('25'!$B:$B,$D293,'25'!$L:$L)))))</f>
        <v/>
      </c>
      <c r="AE293" s="34" t="str">
        <f>IF($D293="","",(IF($C293="","",IF(ISNA(SUMIF('26'!$CA:$CA,$C293,'26'!$CB:$CB)),0,SUMIF('26'!$CA:$CA,$C293,'26'!$CB:$CB)))-IF($D293="","",IF(ISNA(SUMIF('26'!$B:$B,$D293,'26'!$L:$L)),0,SUMIF('26'!$B:$B,$D293,'26'!$L:$L)))))</f>
        <v/>
      </c>
      <c r="AF293" s="34" t="str">
        <f>IF($D293="","",(IF($C293="","",IF(ISNA(SUMIF('27'!$CA:$CA,$C293,'27'!$CB:$CB)),0,SUMIF('27'!$CA:$CA,$C293,'27'!$CB:$CB)))-IF($D293="","",IF(ISNA(SUMIF('27'!$B:$B,$D293,'27'!$L:$L)),0,SUMIF('27'!$B:$B,$D293,'27'!$L:$L)))))</f>
        <v/>
      </c>
      <c r="AG293" s="34" t="str">
        <f>IF($D293="","",(IF($C293="","",IF(ISNA(SUMIF('28'!$CA:$CA,$C293,'28'!$CB:$CB)),0,SUMIF('28'!$CA:$CA,$C293,'28'!$CB:$CB)))-IF($D293="","",IF(ISNA(SUMIF('28'!$B:$B,$D293,'28'!$L:$L)),0,SUMIF('28'!$B:$B,$D293,'28'!$L:$L)))))</f>
        <v/>
      </c>
      <c r="AH293" s="34" t="str">
        <f>IF($D293="","",(IF($C293="","",IF(ISNA(SUMIF('29'!$CA:$CA,$C293,'29'!$CB:$CB)),0,SUMIF('29'!$CA:$CA,$C293,'29'!$CB:$CB)))-IF($D293="","",IF(ISNA(SUMIF('29'!$B:$B,$D293,'29'!$L:$L)),0,SUMIF('29'!$B:$B,$D293,'29'!$L:$L)))))</f>
        <v/>
      </c>
      <c r="AI293" s="34" t="str">
        <f>IF($D293="","",(IF($C293="","",IF(ISNA(SUMIF('30'!$CA:$CA,$C293,'30'!$CB:$CB)),0,SUMIF('30'!$CA:$CA,$C293,'30'!$CB:$CB)))-IF($D293="","",IF(ISNA(SUMIF('30'!$B:$B,$D293,'30'!$L:$L)),0,SUMIF('30'!$B:$B,$D293,'30'!$L:$L)))))</f>
        <v/>
      </c>
      <c r="AJ293" s="34" t="str">
        <f>IF($D293="","",(IF($C293="","",IF(ISNA(SUMIF('31'!$CA:$CA,$C293,'31'!$CB:$CB)),0,SUMIF('31'!$CA:$CA,$C293,'31'!$CB:$CB)))-IF($D293="","",IF(ISNA(SUMIF('31'!$B:$B,$D293,'31'!$L:$L)),0,SUMIF('31'!$B:$B,$D293,'31'!$L:$L)))))</f>
        <v/>
      </c>
      <c r="AK293" s="35" t="str">
        <f t="shared" si="16"/>
        <v/>
      </c>
      <c r="AL293" s="31" t="str">
        <f t="shared" si="17"/>
        <v/>
      </c>
    </row>
    <row r="294" spans="1:38" ht="17.399999999999999" hidden="1">
      <c r="A294" s="19">
        <v>76</v>
      </c>
      <c r="C294" s="39" t="str">
        <f>IF(D294="","",VLOOKUP('CUADRO GENERADO'!D294,'BASE DATOS CONDUCTORES'!B:C,2,FALSE))</f>
        <v/>
      </c>
      <c r="D294" s="28" t="str">
        <f>IFERROR(VLOOKUP(A294,'BASE DATOS CONDUCTORES'!$Z$4:$AB$403,3,FALSE),"")</f>
        <v/>
      </c>
      <c r="E294" s="34" t="str">
        <f>IF(ISNA(VLOOKUP(D294,SALDOS!C:D,2,FALSE)),"",VLOOKUP(D294,SALDOS!C:D,2,FALSE))</f>
        <v/>
      </c>
      <c r="F294" s="34" t="str">
        <f>IF($D294="","",(IF($C294="","",IF(ISNA(SUMIF('1'!$CA:$CA,$C294,'1'!$CB:$CB)),0,SUMIF('1'!$CA:$CA,$C294,'1'!$CB:$CB)))-IF($D294="","",IF(ISNA(SUMIF('1'!$B:$B,$D294,'1'!$L:$L)),0,SUMIF('1'!$B:$B,$D294,'1'!$L:$L)))))</f>
        <v/>
      </c>
      <c r="G294" s="34" t="str">
        <f>IF($D294="","",(IF($C294="","",IF(ISNA(SUMIF('2'!$CA:$CA,$C294,'2'!$CB:$CB)),0,SUMIF('2'!$CA:$CA,$C294,'2'!$CB:$CB)))-IF($D294="","",IF(ISNA(SUMIF('2'!$B:$B,$D294,'2'!$L:$L)),0,SUMIF('2'!$B:$B,$D294,'2'!$L:$L)))))</f>
        <v/>
      </c>
      <c r="H294" s="34" t="str">
        <f>IF($D294="","",(IF($C294="","",IF(ISNA(SUMIF('3'!$CA:$CA,$C294,'3'!$CB:$CB)),0,SUMIF('3'!$CA:$CA,$C294,'3'!$CB:$CB)))-IF($D294="","",IF(ISNA(SUMIF('3'!$B:$B,$D294,'3'!$L:$L)),0,SUMIF('3'!$B:$B,$D294,'3'!$L:$L)))))</f>
        <v/>
      </c>
      <c r="I294" s="34" t="str">
        <f>IF($D294="","",(IF($C294="","",IF(ISNA(SUMIF('4'!$CA:$CA,$C294,'4'!$CB:$CB)),0,SUMIF('4'!$CA:$CA,$C294,'4'!$CB:$CB)))-IF($D294="","",IF(ISNA(SUMIF('4'!$B:$B,$D294,'4'!$L:$L)),0,SUMIF('4'!$B:$B,$D294,'4'!$L:$L)))))</f>
        <v/>
      </c>
      <c r="J294" s="34" t="str">
        <f>IF($D294="","",(IF($C294="","",IF(ISNA(SUMIF('5'!$CA:$CA,$C294,'5'!$CB:$CB)),0,SUMIF('5'!$CA:$CA,$C294,'5'!$CB:$CB)))-IF($D294="","",IF(ISNA(SUMIF('5'!$B:$B,$D294,'5'!$L:$L)),0,SUMIF('5'!$B:$B,$D294,'5'!$L:$L)))))</f>
        <v/>
      </c>
      <c r="K294" s="34" t="str">
        <f>IF($D294="","",(IF($C294="","",IF(ISNA(SUMIF('6'!$CA:$CA,$C294,'6'!$CB:$CB)),0,SUMIF('6'!$CA:$CA,$C294,'6'!$CB:$CB)))-IF($D294="","",IF(ISNA(SUMIF('6'!$B:$B,$D294,'6'!$L:$L)),0,SUMIF('6'!$B:$B,$D294,'6'!$L:$L)))))</f>
        <v/>
      </c>
      <c r="L294" s="34" t="str">
        <f>IF($D294="","",(IF($C294="","",IF(ISNA(SUMIF('7'!$CA:$CA,$C294,'7'!$CB:$CB)),0,SUMIF('7'!$CA:$CA,$C294,'7'!$CB:$CB)))-IF($D294="","",IF(ISNA(SUMIF('7'!$B:$B,$D294,'7'!$L:$L)),0,SUMIF('7'!$B:$B,$D294,'7'!$L:$L)))))</f>
        <v/>
      </c>
      <c r="M294" s="34" t="str">
        <f>IF($D294="","",(IF($C294="","",IF(ISNA(SUMIF('8'!$CA:$CA,$C294,'8'!$CB:$CB)),0,SUMIF('8'!$CA:$CA,$C294,'8'!$CB:$CB)))-IF($D294="","",IF(ISNA(SUMIF('8'!$B:$B,$D294,'8'!$L:$L)),0,SUMIF('8'!$B:$B,$D294,'8'!$L:$L)))))</f>
        <v/>
      </c>
      <c r="N294" s="34" t="str">
        <f>IF($D294="","",(IF($C294="","",IF(ISNA(SUMIF('9'!$CA:$CA,$C294,'9'!$CB:$CB)),0,SUMIF('9'!$CA:$CA,$C294,'9'!$CB:$CB)))-IF($D294="","",IF(ISNA(SUMIF('9'!$B:$B,$D294,'9'!$L:$L)),0,SUMIF('9'!$B:$B,$D294,'9'!$L:$L)))))</f>
        <v/>
      </c>
      <c r="O294" s="34" t="str">
        <f>IF($D294="","",(IF($C294="","",IF(ISNA(SUMIF('10'!$CA:$CA,$C294,'10'!$CB:$CB)),0,SUMIF('10'!$CA:$CA,$C294,'10'!$CB:$CB)))-IF($D294="","",IF(ISNA(SUMIF('10'!$B:$B,$D294,'10'!$L:$L)),0,SUMIF('10'!$B:$B,$D294,'10'!$L:$L)))))</f>
        <v/>
      </c>
      <c r="P294" s="34" t="str">
        <f>IF($D294="","",(IF($C294="","",IF(ISNA(SUMIF('11'!$CA:$CA,$C294,'11'!$CB:$CB)),0,SUMIF('11'!$CA:$CA,$C294,'11'!$CB:$CB)))-IF($D294="","",IF(ISNA(SUMIF('11'!$B:$B,$D294,'11'!$L:$L)),0,SUMIF('11'!$B:$B,$D294,'11'!$L:$L)))))</f>
        <v/>
      </c>
      <c r="Q294" s="34" t="str">
        <f>IF($D294="","",(IF($C294="","",IF(ISNA(SUMIF('12'!$CA:$CA,$C294,'12'!$CB:$CB)),0,SUMIF('12'!$CA:$CA,$C294,'12'!$CB:$CB)))-IF($D294="","",IF(ISNA(SUMIF('12'!$B:$B,$D294,'12'!$L:$L)),0,SUMIF('12'!$B:$B,$D294,'12'!$L:$L)))))</f>
        <v/>
      </c>
      <c r="R294" s="34" t="str">
        <f>IF($D294="","",(IF($C294="","",IF(ISNA(SUMIF('13'!$CA:$CA,$C294,'13'!$CB:$CB)),0,SUMIF('13'!$CA:$CA,$C294,'13'!$CB:$CB)))-IF($D294="","",IF(ISNA(SUMIF('13'!$B:$B,$D294,'13'!$L:$L)),0,SUMIF('13'!$B:$B,$D294,'13'!$L:$L)))))</f>
        <v/>
      </c>
      <c r="S294" s="34" t="str">
        <f>IF($D294="","",(IF($C294="","",IF(ISNA(SUMIF('14'!$CA:$CA,$C294,'14'!$CB:$CB)),0,SUMIF('14'!$CA:$CA,$C294,'14'!$CB:$CB)))-IF($D294="","",IF(ISNA(SUMIF('14'!$B:$B,$D294,'14'!$L:$L)),0,SUMIF('14'!$B:$B,$D294,'14'!$L:$L)))))</f>
        <v/>
      </c>
      <c r="T294" s="34" t="str">
        <f>IF($D294="","",(IF($C294="","",IF(ISNA(SUMIF('15'!$CA:$CA,$C294,'15'!$CB:$CB)),0,SUMIF('15'!$CA:$CA,$C294,'15'!$CB:$CB)))-IF($D294="","",IF(ISNA(SUMIF('15'!$B:$B,$D294,'15'!$L:$L)),0,SUMIF('15'!$B:$B,$D294,'15'!$L:$L)))))</f>
        <v/>
      </c>
      <c r="U294" s="34" t="str">
        <f>IF($D294="","",(IF($C294="","",IF(ISNA(SUMIF('16'!$CA:$CA,$C294,'16'!$CB:$CB)),0,SUMIF('16'!$CA:$CA,$C294,'16'!$CB:$CB)))-IF($D294="","",IF(ISNA(SUMIF('16'!$B:$B,$D294,'16'!$L:$L)),0,SUMIF('16'!$B:$B,$D294,'16'!$L:$L)))))</f>
        <v/>
      </c>
      <c r="V294" s="34" t="str">
        <f>IF($D294="","",(IF($C294="","",IF(ISNA(SUMIF('17'!$CA:$CA,$C294,'17'!$CB:$CB)),0,SUMIF('17'!$CA:$CA,$C294,'17'!$CB:$CB)))-IF($D294="","",IF(ISNA(SUMIF('17'!$B:$B,$D294,'17'!$L:$L)),0,SUMIF('17'!$B:$B,$D294,'17'!$L:$L)))))</f>
        <v/>
      </c>
      <c r="W294" s="34" t="str">
        <f>IF($D294="","",(IF($C294="","",IF(ISNA(SUMIF('18'!$CA:$CA,$C294,'18'!$CB:$CB)),0,SUMIF('18'!$CA:$CA,$C294,'18'!$CB:$CB)))-IF($D294="","",IF(ISNA(SUMIF('18'!$B:$B,$D294,'18'!$L:$L)),0,SUMIF('18'!$B:$B,$D294,'18'!$L:$L)))))</f>
        <v/>
      </c>
      <c r="X294" s="34" t="str">
        <f>IF($D294="","",(IF($C294="","",IF(ISNA(SUMIF('19'!$CA:$CA,$C294,'19'!$CB:$CB)),0,SUMIF('19'!$CA:$CA,$C294,'19'!$CB:$CB)))-IF($D294="","",IF(ISNA(SUMIF('19'!$B:$B,$D294,'19'!$L:$L)),0,SUMIF('19'!$B:$B,$D294,'19'!$L:$L)))))</f>
        <v/>
      </c>
      <c r="Y294" s="34" t="str">
        <f>IF($D294="","",(IF($C294="","",IF(ISNA(SUMIF('20'!$CA:$CA,$C294,'20'!$CB:$CB)),0,SUMIF('20'!$CA:$CA,$C294,'20'!$CB:$CB)))-IF($D294="","",IF(ISNA(SUMIF('20'!$B:$B,$D294,'20'!$L:$L)),0,SUMIF('20'!$B:$B,$D294,'20'!$L:$L)))))</f>
        <v/>
      </c>
      <c r="Z294" s="34" t="str">
        <f>IF($D294="","",(IF($C294="","",IF(ISNA(SUMIF('21'!$CA:$CA,$C294,'21'!$CB:$CB)),0,SUMIF('21'!$CA:$CA,$C294,'21'!$CB:$CB)))-IF($D294="","",IF(ISNA(SUMIF('21'!$B:$B,$D294,'21'!$L:$L)),0,SUMIF('21'!$B:$B,$D294,'21'!$L:$L)))))</f>
        <v/>
      </c>
      <c r="AA294" s="34" t="str">
        <f>IF($D294="","",(IF($C294="","",IF(ISNA(SUMIF('22'!$CA:$CA,$C294,'22'!$CB:$CB)),0,SUMIF('22'!$CA:$CA,$C294,'22'!$CB:$CB)))-IF($D294="","",IF(ISNA(SUMIF('22'!$B:$B,$D294,'22'!$L:$L)),0,SUMIF('22'!$B:$B,$D294,'22'!$L:$L)))))</f>
        <v/>
      </c>
      <c r="AB294" s="34" t="str">
        <f>IF($D294="","",(IF($C294="","",IF(ISNA(SUMIF('23'!$CA:$CA,$C294,'23'!$CB:$CB)),0,SUMIF('23'!$CA:$CA,$C294,'23'!$CB:$CB)))-IF($D294="","",IF(ISNA(SUMIF('23'!$B:$B,$D294,'23'!$L:$L)),0,SUMIF('23'!$B:$B,$D294,'23'!$L:$L)))))</f>
        <v/>
      </c>
      <c r="AC294" s="34" t="str">
        <f>IF($D294="","",(IF($C294="","",IF(ISNA(SUMIF('24'!$CA:$CA,$C294,'24'!$CB:$CB)),0,SUMIF('24'!$CA:$CA,$C294,'24'!$CB:$CB)))-IF($D294="","",IF(ISNA(SUMIF('24'!$B:$B,$D294,'24'!$L:$L)),0,SUMIF('24'!$B:$B,$D294,'24'!$L:$L)))))</f>
        <v/>
      </c>
      <c r="AD294" s="34" t="str">
        <f>IF($D294="","",(IF($C294="","",IF(ISNA(SUMIF('25'!$CA:$CA,$C294,'25'!$CB:$CB)),0,SUMIF('25'!$CA:$CA,$C294,'25'!$CB:$CB)))-IF($D294="","",IF(ISNA(SUMIF('25'!$B:$B,$D294,'25'!$L:$L)),0,SUMIF('25'!$B:$B,$D294,'25'!$L:$L)))))</f>
        <v/>
      </c>
      <c r="AE294" s="34" t="str">
        <f>IF($D294="","",(IF($C294="","",IF(ISNA(SUMIF('26'!$CA:$CA,$C294,'26'!$CB:$CB)),0,SUMIF('26'!$CA:$CA,$C294,'26'!$CB:$CB)))-IF($D294="","",IF(ISNA(SUMIF('26'!$B:$B,$D294,'26'!$L:$L)),0,SUMIF('26'!$B:$B,$D294,'26'!$L:$L)))))</f>
        <v/>
      </c>
      <c r="AF294" s="34" t="str">
        <f>IF($D294="","",(IF($C294="","",IF(ISNA(SUMIF('27'!$CA:$CA,$C294,'27'!$CB:$CB)),0,SUMIF('27'!$CA:$CA,$C294,'27'!$CB:$CB)))-IF($D294="","",IF(ISNA(SUMIF('27'!$B:$B,$D294,'27'!$L:$L)),0,SUMIF('27'!$B:$B,$D294,'27'!$L:$L)))))</f>
        <v/>
      </c>
      <c r="AG294" s="34" t="str">
        <f>IF($D294="","",(IF($C294="","",IF(ISNA(SUMIF('28'!$CA:$CA,$C294,'28'!$CB:$CB)),0,SUMIF('28'!$CA:$CA,$C294,'28'!$CB:$CB)))-IF($D294="","",IF(ISNA(SUMIF('28'!$B:$B,$D294,'28'!$L:$L)),0,SUMIF('28'!$B:$B,$D294,'28'!$L:$L)))))</f>
        <v/>
      </c>
      <c r="AH294" s="34" t="str">
        <f>IF($D294="","",(IF($C294="","",IF(ISNA(SUMIF('29'!$CA:$CA,$C294,'29'!$CB:$CB)),0,SUMIF('29'!$CA:$CA,$C294,'29'!$CB:$CB)))-IF($D294="","",IF(ISNA(SUMIF('29'!$B:$B,$D294,'29'!$L:$L)),0,SUMIF('29'!$B:$B,$D294,'29'!$L:$L)))))</f>
        <v/>
      </c>
      <c r="AI294" s="34" t="str">
        <f>IF($D294="","",(IF($C294="","",IF(ISNA(SUMIF('30'!$CA:$CA,$C294,'30'!$CB:$CB)),0,SUMIF('30'!$CA:$CA,$C294,'30'!$CB:$CB)))-IF($D294="","",IF(ISNA(SUMIF('30'!$B:$B,$D294,'30'!$L:$L)),0,SUMIF('30'!$B:$B,$D294,'30'!$L:$L)))))</f>
        <v/>
      </c>
      <c r="AJ294" s="34" t="str">
        <f>IF($D294="","",(IF($C294="","",IF(ISNA(SUMIF('31'!$CA:$CA,$C294,'31'!$CB:$CB)),0,SUMIF('31'!$CA:$CA,$C294,'31'!$CB:$CB)))-IF($D294="","",IF(ISNA(SUMIF('31'!$B:$B,$D294,'31'!$L:$L)),0,SUMIF('31'!$B:$B,$D294,'31'!$L:$L)))))</f>
        <v/>
      </c>
      <c r="AK294" s="35" t="str">
        <f t="shared" si="16"/>
        <v/>
      </c>
      <c r="AL294" s="31" t="str">
        <f t="shared" si="17"/>
        <v/>
      </c>
    </row>
    <row r="295" spans="1:38" ht="17.399999999999999" hidden="1">
      <c r="A295" s="19">
        <v>77</v>
      </c>
      <c r="C295" s="39" t="str">
        <f>IF(D295="","",VLOOKUP('CUADRO GENERADO'!D295,'BASE DATOS CONDUCTORES'!B:C,2,FALSE))</f>
        <v/>
      </c>
      <c r="D295" s="28" t="str">
        <f>IFERROR(VLOOKUP(A295,'BASE DATOS CONDUCTORES'!$Z$4:$AB$403,3,FALSE),"")</f>
        <v/>
      </c>
      <c r="E295" s="34" t="str">
        <f>IF(ISNA(VLOOKUP(D295,SALDOS!C:D,2,FALSE)),"",VLOOKUP(D295,SALDOS!C:D,2,FALSE))</f>
        <v/>
      </c>
      <c r="F295" s="34" t="str">
        <f>IF($D295="","",(IF($C295="","",IF(ISNA(SUMIF('1'!$CA:$CA,$C295,'1'!$CB:$CB)),0,SUMIF('1'!$CA:$CA,$C295,'1'!$CB:$CB)))-IF($D295="","",IF(ISNA(SUMIF('1'!$B:$B,$D295,'1'!$L:$L)),0,SUMIF('1'!$B:$B,$D295,'1'!$L:$L)))))</f>
        <v/>
      </c>
      <c r="G295" s="34" t="str">
        <f>IF($D295="","",(IF($C295="","",IF(ISNA(SUMIF('2'!$CA:$CA,$C295,'2'!$CB:$CB)),0,SUMIF('2'!$CA:$CA,$C295,'2'!$CB:$CB)))-IF($D295="","",IF(ISNA(SUMIF('2'!$B:$B,$D295,'2'!$L:$L)),0,SUMIF('2'!$B:$B,$D295,'2'!$L:$L)))))</f>
        <v/>
      </c>
      <c r="H295" s="34" t="str">
        <f>IF($D295="","",(IF($C295="","",IF(ISNA(SUMIF('3'!$CA:$CA,$C295,'3'!$CB:$CB)),0,SUMIF('3'!$CA:$CA,$C295,'3'!$CB:$CB)))-IF($D295="","",IF(ISNA(SUMIF('3'!$B:$B,$D295,'3'!$L:$L)),0,SUMIF('3'!$B:$B,$D295,'3'!$L:$L)))))</f>
        <v/>
      </c>
      <c r="I295" s="34" t="str">
        <f>IF($D295="","",(IF($C295="","",IF(ISNA(SUMIF('4'!$CA:$CA,$C295,'4'!$CB:$CB)),0,SUMIF('4'!$CA:$CA,$C295,'4'!$CB:$CB)))-IF($D295="","",IF(ISNA(SUMIF('4'!$B:$B,$D295,'4'!$L:$L)),0,SUMIF('4'!$B:$B,$D295,'4'!$L:$L)))))</f>
        <v/>
      </c>
      <c r="J295" s="34" t="str">
        <f>IF($D295="","",(IF($C295="","",IF(ISNA(SUMIF('5'!$CA:$CA,$C295,'5'!$CB:$CB)),0,SUMIF('5'!$CA:$CA,$C295,'5'!$CB:$CB)))-IF($D295="","",IF(ISNA(SUMIF('5'!$B:$B,$D295,'5'!$L:$L)),0,SUMIF('5'!$B:$B,$D295,'5'!$L:$L)))))</f>
        <v/>
      </c>
      <c r="K295" s="34" t="str">
        <f>IF($D295="","",(IF($C295="","",IF(ISNA(SUMIF('6'!$CA:$CA,$C295,'6'!$CB:$CB)),0,SUMIF('6'!$CA:$CA,$C295,'6'!$CB:$CB)))-IF($D295="","",IF(ISNA(SUMIF('6'!$B:$B,$D295,'6'!$L:$L)),0,SUMIF('6'!$B:$B,$D295,'6'!$L:$L)))))</f>
        <v/>
      </c>
      <c r="L295" s="34" t="str">
        <f>IF($D295="","",(IF($C295="","",IF(ISNA(SUMIF('7'!$CA:$CA,$C295,'7'!$CB:$CB)),0,SUMIF('7'!$CA:$CA,$C295,'7'!$CB:$CB)))-IF($D295="","",IF(ISNA(SUMIF('7'!$B:$B,$D295,'7'!$L:$L)),0,SUMIF('7'!$B:$B,$D295,'7'!$L:$L)))))</f>
        <v/>
      </c>
      <c r="M295" s="34" t="str">
        <f>IF($D295="","",(IF($C295="","",IF(ISNA(SUMIF('8'!$CA:$CA,$C295,'8'!$CB:$CB)),0,SUMIF('8'!$CA:$CA,$C295,'8'!$CB:$CB)))-IF($D295="","",IF(ISNA(SUMIF('8'!$B:$B,$D295,'8'!$L:$L)),0,SUMIF('8'!$B:$B,$D295,'8'!$L:$L)))))</f>
        <v/>
      </c>
      <c r="N295" s="34" t="str">
        <f>IF($D295="","",(IF($C295="","",IF(ISNA(SUMIF('9'!$CA:$CA,$C295,'9'!$CB:$CB)),0,SUMIF('9'!$CA:$CA,$C295,'9'!$CB:$CB)))-IF($D295="","",IF(ISNA(SUMIF('9'!$B:$B,$D295,'9'!$L:$L)),0,SUMIF('9'!$B:$B,$D295,'9'!$L:$L)))))</f>
        <v/>
      </c>
      <c r="O295" s="34" t="str">
        <f>IF($D295="","",(IF($C295="","",IF(ISNA(SUMIF('10'!$CA:$CA,$C295,'10'!$CB:$CB)),0,SUMIF('10'!$CA:$CA,$C295,'10'!$CB:$CB)))-IF($D295="","",IF(ISNA(SUMIF('10'!$B:$B,$D295,'10'!$L:$L)),0,SUMIF('10'!$B:$B,$D295,'10'!$L:$L)))))</f>
        <v/>
      </c>
      <c r="P295" s="34" t="str">
        <f>IF($D295="","",(IF($C295="","",IF(ISNA(SUMIF('11'!$CA:$CA,$C295,'11'!$CB:$CB)),0,SUMIF('11'!$CA:$CA,$C295,'11'!$CB:$CB)))-IF($D295="","",IF(ISNA(SUMIF('11'!$B:$B,$D295,'11'!$L:$L)),0,SUMIF('11'!$B:$B,$D295,'11'!$L:$L)))))</f>
        <v/>
      </c>
      <c r="Q295" s="34" t="str">
        <f>IF($D295="","",(IF($C295="","",IF(ISNA(SUMIF('12'!$CA:$CA,$C295,'12'!$CB:$CB)),0,SUMIF('12'!$CA:$CA,$C295,'12'!$CB:$CB)))-IF($D295="","",IF(ISNA(SUMIF('12'!$B:$B,$D295,'12'!$L:$L)),0,SUMIF('12'!$B:$B,$D295,'12'!$L:$L)))))</f>
        <v/>
      </c>
      <c r="R295" s="34" t="str">
        <f>IF($D295="","",(IF($C295="","",IF(ISNA(SUMIF('13'!$CA:$CA,$C295,'13'!$CB:$CB)),0,SUMIF('13'!$CA:$CA,$C295,'13'!$CB:$CB)))-IF($D295="","",IF(ISNA(SUMIF('13'!$B:$B,$D295,'13'!$L:$L)),0,SUMIF('13'!$B:$B,$D295,'13'!$L:$L)))))</f>
        <v/>
      </c>
      <c r="S295" s="34" t="str">
        <f>IF($D295="","",(IF($C295="","",IF(ISNA(SUMIF('14'!$CA:$CA,$C295,'14'!$CB:$CB)),0,SUMIF('14'!$CA:$CA,$C295,'14'!$CB:$CB)))-IF($D295="","",IF(ISNA(SUMIF('14'!$B:$B,$D295,'14'!$L:$L)),0,SUMIF('14'!$B:$B,$D295,'14'!$L:$L)))))</f>
        <v/>
      </c>
      <c r="T295" s="34" t="str">
        <f>IF($D295="","",(IF($C295="","",IF(ISNA(SUMIF('15'!$CA:$CA,$C295,'15'!$CB:$CB)),0,SUMIF('15'!$CA:$CA,$C295,'15'!$CB:$CB)))-IF($D295="","",IF(ISNA(SUMIF('15'!$B:$B,$D295,'15'!$L:$L)),0,SUMIF('15'!$B:$B,$D295,'15'!$L:$L)))))</f>
        <v/>
      </c>
      <c r="U295" s="34" t="str">
        <f>IF($D295="","",(IF($C295="","",IF(ISNA(SUMIF('16'!$CA:$CA,$C295,'16'!$CB:$CB)),0,SUMIF('16'!$CA:$CA,$C295,'16'!$CB:$CB)))-IF($D295="","",IF(ISNA(SUMIF('16'!$B:$B,$D295,'16'!$L:$L)),0,SUMIF('16'!$B:$B,$D295,'16'!$L:$L)))))</f>
        <v/>
      </c>
      <c r="V295" s="34" t="str">
        <f>IF($D295="","",(IF($C295="","",IF(ISNA(SUMIF('17'!$CA:$CA,$C295,'17'!$CB:$CB)),0,SUMIF('17'!$CA:$CA,$C295,'17'!$CB:$CB)))-IF($D295="","",IF(ISNA(SUMIF('17'!$B:$B,$D295,'17'!$L:$L)),0,SUMIF('17'!$B:$B,$D295,'17'!$L:$L)))))</f>
        <v/>
      </c>
      <c r="W295" s="34" t="str">
        <f>IF($D295="","",(IF($C295="","",IF(ISNA(SUMIF('18'!$CA:$CA,$C295,'18'!$CB:$CB)),0,SUMIF('18'!$CA:$CA,$C295,'18'!$CB:$CB)))-IF($D295="","",IF(ISNA(SUMIF('18'!$B:$B,$D295,'18'!$L:$L)),0,SUMIF('18'!$B:$B,$D295,'18'!$L:$L)))))</f>
        <v/>
      </c>
      <c r="X295" s="34" t="str">
        <f>IF($D295="","",(IF($C295="","",IF(ISNA(SUMIF('19'!$CA:$CA,$C295,'19'!$CB:$CB)),0,SUMIF('19'!$CA:$CA,$C295,'19'!$CB:$CB)))-IF($D295="","",IF(ISNA(SUMIF('19'!$B:$B,$D295,'19'!$L:$L)),0,SUMIF('19'!$B:$B,$D295,'19'!$L:$L)))))</f>
        <v/>
      </c>
      <c r="Y295" s="34" t="str">
        <f>IF($D295="","",(IF($C295="","",IF(ISNA(SUMIF('20'!$CA:$CA,$C295,'20'!$CB:$CB)),0,SUMIF('20'!$CA:$CA,$C295,'20'!$CB:$CB)))-IF($D295="","",IF(ISNA(SUMIF('20'!$B:$B,$D295,'20'!$L:$L)),0,SUMIF('20'!$B:$B,$D295,'20'!$L:$L)))))</f>
        <v/>
      </c>
      <c r="Z295" s="34" t="str">
        <f>IF($D295="","",(IF($C295="","",IF(ISNA(SUMIF('21'!$CA:$CA,$C295,'21'!$CB:$CB)),0,SUMIF('21'!$CA:$CA,$C295,'21'!$CB:$CB)))-IF($D295="","",IF(ISNA(SUMIF('21'!$B:$B,$D295,'21'!$L:$L)),0,SUMIF('21'!$B:$B,$D295,'21'!$L:$L)))))</f>
        <v/>
      </c>
      <c r="AA295" s="34" t="str">
        <f>IF($D295="","",(IF($C295="","",IF(ISNA(SUMIF('22'!$CA:$CA,$C295,'22'!$CB:$CB)),0,SUMIF('22'!$CA:$CA,$C295,'22'!$CB:$CB)))-IF($D295="","",IF(ISNA(SUMIF('22'!$B:$B,$D295,'22'!$L:$L)),0,SUMIF('22'!$B:$B,$D295,'22'!$L:$L)))))</f>
        <v/>
      </c>
      <c r="AB295" s="34" t="str">
        <f>IF($D295="","",(IF($C295="","",IF(ISNA(SUMIF('23'!$CA:$CA,$C295,'23'!$CB:$CB)),0,SUMIF('23'!$CA:$CA,$C295,'23'!$CB:$CB)))-IF($D295="","",IF(ISNA(SUMIF('23'!$B:$B,$D295,'23'!$L:$L)),0,SUMIF('23'!$B:$B,$D295,'23'!$L:$L)))))</f>
        <v/>
      </c>
      <c r="AC295" s="34" t="str">
        <f>IF($D295="","",(IF($C295="","",IF(ISNA(SUMIF('24'!$CA:$CA,$C295,'24'!$CB:$CB)),0,SUMIF('24'!$CA:$CA,$C295,'24'!$CB:$CB)))-IF($D295="","",IF(ISNA(SUMIF('24'!$B:$B,$D295,'24'!$L:$L)),0,SUMIF('24'!$B:$B,$D295,'24'!$L:$L)))))</f>
        <v/>
      </c>
      <c r="AD295" s="34" t="str">
        <f>IF($D295="","",(IF($C295="","",IF(ISNA(SUMIF('25'!$CA:$CA,$C295,'25'!$CB:$CB)),0,SUMIF('25'!$CA:$CA,$C295,'25'!$CB:$CB)))-IF($D295="","",IF(ISNA(SUMIF('25'!$B:$B,$D295,'25'!$L:$L)),0,SUMIF('25'!$B:$B,$D295,'25'!$L:$L)))))</f>
        <v/>
      </c>
      <c r="AE295" s="34" t="str">
        <f>IF($D295="","",(IF($C295="","",IF(ISNA(SUMIF('26'!$CA:$CA,$C295,'26'!$CB:$CB)),0,SUMIF('26'!$CA:$CA,$C295,'26'!$CB:$CB)))-IF($D295="","",IF(ISNA(SUMIF('26'!$B:$B,$D295,'26'!$L:$L)),0,SUMIF('26'!$B:$B,$D295,'26'!$L:$L)))))</f>
        <v/>
      </c>
      <c r="AF295" s="34" t="str">
        <f>IF($D295="","",(IF($C295="","",IF(ISNA(SUMIF('27'!$CA:$CA,$C295,'27'!$CB:$CB)),0,SUMIF('27'!$CA:$CA,$C295,'27'!$CB:$CB)))-IF($D295="","",IF(ISNA(SUMIF('27'!$B:$B,$D295,'27'!$L:$L)),0,SUMIF('27'!$B:$B,$D295,'27'!$L:$L)))))</f>
        <v/>
      </c>
      <c r="AG295" s="34" t="str">
        <f>IF($D295="","",(IF($C295="","",IF(ISNA(SUMIF('28'!$CA:$CA,$C295,'28'!$CB:$CB)),0,SUMIF('28'!$CA:$CA,$C295,'28'!$CB:$CB)))-IF($D295="","",IF(ISNA(SUMIF('28'!$B:$B,$D295,'28'!$L:$L)),0,SUMIF('28'!$B:$B,$D295,'28'!$L:$L)))))</f>
        <v/>
      </c>
      <c r="AH295" s="34" t="str">
        <f>IF($D295="","",(IF($C295="","",IF(ISNA(SUMIF('29'!$CA:$CA,$C295,'29'!$CB:$CB)),0,SUMIF('29'!$CA:$CA,$C295,'29'!$CB:$CB)))-IF($D295="","",IF(ISNA(SUMIF('29'!$B:$B,$D295,'29'!$L:$L)),0,SUMIF('29'!$B:$B,$D295,'29'!$L:$L)))))</f>
        <v/>
      </c>
      <c r="AI295" s="34" t="str">
        <f>IF($D295="","",(IF($C295="","",IF(ISNA(SUMIF('30'!$CA:$CA,$C295,'30'!$CB:$CB)),0,SUMIF('30'!$CA:$CA,$C295,'30'!$CB:$CB)))-IF($D295="","",IF(ISNA(SUMIF('30'!$B:$B,$D295,'30'!$L:$L)),0,SUMIF('30'!$B:$B,$D295,'30'!$L:$L)))))</f>
        <v/>
      </c>
      <c r="AJ295" s="34" t="str">
        <f>IF($D295="","",(IF($C295="","",IF(ISNA(SUMIF('31'!$CA:$CA,$C295,'31'!$CB:$CB)),0,SUMIF('31'!$CA:$CA,$C295,'31'!$CB:$CB)))-IF($D295="","",IF(ISNA(SUMIF('31'!$B:$B,$D295,'31'!$L:$L)),0,SUMIF('31'!$B:$B,$D295,'31'!$L:$L)))))</f>
        <v/>
      </c>
      <c r="AK295" s="35" t="str">
        <f t="shared" si="16"/>
        <v/>
      </c>
      <c r="AL295" s="31" t="str">
        <f t="shared" si="17"/>
        <v/>
      </c>
    </row>
    <row r="296" spans="1:38" ht="17.399999999999999" hidden="1">
      <c r="A296" s="19">
        <v>78</v>
      </c>
      <c r="C296" s="39" t="str">
        <f>IF(D296="","",VLOOKUP('CUADRO GENERADO'!D296,'BASE DATOS CONDUCTORES'!B:C,2,FALSE))</f>
        <v/>
      </c>
      <c r="D296" s="28" t="str">
        <f>IFERROR(VLOOKUP(A296,'BASE DATOS CONDUCTORES'!$Z$4:$AB$403,3,FALSE),"")</f>
        <v/>
      </c>
      <c r="E296" s="34" t="str">
        <f>IF(ISNA(VLOOKUP(D296,SALDOS!C:D,2,FALSE)),"",VLOOKUP(D296,SALDOS!C:D,2,FALSE))</f>
        <v/>
      </c>
      <c r="F296" s="34" t="str">
        <f>IF($D296="","",(IF($C296="","",IF(ISNA(SUMIF('1'!$CA:$CA,$C296,'1'!$CB:$CB)),0,SUMIF('1'!$CA:$CA,$C296,'1'!$CB:$CB)))-IF($D296="","",IF(ISNA(SUMIF('1'!$B:$B,$D296,'1'!$L:$L)),0,SUMIF('1'!$B:$B,$D296,'1'!$L:$L)))))</f>
        <v/>
      </c>
      <c r="G296" s="34" t="str">
        <f>IF($D296="","",(IF($C296="","",IF(ISNA(SUMIF('2'!$CA:$CA,$C296,'2'!$CB:$CB)),0,SUMIF('2'!$CA:$CA,$C296,'2'!$CB:$CB)))-IF($D296="","",IF(ISNA(SUMIF('2'!$B:$B,$D296,'2'!$L:$L)),0,SUMIF('2'!$B:$B,$D296,'2'!$L:$L)))))</f>
        <v/>
      </c>
      <c r="H296" s="34" t="str">
        <f>IF($D296="","",(IF($C296="","",IF(ISNA(SUMIF('3'!$CA:$CA,$C296,'3'!$CB:$CB)),0,SUMIF('3'!$CA:$CA,$C296,'3'!$CB:$CB)))-IF($D296="","",IF(ISNA(SUMIF('3'!$B:$B,$D296,'3'!$L:$L)),0,SUMIF('3'!$B:$B,$D296,'3'!$L:$L)))))</f>
        <v/>
      </c>
      <c r="I296" s="34" t="str">
        <f>IF($D296="","",(IF($C296="","",IF(ISNA(SUMIF('4'!$CA:$CA,$C296,'4'!$CB:$CB)),0,SUMIF('4'!$CA:$CA,$C296,'4'!$CB:$CB)))-IF($D296="","",IF(ISNA(SUMIF('4'!$B:$B,$D296,'4'!$L:$L)),0,SUMIF('4'!$B:$B,$D296,'4'!$L:$L)))))</f>
        <v/>
      </c>
      <c r="J296" s="34" t="str">
        <f>IF($D296="","",(IF($C296="","",IF(ISNA(SUMIF('5'!$CA:$CA,$C296,'5'!$CB:$CB)),0,SUMIF('5'!$CA:$CA,$C296,'5'!$CB:$CB)))-IF($D296="","",IF(ISNA(SUMIF('5'!$B:$B,$D296,'5'!$L:$L)),0,SUMIF('5'!$B:$B,$D296,'5'!$L:$L)))))</f>
        <v/>
      </c>
      <c r="K296" s="34" t="str">
        <f>IF($D296="","",(IF($C296="","",IF(ISNA(SUMIF('6'!$CA:$CA,$C296,'6'!$CB:$CB)),0,SUMIF('6'!$CA:$CA,$C296,'6'!$CB:$CB)))-IF($D296="","",IF(ISNA(SUMIF('6'!$B:$B,$D296,'6'!$L:$L)),0,SUMIF('6'!$B:$B,$D296,'6'!$L:$L)))))</f>
        <v/>
      </c>
      <c r="L296" s="34" t="str">
        <f>IF($D296="","",(IF($C296="","",IF(ISNA(SUMIF('7'!$CA:$CA,$C296,'7'!$CB:$CB)),0,SUMIF('7'!$CA:$CA,$C296,'7'!$CB:$CB)))-IF($D296="","",IF(ISNA(SUMIF('7'!$B:$B,$D296,'7'!$L:$L)),0,SUMIF('7'!$B:$B,$D296,'7'!$L:$L)))))</f>
        <v/>
      </c>
      <c r="M296" s="34" t="str">
        <f>IF($D296="","",(IF($C296="","",IF(ISNA(SUMIF('8'!$CA:$CA,$C296,'8'!$CB:$CB)),0,SUMIF('8'!$CA:$CA,$C296,'8'!$CB:$CB)))-IF($D296="","",IF(ISNA(SUMIF('8'!$B:$B,$D296,'8'!$L:$L)),0,SUMIF('8'!$B:$B,$D296,'8'!$L:$L)))))</f>
        <v/>
      </c>
      <c r="N296" s="34" t="str">
        <f>IF($D296="","",(IF($C296="","",IF(ISNA(SUMIF('9'!$CA:$CA,$C296,'9'!$CB:$CB)),0,SUMIF('9'!$CA:$CA,$C296,'9'!$CB:$CB)))-IF($D296="","",IF(ISNA(SUMIF('9'!$B:$B,$D296,'9'!$L:$L)),0,SUMIF('9'!$B:$B,$D296,'9'!$L:$L)))))</f>
        <v/>
      </c>
      <c r="O296" s="34" t="str">
        <f>IF($D296="","",(IF($C296="","",IF(ISNA(SUMIF('10'!$CA:$CA,$C296,'10'!$CB:$CB)),0,SUMIF('10'!$CA:$CA,$C296,'10'!$CB:$CB)))-IF($D296="","",IF(ISNA(SUMIF('10'!$B:$B,$D296,'10'!$L:$L)),0,SUMIF('10'!$B:$B,$D296,'10'!$L:$L)))))</f>
        <v/>
      </c>
      <c r="P296" s="34" t="str">
        <f>IF($D296="","",(IF($C296="","",IF(ISNA(SUMIF('11'!$CA:$CA,$C296,'11'!$CB:$CB)),0,SUMIF('11'!$CA:$CA,$C296,'11'!$CB:$CB)))-IF($D296="","",IF(ISNA(SUMIF('11'!$B:$B,$D296,'11'!$L:$L)),0,SUMIF('11'!$B:$B,$D296,'11'!$L:$L)))))</f>
        <v/>
      </c>
      <c r="Q296" s="34" t="str">
        <f>IF($D296="","",(IF($C296="","",IF(ISNA(SUMIF('12'!$CA:$CA,$C296,'12'!$CB:$CB)),0,SUMIF('12'!$CA:$CA,$C296,'12'!$CB:$CB)))-IF($D296="","",IF(ISNA(SUMIF('12'!$B:$B,$D296,'12'!$L:$L)),0,SUMIF('12'!$B:$B,$D296,'12'!$L:$L)))))</f>
        <v/>
      </c>
      <c r="R296" s="34" t="str">
        <f>IF($D296="","",(IF($C296="","",IF(ISNA(SUMIF('13'!$CA:$CA,$C296,'13'!$CB:$CB)),0,SUMIF('13'!$CA:$CA,$C296,'13'!$CB:$CB)))-IF($D296="","",IF(ISNA(SUMIF('13'!$B:$B,$D296,'13'!$L:$L)),0,SUMIF('13'!$B:$B,$D296,'13'!$L:$L)))))</f>
        <v/>
      </c>
      <c r="S296" s="34" t="str">
        <f>IF($D296="","",(IF($C296="","",IF(ISNA(SUMIF('14'!$CA:$CA,$C296,'14'!$CB:$CB)),0,SUMIF('14'!$CA:$CA,$C296,'14'!$CB:$CB)))-IF($D296="","",IF(ISNA(SUMIF('14'!$B:$B,$D296,'14'!$L:$L)),0,SUMIF('14'!$B:$B,$D296,'14'!$L:$L)))))</f>
        <v/>
      </c>
      <c r="T296" s="34" t="str">
        <f>IF($D296="","",(IF($C296="","",IF(ISNA(SUMIF('15'!$CA:$CA,$C296,'15'!$CB:$CB)),0,SUMIF('15'!$CA:$CA,$C296,'15'!$CB:$CB)))-IF($D296="","",IF(ISNA(SUMIF('15'!$B:$B,$D296,'15'!$L:$L)),0,SUMIF('15'!$B:$B,$D296,'15'!$L:$L)))))</f>
        <v/>
      </c>
      <c r="U296" s="34" t="str">
        <f>IF($D296="","",(IF($C296="","",IF(ISNA(SUMIF('16'!$CA:$CA,$C296,'16'!$CB:$CB)),0,SUMIF('16'!$CA:$CA,$C296,'16'!$CB:$CB)))-IF($D296="","",IF(ISNA(SUMIF('16'!$B:$B,$D296,'16'!$L:$L)),0,SUMIF('16'!$B:$B,$D296,'16'!$L:$L)))))</f>
        <v/>
      </c>
      <c r="V296" s="34" t="str">
        <f>IF($D296="","",(IF($C296="","",IF(ISNA(SUMIF('17'!$CA:$CA,$C296,'17'!$CB:$CB)),0,SUMIF('17'!$CA:$CA,$C296,'17'!$CB:$CB)))-IF($D296="","",IF(ISNA(SUMIF('17'!$B:$B,$D296,'17'!$L:$L)),0,SUMIF('17'!$B:$B,$D296,'17'!$L:$L)))))</f>
        <v/>
      </c>
      <c r="W296" s="34" t="str">
        <f>IF($D296="","",(IF($C296="","",IF(ISNA(SUMIF('18'!$CA:$CA,$C296,'18'!$CB:$CB)),0,SUMIF('18'!$CA:$CA,$C296,'18'!$CB:$CB)))-IF($D296="","",IF(ISNA(SUMIF('18'!$B:$B,$D296,'18'!$L:$L)),0,SUMIF('18'!$B:$B,$D296,'18'!$L:$L)))))</f>
        <v/>
      </c>
      <c r="X296" s="34" t="str">
        <f>IF($D296="","",(IF($C296="","",IF(ISNA(SUMIF('19'!$CA:$CA,$C296,'19'!$CB:$CB)),0,SUMIF('19'!$CA:$CA,$C296,'19'!$CB:$CB)))-IF($D296="","",IF(ISNA(SUMIF('19'!$B:$B,$D296,'19'!$L:$L)),0,SUMIF('19'!$B:$B,$D296,'19'!$L:$L)))))</f>
        <v/>
      </c>
      <c r="Y296" s="34" t="str">
        <f>IF($D296="","",(IF($C296="","",IF(ISNA(SUMIF('20'!$CA:$CA,$C296,'20'!$CB:$CB)),0,SUMIF('20'!$CA:$CA,$C296,'20'!$CB:$CB)))-IF($D296="","",IF(ISNA(SUMIF('20'!$B:$B,$D296,'20'!$L:$L)),0,SUMIF('20'!$B:$B,$D296,'20'!$L:$L)))))</f>
        <v/>
      </c>
      <c r="Z296" s="34" t="str">
        <f>IF($D296="","",(IF($C296="","",IF(ISNA(SUMIF('21'!$CA:$CA,$C296,'21'!$CB:$CB)),0,SUMIF('21'!$CA:$CA,$C296,'21'!$CB:$CB)))-IF($D296="","",IF(ISNA(SUMIF('21'!$B:$B,$D296,'21'!$L:$L)),0,SUMIF('21'!$B:$B,$D296,'21'!$L:$L)))))</f>
        <v/>
      </c>
      <c r="AA296" s="34" t="str">
        <f>IF($D296="","",(IF($C296="","",IF(ISNA(SUMIF('22'!$CA:$CA,$C296,'22'!$CB:$CB)),0,SUMIF('22'!$CA:$CA,$C296,'22'!$CB:$CB)))-IF($D296="","",IF(ISNA(SUMIF('22'!$B:$B,$D296,'22'!$L:$L)),0,SUMIF('22'!$B:$B,$D296,'22'!$L:$L)))))</f>
        <v/>
      </c>
      <c r="AB296" s="34" t="str">
        <f>IF($D296="","",(IF($C296="","",IF(ISNA(SUMIF('23'!$CA:$CA,$C296,'23'!$CB:$CB)),0,SUMIF('23'!$CA:$CA,$C296,'23'!$CB:$CB)))-IF($D296="","",IF(ISNA(SUMIF('23'!$B:$B,$D296,'23'!$L:$L)),0,SUMIF('23'!$B:$B,$D296,'23'!$L:$L)))))</f>
        <v/>
      </c>
      <c r="AC296" s="34" t="str">
        <f>IF($D296="","",(IF($C296="","",IF(ISNA(SUMIF('24'!$CA:$CA,$C296,'24'!$CB:$CB)),0,SUMIF('24'!$CA:$CA,$C296,'24'!$CB:$CB)))-IF($D296="","",IF(ISNA(SUMIF('24'!$B:$B,$D296,'24'!$L:$L)),0,SUMIF('24'!$B:$B,$D296,'24'!$L:$L)))))</f>
        <v/>
      </c>
      <c r="AD296" s="34" t="str">
        <f>IF($D296="","",(IF($C296="","",IF(ISNA(SUMIF('25'!$CA:$CA,$C296,'25'!$CB:$CB)),0,SUMIF('25'!$CA:$CA,$C296,'25'!$CB:$CB)))-IF($D296="","",IF(ISNA(SUMIF('25'!$B:$B,$D296,'25'!$L:$L)),0,SUMIF('25'!$B:$B,$D296,'25'!$L:$L)))))</f>
        <v/>
      </c>
      <c r="AE296" s="34" t="str">
        <f>IF($D296="","",(IF($C296="","",IF(ISNA(SUMIF('26'!$CA:$CA,$C296,'26'!$CB:$CB)),0,SUMIF('26'!$CA:$CA,$C296,'26'!$CB:$CB)))-IF($D296="","",IF(ISNA(SUMIF('26'!$B:$B,$D296,'26'!$L:$L)),0,SUMIF('26'!$B:$B,$D296,'26'!$L:$L)))))</f>
        <v/>
      </c>
      <c r="AF296" s="34" t="str">
        <f>IF($D296="","",(IF($C296="","",IF(ISNA(SUMIF('27'!$CA:$CA,$C296,'27'!$CB:$CB)),0,SUMIF('27'!$CA:$CA,$C296,'27'!$CB:$CB)))-IF($D296="","",IF(ISNA(SUMIF('27'!$B:$B,$D296,'27'!$L:$L)),0,SUMIF('27'!$B:$B,$D296,'27'!$L:$L)))))</f>
        <v/>
      </c>
      <c r="AG296" s="34" t="str">
        <f>IF($D296="","",(IF($C296="","",IF(ISNA(SUMIF('28'!$CA:$CA,$C296,'28'!$CB:$CB)),0,SUMIF('28'!$CA:$CA,$C296,'28'!$CB:$CB)))-IF($D296="","",IF(ISNA(SUMIF('28'!$B:$B,$D296,'28'!$L:$L)),0,SUMIF('28'!$B:$B,$D296,'28'!$L:$L)))))</f>
        <v/>
      </c>
      <c r="AH296" s="34" t="str">
        <f>IF($D296="","",(IF($C296="","",IF(ISNA(SUMIF('29'!$CA:$CA,$C296,'29'!$CB:$CB)),0,SUMIF('29'!$CA:$CA,$C296,'29'!$CB:$CB)))-IF($D296="","",IF(ISNA(SUMIF('29'!$B:$B,$D296,'29'!$L:$L)),0,SUMIF('29'!$B:$B,$D296,'29'!$L:$L)))))</f>
        <v/>
      </c>
      <c r="AI296" s="34" t="str">
        <f>IF($D296="","",(IF($C296="","",IF(ISNA(SUMIF('30'!$CA:$CA,$C296,'30'!$CB:$CB)),0,SUMIF('30'!$CA:$CA,$C296,'30'!$CB:$CB)))-IF($D296="","",IF(ISNA(SUMIF('30'!$B:$B,$D296,'30'!$L:$L)),0,SUMIF('30'!$B:$B,$D296,'30'!$L:$L)))))</f>
        <v/>
      </c>
      <c r="AJ296" s="34" t="str">
        <f>IF($D296="","",(IF($C296="","",IF(ISNA(SUMIF('31'!$CA:$CA,$C296,'31'!$CB:$CB)),0,SUMIF('31'!$CA:$CA,$C296,'31'!$CB:$CB)))-IF($D296="","",IF(ISNA(SUMIF('31'!$B:$B,$D296,'31'!$L:$L)),0,SUMIF('31'!$B:$B,$D296,'31'!$L:$L)))))</f>
        <v/>
      </c>
      <c r="AK296" s="35" t="str">
        <f t="shared" si="16"/>
        <v/>
      </c>
      <c r="AL296" s="31" t="str">
        <f t="shared" si="17"/>
        <v/>
      </c>
    </row>
    <row r="297" spans="1:38" ht="17.399999999999999" hidden="1">
      <c r="A297" s="19">
        <v>79</v>
      </c>
      <c r="C297" s="39" t="str">
        <f>IF(D297="","",VLOOKUP('CUADRO GENERADO'!D297,'BASE DATOS CONDUCTORES'!B:C,2,FALSE))</f>
        <v/>
      </c>
      <c r="D297" s="28" t="str">
        <f>IFERROR(VLOOKUP(A297,'BASE DATOS CONDUCTORES'!$Z$4:$AB$403,3,FALSE),"")</f>
        <v/>
      </c>
      <c r="E297" s="34" t="str">
        <f>IF(ISNA(VLOOKUP(D297,SALDOS!C:D,2,FALSE)),"",VLOOKUP(D297,SALDOS!C:D,2,FALSE))</f>
        <v/>
      </c>
      <c r="F297" s="34" t="str">
        <f>IF($D297="","",(IF($C297="","",IF(ISNA(SUMIF('1'!$CA:$CA,$C297,'1'!$CB:$CB)),0,SUMIF('1'!$CA:$CA,$C297,'1'!$CB:$CB)))-IF($D297="","",IF(ISNA(SUMIF('1'!$B:$B,$D297,'1'!$L:$L)),0,SUMIF('1'!$B:$B,$D297,'1'!$L:$L)))))</f>
        <v/>
      </c>
      <c r="G297" s="34" t="str">
        <f>IF($D297="","",(IF($C297="","",IF(ISNA(SUMIF('2'!$CA:$CA,$C297,'2'!$CB:$CB)),0,SUMIF('2'!$CA:$CA,$C297,'2'!$CB:$CB)))-IF($D297="","",IF(ISNA(SUMIF('2'!$B:$B,$D297,'2'!$L:$L)),0,SUMIF('2'!$B:$B,$D297,'2'!$L:$L)))))</f>
        <v/>
      </c>
      <c r="H297" s="34" t="str">
        <f>IF($D297="","",(IF($C297="","",IF(ISNA(SUMIF('3'!$CA:$CA,$C297,'3'!$CB:$CB)),0,SUMIF('3'!$CA:$CA,$C297,'3'!$CB:$CB)))-IF($D297="","",IF(ISNA(SUMIF('3'!$B:$B,$D297,'3'!$L:$L)),0,SUMIF('3'!$B:$B,$D297,'3'!$L:$L)))))</f>
        <v/>
      </c>
      <c r="I297" s="34" t="str">
        <f>IF($D297="","",(IF($C297="","",IF(ISNA(SUMIF('4'!$CA:$CA,$C297,'4'!$CB:$CB)),0,SUMIF('4'!$CA:$CA,$C297,'4'!$CB:$CB)))-IF($D297="","",IF(ISNA(SUMIF('4'!$B:$B,$D297,'4'!$L:$L)),0,SUMIF('4'!$B:$B,$D297,'4'!$L:$L)))))</f>
        <v/>
      </c>
      <c r="J297" s="34" t="str">
        <f>IF($D297="","",(IF($C297="","",IF(ISNA(SUMIF('5'!$CA:$CA,$C297,'5'!$CB:$CB)),0,SUMIF('5'!$CA:$CA,$C297,'5'!$CB:$CB)))-IF($D297="","",IF(ISNA(SUMIF('5'!$B:$B,$D297,'5'!$L:$L)),0,SUMIF('5'!$B:$B,$D297,'5'!$L:$L)))))</f>
        <v/>
      </c>
      <c r="K297" s="34" t="str">
        <f>IF($D297="","",(IF($C297="","",IF(ISNA(SUMIF('6'!$CA:$CA,$C297,'6'!$CB:$CB)),0,SUMIF('6'!$CA:$CA,$C297,'6'!$CB:$CB)))-IF($D297="","",IF(ISNA(SUMIF('6'!$B:$B,$D297,'6'!$L:$L)),0,SUMIF('6'!$B:$B,$D297,'6'!$L:$L)))))</f>
        <v/>
      </c>
      <c r="L297" s="34" t="str">
        <f>IF($D297="","",(IF($C297="","",IF(ISNA(SUMIF('7'!$CA:$CA,$C297,'7'!$CB:$CB)),0,SUMIF('7'!$CA:$CA,$C297,'7'!$CB:$CB)))-IF($D297="","",IF(ISNA(SUMIF('7'!$B:$B,$D297,'7'!$L:$L)),0,SUMIF('7'!$B:$B,$D297,'7'!$L:$L)))))</f>
        <v/>
      </c>
      <c r="M297" s="34" t="str">
        <f>IF($D297="","",(IF($C297="","",IF(ISNA(SUMIF('8'!$CA:$CA,$C297,'8'!$CB:$CB)),0,SUMIF('8'!$CA:$CA,$C297,'8'!$CB:$CB)))-IF($D297="","",IF(ISNA(SUMIF('8'!$B:$B,$D297,'8'!$L:$L)),0,SUMIF('8'!$B:$B,$D297,'8'!$L:$L)))))</f>
        <v/>
      </c>
      <c r="N297" s="34" t="str">
        <f>IF($D297="","",(IF($C297="","",IF(ISNA(SUMIF('9'!$CA:$CA,$C297,'9'!$CB:$CB)),0,SUMIF('9'!$CA:$CA,$C297,'9'!$CB:$CB)))-IF($D297="","",IF(ISNA(SUMIF('9'!$B:$B,$D297,'9'!$L:$L)),0,SUMIF('9'!$B:$B,$D297,'9'!$L:$L)))))</f>
        <v/>
      </c>
      <c r="O297" s="34" t="str">
        <f>IF($D297="","",(IF($C297="","",IF(ISNA(SUMIF('10'!$CA:$CA,$C297,'10'!$CB:$CB)),0,SUMIF('10'!$CA:$CA,$C297,'10'!$CB:$CB)))-IF($D297="","",IF(ISNA(SUMIF('10'!$B:$B,$D297,'10'!$L:$L)),0,SUMIF('10'!$B:$B,$D297,'10'!$L:$L)))))</f>
        <v/>
      </c>
      <c r="P297" s="34" t="str">
        <f>IF($D297="","",(IF($C297="","",IF(ISNA(SUMIF('11'!$CA:$CA,$C297,'11'!$CB:$CB)),0,SUMIF('11'!$CA:$CA,$C297,'11'!$CB:$CB)))-IF($D297="","",IF(ISNA(SUMIF('11'!$B:$B,$D297,'11'!$L:$L)),0,SUMIF('11'!$B:$B,$D297,'11'!$L:$L)))))</f>
        <v/>
      </c>
      <c r="Q297" s="34" t="str">
        <f>IF($D297="","",(IF($C297="","",IF(ISNA(SUMIF('12'!$CA:$CA,$C297,'12'!$CB:$CB)),0,SUMIF('12'!$CA:$CA,$C297,'12'!$CB:$CB)))-IF($D297="","",IF(ISNA(SUMIF('12'!$B:$B,$D297,'12'!$L:$L)),0,SUMIF('12'!$B:$B,$D297,'12'!$L:$L)))))</f>
        <v/>
      </c>
      <c r="R297" s="34" t="str">
        <f>IF($D297="","",(IF($C297="","",IF(ISNA(SUMIF('13'!$CA:$CA,$C297,'13'!$CB:$CB)),0,SUMIF('13'!$CA:$CA,$C297,'13'!$CB:$CB)))-IF($D297="","",IF(ISNA(SUMIF('13'!$B:$B,$D297,'13'!$L:$L)),0,SUMIF('13'!$B:$B,$D297,'13'!$L:$L)))))</f>
        <v/>
      </c>
      <c r="S297" s="34" t="str">
        <f>IF($D297="","",(IF($C297="","",IF(ISNA(SUMIF('14'!$CA:$CA,$C297,'14'!$CB:$CB)),0,SUMIF('14'!$CA:$CA,$C297,'14'!$CB:$CB)))-IF($D297="","",IF(ISNA(SUMIF('14'!$B:$B,$D297,'14'!$L:$L)),0,SUMIF('14'!$B:$B,$D297,'14'!$L:$L)))))</f>
        <v/>
      </c>
      <c r="T297" s="34" t="str">
        <f>IF($D297="","",(IF($C297="","",IF(ISNA(SUMIF('15'!$CA:$CA,$C297,'15'!$CB:$CB)),0,SUMIF('15'!$CA:$CA,$C297,'15'!$CB:$CB)))-IF($D297="","",IF(ISNA(SUMIF('15'!$B:$B,$D297,'15'!$L:$L)),0,SUMIF('15'!$B:$B,$D297,'15'!$L:$L)))))</f>
        <v/>
      </c>
      <c r="U297" s="34" t="str">
        <f>IF($D297="","",(IF($C297="","",IF(ISNA(SUMIF('16'!$CA:$CA,$C297,'16'!$CB:$CB)),0,SUMIF('16'!$CA:$CA,$C297,'16'!$CB:$CB)))-IF($D297="","",IF(ISNA(SUMIF('16'!$B:$B,$D297,'16'!$L:$L)),0,SUMIF('16'!$B:$B,$D297,'16'!$L:$L)))))</f>
        <v/>
      </c>
      <c r="V297" s="34" t="str">
        <f>IF($D297="","",(IF($C297="","",IF(ISNA(SUMIF('17'!$CA:$CA,$C297,'17'!$CB:$CB)),0,SUMIF('17'!$CA:$CA,$C297,'17'!$CB:$CB)))-IF($D297="","",IF(ISNA(SUMIF('17'!$B:$B,$D297,'17'!$L:$L)),0,SUMIF('17'!$B:$B,$D297,'17'!$L:$L)))))</f>
        <v/>
      </c>
      <c r="W297" s="34" t="str">
        <f>IF($D297="","",(IF($C297="","",IF(ISNA(SUMIF('18'!$CA:$CA,$C297,'18'!$CB:$CB)),0,SUMIF('18'!$CA:$CA,$C297,'18'!$CB:$CB)))-IF($D297="","",IF(ISNA(SUMIF('18'!$B:$B,$D297,'18'!$L:$L)),0,SUMIF('18'!$B:$B,$D297,'18'!$L:$L)))))</f>
        <v/>
      </c>
      <c r="X297" s="34" t="str">
        <f>IF($D297="","",(IF($C297="","",IF(ISNA(SUMIF('19'!$CA:$CA,$C297,'19'!$CB:$CB)),0,SUMIF('19'!$CA:$CA,$C297,'19'!$CB:$CB)))-IF($D297="","",IF(ISNA(SUMIF('19'!$B:$B,$D297,'19'!$L:$L)),0,SUMIF('19'!$B:$B,$D297,'19'!$L:$L)))))</f>
        <v/>
      </c>
      <c r="Y297" s="34" t="str">
        <f>IF($D297="","",(IF($C297="","",IF(ISNA(SUMIF('20'!$CA:$CA,$C297,'20'!$CB:$CB)),0,SUMIF('20'!$CA:$CA,$C297,'20'!$CB:$CB)))-IF($D297="","",IF(ISNA(SUMIF('20'!$B:$B,$D297,'20'!$L:$L)),0,SUMIF('20'!$B:$B,$D297,'20'!$L:$L)))))</f>
        <v/>
      </c>
      <c r="Z297" s="34" t="str">
        <f>IF($D297="","",(IF($C297="","",IF(ISNA(SUMIF('21'!$CA:$CA,$C297,'21'!$CB:$CB)),0,SUMIF('21'!$CA:$CA,$C297,'21'!$CB:$CB)))-IF($D297="","",IF(ISNA(SUMIF('21'!$B:$B,$D297,'21'!$L:$L)),0,SUMIF('21'!$B:$B,$D297,'21'!$L:$L)))))</f>
        <v/>
      </c>
      <c r="AA297" s="34" t="str">
        <f>IF($D297="","",(IF($C297="","",IF(ISNA(SUMIF('22'!$CA:$CA,$C297,'22'!$CB:$CB)),0,SUMIF('22'!$CA:$CA,$C297,'22'!$CB:$CB)))-IF($D297="","",IF(ISNA(SUMIF('22'!$B:$B,$D297,'22'!$L:$L)),0,SUMIF('22'!$B:$B,$D297,'22'!$L:$L)))))</f>
        <v/>
      </c>
      <c r="AB297" s="34" t="str">
        <f>IF($D297="","",(IF($C297="","",IF(ISNA(SUMIF('23'!$CA:$CA,$C297,'23'!$CB:$CB)),0,SUMIF('23'!$CA:$CA,$C297,'23'!$CB:$CB)))-IF($D297="","",IF(ISNA(SUMIF('23'!$B:$B,$D297,'23'!$L:$L)),0,SUMIF('23'!$B:$B,$D297,'23'!$L:$L)))))</f>
        <v/>
      </c>
      <c r="AC297" s="34" t="str">
        <f>IF($D297="","",(IF($C297="","",IF(ISNA(SUMIF('24'!$CA:$CA,$C297,'24'!$CB:$CB)),0,SUMIF('24'!$CA:$CA,$C297,'24'!$CB:$CB)))-IF($D297="","",IF(ISNA(SUMIF('24'!$B:$B,$D297,'24'!$L:$L)),0,SUMIF('24'!$B:$B,$D297,'24'!$L:$L)))))</f>
        <v/>
      </c>
      <c r="AD297" s="34" t="str">
        <f>IF($D297="","",(IF($C297="","",IF(ISNA(SUMIF('25'!$CA:$CA,$C297,'25'!$CB:$CB)),0,SUMIF('25'!$CA:$CA,$C297,'25'!$CB:$CB)))-IF($D297="","",IF(ISNA(SUMIF('25'!$B:$B,$D297,'25'!$L:$L)),0,SUMIF('25'!$B:$B,$D297,'25'!$L:$L)))))</f>
        <v/>
      </c>
      <c r="AE297" s="34" t="str">
        <f>IF($D297="","",(IF($C297="","",IF(ISNA(SUMIF('26'!$CA:$CA,$C297,'26'!$CB:$CB)),0,SUMIF('26'!$CA:$CA,$C297,'26'!$CB:$CB)))-IF($D297="","",IF(ISNA(SUMIF('26'!$B:$B,$D297,'26'!$L:$L)),0,SUMIF('26'!$B:$B,$D297,'26'!$L:$L)))))</f>
        <v/>
      </c>
      <c r="AF297" s="34" t="str">
        <f>IF($D297="","",(IF($C297="","",IF(ISNA(SUMIF('27'!$CA:$CA,$C297,'27'!$CB:$CB)),0,SUMIF('27'!$CA:$CA,$C297,'27'!$CB:$CB)))-IF($D297="","",IF(ISNA(SUMIF('27'!$B:$B,$D297,'27'!$L:$L)),0,SUMIF('27'!$B:$B,$D297,'27'!$L:$L)))))</f>
        <v/>
      </c>
      <c r="AG297" s="34" t="str">
        <f>IF($D297="","",(IF($C297="","",IF(ISNA(SUMIF('28'!$CA:$CA,$C297,'28'!$CB:$CB)),0,SUMIF('28'!$CA:$CA,$C297,'28'!$CB:$CB)))-IF($D297="","",IF(ISNA(SUMIF('28'!$B:$B,$D297,'28'!$L:$L)),0,SUMIF('28'!$B:$B,$D297,'28'!$L:$L)))))</f>
        <v/>
      </c>
      <c r="AH297" s="34" t="str">
        <f>IF($D297="","",(IF($C297="","",IF(ISNA(SUMIF('29'!$CA:$CA,$C297,'29'!$CB:$CB)),0,SUMIF('29'!$CA:$CA,$C297,'29'!$CB:$CB)))-IF($D297="","",IF(ISNA(SUMIF('29'!$B:$B,$D297,'29'!$L:$L)),0,SUMIF('29'!$B:$B,$D297,'29'!$L:$L)))))</f>
        <v/>
      </c>
      <c r="AI297" s="34" t="str">
        <f>IF($D297="","",(IF($C297="","",IF(ISNA(SUMIF('30'!$CA:$CA,$C297,'30'!$CB:$CB)),0,SUMIF('30'!$CA:$CA,$C297,'30'!$CB:$CB)))-IF($D297="","",IF(ISNA(SUMIF('30'!$B:$B,$D297,'30'!$L:$L)),0,SUMIF('30'!$B:$B,$D297,'30'!$L:$L)))))</f>
        <v/>
      </c>
      <c r="AJ297" s="34" t="str">
        <f>IF($D297="","",(IF($C297="","",IF(ISNA(SUMIF('31'!$CA:$CA,$C297,'31'!$CB:$CB)),0,SUMIF('31'!$CA:$CA,$C297,'31'!$CB:$CB)))-IF($D297="","",IF(ISNA(SUMIF('31'!$B:$B,$D297,'31'!$L:$L)),0,SUMIF('31'!$B:$B,$D297,'31'!$L:$L)))))</f>
        <v/>
      </c>
      <c r="AK297" s="35" t="str">
        <f t="shared" si="16"/>
        <v/>
      </c>
      <c r="AL297" s="31" t="str">
        <f t="shared" si="17"/>
        <v/>
      </c>
    </row>
    <row r="298" spans="1:38" ht="17.399999999999999" hidden="1">
      <c r="A298" s="19">
        <v>80</v>
      </c>
      <c r="C298" s="39" t="str">
        <f>IF(D298="","",VLOOKUP('CUADRO GENERADO'!D298,'BASE DATOS CONDUCTORES'!B:C,2,FALSE))</f>
        <v/>
      </c>
      <c r="D298" s="28" t="str">
        <f>IFERROR(VLOOKUP(A298,'BASE DATOS CONDUCTORES'!$Z$4:$AB$403,3,FALSE),"")</f>
        <v/>
      </c>
      <c r="E298" s="34" t="str">
        <f>IF(ISNA(VLOOKUP(D298,SALDOS!C:D,2,FALSE)),"",VLOOKUP(D298,SALDOS!C:D,2,FALSE))</f>
        <v/>
      </c>
      <c r="F298" s="34" t="str">
        <f>IF($D298="","",(IF($C298="","",IF(ISNA(SUMIF('1'!$CA:$CA,$C298,'1'!$CB:$CB)),0,SUMIF('1'!$CA:$CA,$C298,'1'!$CB:$CB)))-IF($D298="","",IF(ISNA(SUMIF('1'!$B:$B,$D298,'1'!$L:$L)),0,SUMIF('1'!$B:$B,$D298,'1'!$L:$L)))))</f>
        <v/>
      </c>
      <c r="G298" s="34" t="str">
        <f>IF($D298="","",(IF($C298="","",IF(ISNA(SUMIF('2'!$CA:$CA,$C298,'2'!$CB:$CB)),0,SUMIF('2'!$CA:$CA,$C298,'2'!$CB:$CB)))-IF($D298="","",IF(ISNA(SUMIF('2'!$B:$B,$D298,'2'!$L:$L)),0,SUMIF('2'!$B:$B,$D298,'2'!$L:$L)))))</f>
        <v/>
      </c>
      <c r="H298" s="34" t="str">
        <f>IF($D298="","",(IF($C298="","",IF(ISNA(SUMIF('3'!$CA:$CA,$C298,'3'!$CB:$CB)),0,SUMIF('3'!$CA:$CA,$C298,'3'!$CB:$CB)))-IF($D298="","",IF(ISNA(SUMIF('3'!$B:$B,$D298,'3'!$L:$L)),0,SUMIF('3'!$B:$B,$D298,'3'!$L:$L)))))</f>
        <v/>
      </c>
      <c r="I298" s="34" t="str">
        <f>IF($D298="","",(IF($C298="","",IF(ISNA(SUMIF('4'!$CA:$CA,$C298,'4'!$CB:$CB)),0,SUMIF('4'!$CA:$CA,$C298,'4'!$CB:$CB)))-IF($D298="","",IF(ISNA(SUMIF('4'!$B:$B,$D298,'4'!$L:$L)),0,SUMIF('4'!$B:$B,$D298,'4'!$L:$L)))))</f>
        <v/>
      </c>
      <c r="J298" s="34" t="str">
        <f>IF($D298="","",(IF($C298="","",IF(ISNA(SUMIF('5'!$CA:$CA,$C298,'5'!$CB:$CB)),0,SUMIF('5'!$CA:$CA,$C298,'5'!$CB:$CB)))-IF($D298="","",IF(ISNA(SUMIF('5'!$B:$B,$D298,'5'!$L:$L)),0,SUMIF('5'!$B:$B,$D298,'5'!$L:$L)))))</f>
        <v/>
      </c>
      <c r="K298" s="34" t="str">
        <f>IF($D298="","",(IF($C298="","",IF(ISNA(SUMIF('6'!$CA:$CA,$C298,'6'!$CB:$CB)),0,SUMIF('6'!$CA:$CA,$C298,'6'!$CB:$CB)))-IF($D298="","",IF(ISNA(SUMIF('6'!$B:$B,$D298,'6'!$L:$L)),0,SUMIF('6'!$B:$B,$D298,'6'!$L:$L)))))</f>
        <v/>
      </c>
      <c r="L298" s="34" t="str">
        <f>IF($D298="","",(IF($C298="","",IF(ISNA(SUMIF('7'!$CA:$CA,$C298,'7'!$CB:$CB)),0,SUMIF('7'!$CA:$CA,$C298,'7'!$CB:$CB)))-IF($D298="","",IF(ISNA(SUMIF('7'!$B:$B,$D298,'7'!$L:$L)),0,SUMIF('7'!$B:$B,$D298,'7'!$L:$L)))))</f>
        <v/>
      </c>
      <c r="M298" s="34" t="str">
        <f>IF($D298="","",(IF($C298="","",IF(ISNA(SUMIF('8'!$CA:$CA,$C298,'8'!$CB:$CB)),0,SUMIF('8'!$CA:$CA,$C298,'8'!$CB:$CB)))-IF($D298="","",IF(ISNA(SUMIF('8'!$B:$B,$D298,'8'!$L:$L)),0,SUMIF('8'!$B:$B,$D298,'8'!$L:$L)))))</f>
        <v/>
      </c>
      <c r="N298" s="34" t="str">
        <f>IF($D298="","",(IF($C298="","",IF(ISNA(SUMIF('9'!$CA:$CA,$C298,'9'!$CB:$CB)),0,SUMIF('9'!$CA:$CA,$C298,'9'!$CB:$CB)))-IF($D298="","",IF(ISNA(SUMIF('9'!$B:$B,$D298,'9'!$L:$L)),0,SUMIF('9'!$B:$B,$D298,'9'!$L:$L)))))</f>
        <v/>
      </c>
      <c r="O298" s="34" t="str">
        <f>IF($D298="","",(IF($C298="","",IF(ISNA(SUMIF('10'!$CA:$CA,$C298,'10'!$CB:$CB)),0,SUMIF('10'!$CA:$CA,$C298,'10'!$CB:$CB)))-IF($D298="","",IF(ISNA(SUMIF('10'!$B:$B,$D298,'10'!$L:$L)),0,SUMIF('10'!$B:$B,$D298,'10'!$L:$L)))))</f>
        <v/>
      </c>
      <c r="P298" s="34" t="str">
        <f>IF($D298="","",(IF($C298="","",IF(ISNA(SUMIF('11'!$CA:$CA,$C298,'11'!$CB:$CB)),0,SUMIF('11'!$CA:$CA,$C298,'11'!$CB:$CB)))-IF($D298="","",IF(ISNA(SUMIF('11'!$B:$B,$D298,'11'!$L:$L)),0,SUMIF('11'!$B:$B,$D298,'11'!$L:$L)))))</f>
        <v/>
      </c>
      <c r="Q298" s="34" t="str">
        <f>IF($D298="","",(IF($C298="","",IF(ISNA(SUMIF('12'!$CA:$CA,$C298,'12'!$CB:$CB)),0,SUMIF('12'!$CA:$CA,$C298,'12'!$CB:$CB)))-IF($D298="","",IF(ISNA(SUMIF('12'!$B:$B,$D298,'12'!$L:$L)),0,SUMIF('12'!$B:$B,$D298,'12'!$L:$L)))))</f>
        <v/>
      </c>
      <c r="R298" s="34" t="str">
        <f>IF($D298="","",(IF($C298="","",IF(ISNA(SUMIF('13'!$CA:$CA,$C298,'13'!$CB:$CB)),0,SUMIF('13'!$CA:$CA,$C298,'13'!$CB:$CB)))-IF($D298="","",IF(ISNA(SUMIF('13'!$B:$B,$D298,'13'!$L:$L)),0,SUMIF('13'!$B:$B,$D298,'13'!$L:$L)))))</f>
        <v/>
      </c>
      <c r="S298" s="34" t="str">
        <f>IF($D298="","",(IF($C298="","",IF(ISNA(SUMIF('14'!$CA:$CA,$C298,'14'!$CB:$CB)),0,SUMIF('14'!$CA:$CA,$C298,'14'!$CB:$CB)))-IF($D298="","",IF(ISNA(SUMIF('14'!$B:$B,$D298,'14'!$L:$L)),0,SUMIF('14'!$B:$B,$D298,'14'!$L:$L)))))</f>
        <v/>
      </c>
      <c r="T298" s="34" t="str">
        <f>IF($D298="","",(IF($C298="","",IF(ISNA(SUMIF('15'!$CA:$CA,$C298,'15'!$CB:$CB)),0,SUMIF('15'!$CA:$CA,$C298,'15'!$CB:$CB)))-IF($D298="","",IF(ISNA(SUMIF('15'!$B:$B,$D298,'15'!$L:$L)),0,SUMIF('15'!$B:$B,$D298,'15'!$L:$L)))))</f>
        <v/>
      </c>
      <c r="U298" s="34" t="str">
        <f>IF($D298="","",(IF($C298="","",IF(ISNA(SUMIF('16'!$CA:$CA,$C298,'16'!$CB:$CB)),0,SUMIF('16'!$CA:$CA,$C298,'16'!$CB:$CB)))-IF($D298="","",IF(ISNA(SUMIF('16'!$B:$B,$D298,'16'!$L:$L)),0,SUMIF('16'!$B:$B,$D298,'16'!$L:$L)))))</f>
        <v/>
      </c>
      <c r="V298" s="34" t="str">
        <f>IF($D298="","",(IF($C298="","",IF(ISNA(SUMIF('17'!$CA:$CA,$C298,'17'!$CB:$CB)),0,SUMIF('17'!$CA:$CA,$C298,'17'!$CB:$CB)))-IF($D298="","",IF(ISNA(SUMIF('17'!$B:$B,$D298,'17'!$L:$L)),0,SUMIF('17'!$B:$B,$D298,'17'!$L:$L)))))</f>
        <v/>
      </c>
      <c r="W298" s="34" t="str">
        <f>IF($D298="","",(IF($C298="","",IF(ISNA(SUMIF('18'!$CA:$CA,$C298,'18'!$CB:$CB)),0,SUMIF('18'!$CA:$CA,$C298,'18'!$CB:$CB)))-IF($D298="","",IF(ISNA(SUMIF('18'!$B:$B,$D298,'18'!$L:$L)),0,SUMIF('18'!$B:$B,$D298,'18'!$L:$L)))))</f>
        <v/>
      </c>
      <c r="X298" s="34" t="str">
        <f>IF($D298="","",(IF($C298="","",IF(ISNA(SUMIF('19'!$CA:$CA,$C298,'19'!$CB:$CB)),0,SUMIF('19'!$CA:$CA,$C298,'19'!$CB:$CB)))-IF($D298="","",IF(ISNA(SUMIF('19'!$B:$B,$D298,'19'!$L:$L)),0,SUMIF('19'!$B:$B,$D298,'19'!$L:$L)))))</f>
        <v/>
      </c>
      <c r="Y298" s="34" t="str">
        <f>IF($D298="","",(IF($C298="","",IF(ISNA(SUMIF('20'!$CA:$CA,$C298,'20'!$CB:$CB)),0,SUMIF('20'!$CA:$CA,$C298,'20'!$CB:$CB)))-IF($D298="","",IF(ISNA(SUMIF('20'!$B:$B,$D298,'20'!$L:$L)),0,SUMIF('20'!$B:$B,$D298,'20'!$L:$L)))))</f>
        <v/>
      </c>
      <c r="Z298" s="34" t="str">
        <f>IF($D298="","",(IF($C298="","",IF(ISNA(SUMIF('21'!$CA:$CA,$C298,'21'!$CB:$CB)),0,SUMIF('21'!$CA:$CA,$C298,'21'!$CB:$CB)))-IF($D298="","",IF(ISNA(SUMIF('21'!$B:$B,$D298,'21'!$L:$L)),0,SUMIF('21'!$B:$B,$D298,'21'!$L:$L)))))</f>
        <v/>
      </c>
      <c r="AA298" s="34" t="str">
        <f>IF($D298="","",(IF($C298="","",IF(ISNA(SUMIF('22'!$CA:$CA,$C298,'22'!$CB:$CB)),0,SUMIF('22'!$CA:$CA,$C298,'22'!$CB:$CB)))-IF($D298="","",IF(ISNA(SUMIF('22'!$B:$B,$D298,'22'!$L:$L)),0,SUMIF('22'!$B:$B,$D298,'22'!$L:$L)))))</f>
        <v/>
      </c>
      <c r="AB298" s="34" t="str">
        <f>IF($D298="","",(IF($C298="","",IF(ISNA(SUMIF('23'!$CA:$CA,$C298,'23'!$CB:$CB)),0,SUMIF('23'!$CA:$CA,$C298,'23'!$CB:$CB)))-IF($D298="","",IF(ISNA(SUMIF('23'!$B:$B,$D298,'23'!$L:$L)),0,SUMIF('23'!$B:$B,$D298,'23'!$L:$L)))))</f>
        <v/>
      </c>
      <c r="AC298" s="34" t="str">
        <f>IF($D298="","",(IF($C298="","",IF(ISNA(SUMIF('24'!$CA:$CA,$C298,'24'!$CB:$CB)),0,SUMIF('24'!$CA:$CA,$C298,'24'!$CB:$CB)))-IF($D298="","",IF(ISNA(SUMIF('24'!$B:$B,$D298,'24'!$L:$L)),0,SUMIF('24'!$B:$B,$D298,'24'!$L:$L)))))</f>
        <v/>
      </c>
      <c r="AD298" s="34" t="str">
        <f>IF($D298="","",(IF($C298="","",IF(ISNA(SUMIF('25'!$CA:$CA,$C298,'25'!$CB:$CB)),0,SUMIF('25'!$CA:$CA,$C298,'25'!$CB:$CB)))-IF($D298="","",IF(ISNA(SUMIF('25'!$B:$B,$D298,'25'!$L:$L)),0,SUMIF('25'!$B:$B,$D298,'25'!$L:$L)))))</f>
        <v/>
      </c>
      <c r="AE298" s="34" t="str">
        <f>IF($D298="","",(IF($C298="","",IF(ISNA(SUMIF('26'!$CA:$CA,$C298,'26'!$CB:$CB)),0,SUMIF('26'!$CA:$CA,$C298,'26'!$CB:$CB)))-IF($D298="","",IF(ISNA(SUMIF('26'!$B:$B,$D298,'26'!$L:$L)),0,SUMIF('26'!$B:$B,$D298,'26'!$L:$L)))))</f>
        <v/>
      </c>
      <c r="AF298" s="34" t="str">
        <f>IF($D298="","",(IF($C298="","",IF(ISNA(SUMIF('27'!$CA:$CA,$C298,'27'!$CB:$CB)),0,SUMIF('27'!$CA:$CA,$C298,'27'!$CB:$CB)))-IF($D298="","",IF(ISNA(SUMIF('27'!$B:$B,$D298,'27'!$L:$L)),0,SUMIF('27'!$B:$B,$D298,'27'!$L:$L)))))</f>
        <v/>
      </c>
      <c r="AG298" s="34" t="str">
        <f>IF($D298="","",(IF($C298="","",IF(ISNA(SUMIF('28'!$CA:$CA,$C298,'28'!$CB:$CB)),0,SUMIF('28'!$CA:$CA,$C298,'28'!$CB:$CB)))-IF($D298="","",IF(ISNA(SUMIF('28'!$B:$B,$D298,'28'!$L:$L)),0,SUMIF('28'!$B:$B,$D298,'28'!$L:$L)))))</f>
        <v/>
      </c>
      <c r="AH298" s="34" t="str">
        <f>IF($D298="","",(IF($C298="","",IF(ISNA(SUMIF('29'!$CA:$CA,$C298,'29'!$CB:$CB)),0,SUMIF('29'!$CA:$CA,$C298,'29'!$CB:$CB)))-IF($D298="","",IF(ISNA(SUMIF('29'!$B:$B,$D298,'29'!$L:$L)),0,SUMIF('29'!$B:$B,$D298,'29'!$L:$L)))))</f>
        <v/>
      </c>
      <c r="AI298" s="34" t="str">
        <f>IF($D298="","",(IF($C298="","",IF(ISNA(SUMIF('30'!$CA:$CA,$C298,'30'!$CB:$CB)),0,SUMIF('30'!$CA:$CA,$C298,'30'!$CB:$CB)))-IF($D298="","",IF(ISNA(SUMIF('30'!$B:$B,$D298,'30'!$L:$L)),0,SUMIF('30'!$B:$B,$D298,'30'!$L:$L)))))</f>
        <v/>
      </c>
      <c r="AJ298" s="34" t="str">
        <f>IF($D298="","",(IF($C298="","",IF(ISNA(SUMIF('31'!$CA:$CA,$C298,'31'!$CB:$CB)),0,SUMIF('31'!$CA:$CA,$C298,'31'!$CB:$CB)))-IF($D298="","",IF(ISNA(SUMIF('31'!$B:$B,$D298,'31'!$L:$L)),0,SUMIF('31'!$B:$B,$D298,'31'!$L:$L)))))</f>
        <v/>
      </c>
      <c r="AK298" s="35" t="str">
        <f t="shared" si="16"/>
        <v/>
      </c>
      <c r="AL298" s="31" t="str">
        <f t="shared" si="17"/>
        <v/>
      </c>
    </row>
    <row r="299" spans="1:38" ht="17.399999999999999" hidden="1">
      <c r="A299" s="19">
        <v>81</v>
      </c>
      <c r="C299" s="39" t="str">
        <f>IF(D299="","",VLOOKUP('CUADRO GENERADO'!D299,'BASE DATOS CONDUCTORES'!B:C,2,FALSE))</f>
        <v/>
      </c>
      <c r="D299" s="28" t="str">
        <f>IFERROR(VLOOKUP(A299,'BASE DATOS CONDUCTORES'!$Z$4:$AB$403,3,FALSE),"")</f>
        <v/>
      </c>
      <c r="E299" s="34" t="str">
        <f>IF(ISNA(VLOOKUP(D299,SALDOS!C:D,2,FALSE)),"",VLOOKUP(D299,SALDOS!C:D,2,FALSE))</f>
        <v/>
      </c>
      <c r="F299" s="34" t="str">
        <f>IF($D299="","",(IF($C299="","",IF(ISNA(SUMIF('1'!$CA:$CA,$C299,'1'!$CB:$CB)),0,SUMIF('1'!$CA:$CA,$C299,'1'!$CB:$CB)))-IF($D299="","",IF(ISNA(SUMIF('1'!$B:$B,$D299,'1'!$L:$L)),0,SUMIF('1'!$B:$B,$D299,'1'!$L:$L)))))</f>
        <v/>
      </c>
      <c r="G299" s="34" t="str">
        <f>IF($D299="","",(IF($C299="","",IF(ISNA(SUMIF('2'!$CA:$CA,$C299,'2'!$CB:$CB)),0,SUMIF('2'!$CA:$CA,$C299,'2'!$CB:$CB)))-IF($D299="","",IF(ISNA(SUMIF('2'!$B:$B,$D299,'2'!$L:$L)),0,SUMIF('2'!$B:$B,$D299,'2'!$L:$L)))))</f>
        <v/>
      </c>
      <c r="H299" s="34" t="str">
        <f>IF($D299="","",(IF($C299="","",IF(ISNA(SUMIF('3'!$CA:$CA,$C299,'3'!$CB:$CB)),0,SUMIF('3'!$CA:$CA,$C299,'3'!$CB:$CB)))-IF($D299="","",IF(ISNA(SUMIF('3'!$B:$B,$D299,'3'!$L:$L)),0,SUMIF('3'!$B:$B,$D299,'3'!$L:$L)))))</f>
        <v/>
      </c>
      <c r="I299" s="34" t="str">
        <f>IF($D299="","",(IF($C299="","",IF(ISNA(SUMIF('4'!$CA:$CA,$C299,'4'!$CB:$CB)),0,SUMIF('4'!$CA:$CA,$C299,'4'!$CB:$CB)))-IF($D299="","",IF(ISNA(SUMIF('4'!$B:$B,$D299,'4'!$L:$L)),0,SUMIF('4'!$B:$B,$D299,'4'!$L:$L)))))</f>
        <v/>
      </c>
      <c r="J299" s="34" t="str">
        <f>IF($D299="","",(IF($C299="","",IF(ISNA(SUMIF('5'!$CA:$CA,$C299,'5'!$CB:$CB)),0,SUMIF('5'!$CA:$CA,$C299,'5'!$CB:$CB)))-IF($D299="","",IF(ISNA(SUMIF('5'!$B:$B,$D299,'5'!$L:$L)),0,SUMIF('5'!$B:$B,$D299,'5'!$L:$L)))))</f>
        <v/>
      </c>
      <c r="K299" s="34" t="str">
        <f>IF($D299="","",(IF($C299="","",IF(ISNA(SUMIF('6'!$CA:$CA,$C299,'6'!$CB:$CB)),0,SUMIF('6'!$CA:$CA,$C299,'6'!$CB:$CB)))-IF($D299="","",IF(ISNA(SUMIF('6'!$B:$B,$D299,'6'!$L:$L)),0,SUMIF('6'!$B:$B,$D299,'6'!$L:$L)))))</f>
        <v/>
      </c>
      <c r="L299" s="34" t="str">
        <f>IF($D299="","",(IF($C299="","",IF(ISNA(SUMIF('7'!$CA:$CA,$C299,'7'!$CB:$CB)),0,SUMIF('7'!$CA:$CA,$C299,'7'!$CB:$CB)))-IF($D299="","",IF(ISNA(SUMIF('7'!$B:$B,$D299,'7'!$L:$L)),0,SUMIF('7'!$B:$B,$D299,'7'!$L:$L)))))</f>
        <v/>
      </c>
      <c r="M299" s="34" t="str">
        <f>IF($D299="","",(IF($C299="","",IF(ISNA(SUMIF('8'!$CA:$CA,$C299,'8'!$CB:$CB)),0,SUMIF('8'!$CA:$CA,$C299,'8'!$CB:$CB)))-IF($D299="","",IF(ISNA(SUMIF('8'!$B:$B,$D299,'8'!$L:$L)),0,SUMIF('8'!$B:$B,$D299,'8'!$L:$L)))))</f>
        <v/>
      </c>
      <c r="N299" s="34" t="str">
        <f>IF($D299="","",(IF($C299="","",IF(ISNA(SUMIF('9'!$CA:$CA,$C299,'9'!$CB:$CB)),0,SUMIF('9'!$CA:$CA,$C299,'9'!$CB:$CB)))-IF($D299="","",IF(ISNA(SUMIF('9'!$B:$B,$D299,'9'!$L:$L)),0,SUMIF('9'!$B:$B,$D299,'9'!$L:$L)))))</f>
        <v/>
      </c>
      <c r="O299" s="34" t="str">
        <f>IF($D299="","",(IF($C299="","",IF(ISNA(SUMIF('10'!$CA:$CA,$C299,'10'!$CB:$CB)),0,SUMIF('10'!$CA:$CA,$C299,'10'!$CB:$CB)))-IF($D299="","",IF(ISNA(SUMIF('10'!$B:$B,$D299,'10'!$L:$L)),0,SUMIF('10'!$B:$B,$D299,'10'!$L:$L)))))</f>
        <v/>
      </c>
      <c r="P299" s="34" t="str">
        <f>IF($D299="","",(IF($C299="","",IF(ISNA(SUMIF('11'!$CA:$CA,$C299,'11'!$CB:$CB)),0,SUMIF('11'!$CA:$CA,$C299,'11'!$CB:$CB)))-IF($D299="","",IF(ISNA(SUMIF('11'!$B:$B,$D299,'11'!$L:$L)),0,SUMIF('11'!$B:$B,$D299,'11'!$L:$L)))))</f>
        <v/>
      </c>
      <c r="Q299" s="34" t="str">
        <f>IF($D299="","",(IF($C299="","",IF(ISNA(SUMIF('12'!$CA:$CA,$C299,'12'!$CB:$CB)),0,SUMIF('12'!$CA:$CA,$C299,'12'!$CB:$CB)))-IF($D299="","",IF(ISNA(SUMIF('12'!$B:$B,$D299,'12'!$L:$L)),0,SUMIF('12'!$B:$B,$D299,'12'!$L:$L)))))</f>
        <v/>
      </c>
      <c r="R299" s="34" t="str">
        <f>IF($D299="","",(IF($C299="","",IF(ISNA(SUMIF('13'!$CA:$CA,$C299,'13'!$CB:$CB)),0,SUMIF('13'!$CA:$CA,$C299,'13'!$CB:$CB)))-IF($D299="","",IF(ISNA(SUMIF('13'!$B:$B,$D299,'13'!$L:$L)),0,SUMIF('13'!$B:$B,$D299,'13'!$L:$L)))))</f>
        <v/>
      </c>
      <c r="S299" s="34" t="str">
        <f>IF($D299="","",(IF($C299="","",IF(ISNA(SUMIF('14'!$CA:$CA,$C299,'14'!$CB:$CB)),0,SUMIF('14'!$CA:$CA,$C299,'14'!$CB:$CB)))-IF($D299="","",IF(ISNA(SUMIF('14'!$B:$B,$D299,'14'!$L:$L)),0,SUMIF('14'!$B:$B,$D299,'14'!$L:$L)))))</f>
        <v/>
      </c>
      <c r="T299" s="34" t="str">
        <f>IF($D299="","",(IF($C299="","",IF(ISNA(SUMIF('15'!$CA:$CA,$C299,'15'!$CB:$CB)),0,SUMIF('15'!$CA:$CA,$C299,'15'!$CB:$CB)))-IF($D299="","",IF(ISNA(SUMIF('15'!$B:$B,$D299,'15'!$L:$L)),0,SUMIF('15'!$B:$B,$D299,'15'!$L:$L)))))</f>
        <v/>
      </c>
      <c r="U299" s="34" t="str">
        <f>IF($D299="","",(IF($C299="","",IF(ISNA(SUMIF('16'!$CA:$CA,$C299,'16'!$CB:$CB)),0,SUMIF('16'!$CA:$CA,$C299,'16'!$CB:$CB)))-IF($D299="","",IF(ISNA(SUMIF('16'!$B:$B,$D299,'16'!$L:$L)),0,SUMIF('16'!$B:$B,$D299,'16'!$L:$L)))))</f>
        <v/>
      </c>
      <c r="V299" s="34" t="str">
        <f>IF($D299="","",(IF($C299="","",IF(ISNA(SUMIF('17'!$CA:$CA,$C299,'17'!$CB:$CB)),0,SUMIF('17'!$CA:$CA,$C299,'17'!$CB:$CB)))-IF($D299="","",IF(ISNA(SUMIF('17'!$B:$B,$D299,'17'!$L:$L)),0,SUMIF('17'!$B:$B,$D299,'17'!$L:$L)))))</f>
        <v/>
      </c>
      <c r="W299" s="34" t="str">
        <f>IF($D299="","",(IF($C299="","",IF(ISNA(SUMIF('18'!$CA:$CA,$C299,'18'!$CB:$CB)),0,SUMIF('18'!$CA:$CA,$C299,'18'!$CB:$CB)))-IF($D299="","",IF(ISNA(SUMIF('18'!$B:$B,$D299,'18'!$L:$L)),0,SUMIF('18'!$B:$B,$D299,'18'!$L:$L)))))</f>
        <v/>
      </c>
      <c r="X299" s="34" t="str">
        <f>IF($D299="","",(IF($C299="","",IF(ISNA(SUMIF('19'!$CA:$CA,$C299,'19'!$CB:$CB)),0,SUMIF('19'!$CA:$CA,$C299,'19'!$CB:$CB)))-IF($D299="","",IF(ISNA(SUMIF('19'!$B:$B,$D299,'19'!$L:$L)),0,SUMIF('19'!$B:$B,$D299,'19'!$L:$L)))))</f>
        <v/>
      </c>
      <c r="Y299" s="34" t="str">
        <f>IF($D299="","",(IF($C299="","",IF(ISNA(SUMIF('20'!$CA:$CA,$C299,'20'!$CB:$CB)),0,SUMIF('20'!$CA:$CA,$C299,'20'!$CB:$CB)))-IF($D299="","",IF(ISNA(SUMIF('20'!$B:$B,$D299,'20'!$L:$L)),0,SUMIF('20'!$B:$B,$D299,'20'!$L:$L)))))</f>
        <v/>
      </c>
      <c r="Z299" s="34" t="str">
        <f>IF($D299="","",(IF($C299="","",IF(ISNA(SUMIF('21'!$CA:$CA,$C299,'21'!$CB:$CB)),0,SUMIF('21'!$CA:$CA,$C299,'21'!$CB:$CB)))-IF($D299="","",IF(ISNA(SUMIF('21'!$B:$B,$D299,'21'!$L:$L)),0,SUMIF('21'!$B:$B,$D299,'21'!$L:$L)))))</f>
        <v/>
      </c>
      <c r="AA299" s="34" t="str">
        <f>IF($D299="","",(IF($C299="","",IF(ISNA(SUMIF('22'!$CA:$CA,$C299,'22'!$CB:$CB)),0,SUMIF('22'!$CA:$CA,$C299,'22'!$CB:$CB)))-IF($D299="","",IF(ISNA(SUMIF('22'!$B:$B,$D299,'22'!$L:$L)),0,SUMIF('22'!$B:$B,$D299,'22'!$L:$L)))))</f>
        <v/>
      </c>
      <c r="AB299" s="34" t="str">
        <f>IF($D299="","",(IF($C299="","",IF(ISNA(SUMIF('23'!$CA:$CA,$C299,'23'!$CB:$CB)),0,SUMIF('23'!$CA:$CA,$C299,'23'!$CB:$CB)))-IF($D299="","",IF(ISNA(SUMIF('23'!$B:$B,$D299,'23'!$L:$L)),0,SUMIF('23'!$B:$B,$D299,'23'!$L:$L)))))</f>
        <v/>
      </c>
      <c r="AC299" s="34" t="str">
        <f>IF($D299="","",(IF($C299="","",IF(ISNA(SUMIF('24'!$CA:$CA,$C299,'24'!$CB:$CB)),0,SUMIF('24'!$CA:$CA,$C299,'24'!$CB:$CB)))-IF($D299="","",IF(ISNA(SUMIF('24'!$B:$B,$D299,'24'!$L:$L)),0,SUMIF('24'!$B:$B,$D299,'24'!$L:$L)))))</f>
        <v/>
      </c>
      <c r="AD299" s="34" t="str">
        <f>IF($D299="","",(IF($C299="","",IF(ISNA(SUMIF('25'!$CA:$CA,$C299,'25'!$CB:$CB)),0,SUMIF('25'!$CA:$CA,$C299,'25'!$CB:$CB)))-IF($D299="","",IF(ISNA(SUMIF('25'!$B:$B,$D299,'25'!$L:$L)),0,SUMIF('25'!$B:$B,$D299,'25'!$L:$L)))))</f>
        <v/>
      </c>
      <c r="AE299" s="34" t="str">
        <f>IF($D299="","",(IF($C299="","",IF(ISNA(SUMIF('26'!$CA:$CA,$C299,'26'!$CB:$CB)),0,SUMIF('26'!$CA:$CA,$C299,'26'!$CB:$CB)))-IF($D299="","",IF(ISNA(SUMIF('26'!$B:$B,$D299,'26'!$L:$L)),0,SUMIF('26'!$B:$B,$D299,'26'!$L:$L)))))</f>
        <v/>
      </c>
      <c r="AF299" s="34" t="str">
        <f>IF($D299="","",(IF($C299="","",IF(ISNA(SUMIF('27'!$CA:$CA,$C299,'27'!$CB:$CB)),0,SUMIF('27'!$CA:$CA,$C299,'27'!$CB:$CB)))-IF($D299="","",IF(ISNA(SUMIF('27'!$B:$B,$D299,'27'!$L:$L)),0,SUMIF('27'!$B:$B,$D299,'27'!$L:$L)))))</f>
        <v/>
      </c>
      <c r="AG299" s="34" t="str">
        <f>IF($D299="","",(IF($C299="","",IF(ISNA(SUMIF('28'!$CA:$CA,$C299,'28'!$CB:$CB)),0,SUMIF('28'!$CA:$CA,$C299,'28'!$CB:$CB)))-IF($D299="","",IF(ISNA(SUMIF('28'!$B:$B,$D299,'28'!$L:$L)),0,SUMIF('28'!$B:$B,$D299,'28'!$L:$L)))))</f>
        <v/>
      </c>
      <c r="AH299" s="34" t="str">
        <f>IF($D299="","",(IF($C299="","",IF(ISNA(SUMIF('29'!$CA:$CA,$C299,'29'!$CB:$CB)),0,SUMIF('29'!$CA:$CA,$C299,'29'!$CB:$CB)))-IF($D299="","",IF(ISNA(SUMIF('29'!$B:$B,$D299,'29'!$L:$L)),0,SUMIF('29'!$B:$B,$D299,'29'!$L:$L)))))</f>
        <v/>
      </c>
      <c r="AI299" s="34" t="str">
        <f>IF($D299="","",(IF($C299="","",IF(ISNA(SUMIF('30'!$CA:$CA,$C299,'30'!$CB:$CB)),0,SUMIF('30'!$CA:$CA,$C299,'30'!$CB:$CB)))-IF($D299="","",IF(ISNA(SUMIF('30'!$B:$B,$D299,'30'!$L:$L)),0,SUMIF('30'!$B:$B,$D299,'30'!$L:$L)))))</f>
        <v/>
      </c>
      <c r="AJ299" s="34" t="str">
        <f>IF($D299="","",(IF($C299="","",IF(ISNA(SUMIF('31'!$CA:$CA,$C299,'31'!$CB:$CB)),0,SUMIF('31'!$CA:$CA,$C299,'31'!$CB:$CB)))-IF($D299="","",IF(ISNA(SUMIF('31'!$B:$B,$D299,'31'!$L:$L)),0,SUMIF('31'!$B:$B,$D299,'31'!$L:$L)))))</f>
        <v/>
      </c>
      <c r="AK299" s="35" t="str">
        <f t="shared" si="16"/>
        <v/>
      </c>
      <c r="AL299" s="31" t="str">
        <f t="shared" si="17"/>
        <v/>
      </c>
    </row>
    <row r="300" spans="1:38" ht="17.399999999999999" hidden="1">
      <c r="A300" s="19">
        <v>82</v>
      </c>
      <c r="C300" s="39" t="str">
        <f>IF(D300="","",VLOOKUP('CUADRO GENERADO'!D300,'BASE DATOS CONDUCTORES'!B:C,2,FALSE))</f>
        <v/>
      </c>
      <c r="D300" s="28" t="str">
        <f>IFERROR(VLOOKUP(A300,'BASE DATOS CONDUCTORES'!$Z$4:$AB$403,3,FALSE),"")</f>
        <v/>
      </c>
      <c r="E300" s="34" t="str">
        <f>IF(ISNA(VLOOKUP(D300,SALDOS!C:D,2,FALSE)),"",VLOOKUP(D300,SALDOS!C:D,2,FALSE))</f>
        <v/>
      </c>
      <c r="F300" s="34" t="str">
        <f>IF($D300="","",(IF($C300="","",IF(ISNA(SUMIF('1'!$CA:$CA,$C300,'1'!$CB:$CB)),0,SUMIF('1'!$CA:$CA,$C300,'1'!$CB:$CB)))-IF($D300="","",IF(ISNA(SUMIF('1'!$B:$B,$D300,'1'!$L:$L)),0,SUMIF('1'!$B:$B,$D300,'1'!$L:$L)))))</f>
        <v/>
      </c>
      <c r="G300" s="34" t="str">
        <f>IF($D300="","",(IF($C300="","",IF(ISNA(SUMIF('2'!$CA:$CA,$C300,'2'!$CB:$CB)),0,SUMIF('2'!$CA:$CA,$C300,'2'!$CB:$CB)))-IF($D300="","",IF(ISNA(SUMIF('2'!$B:$B,$D300,'2'!$L:$L)),0,SUMIF('2'!$B:$B,$D300,'2'!$L:$L)))))</f>
        <v/>
      </c>
      <c r="H300" s="34" t="str">
        <f>IF($D300="","",(IF($C300="","",IF(ISNA(SUMIF('3'!$CA:$CA,$C300,'3'!$CB:$CB)),0,SUMIF('3'!$CA:$CA,$C300,'3'!$CB:$CB)))-IF($D300="","",IF(ISNA(SUMIF('3'!$B:$B,$D300,'3'!$L:$L)),0,SUMIF('3'!$B:$B,$D300,'3'!$L:$L)))))</f>
        <v/>
      </c>
      <c r="I300" s="34" t="str">
        <f>IF($D300="","",(IF($C300="","",IF(ISNA(SUMIF('4'!$CA:$CA,$C300,'4'!$CB:$CB)),0,SUMIF('4'!$CA:$CA,$C300,'4'!$CB:$CB)))-IF($D300="","",IF(ISNA(SUMIF('4'!$B:$B,$D300,'4'!$L:$L)),0,SUMIF('4'!$B:$B,$D300,'4'!$L:$L)))))</f>
        <v/>
      </c>
      <c r="J300" s="34" t="str">
        <f>IF($D300="","",(IF($C300="","",IF(ISNA(SUMIF('5'!$CA:$CA,$C300,'5'!$CB:$CB)),0,SUMIF('5'!$CA:$CA,$C300,'5'!$CB:$CB)))-IF($D300="","",IF(ISNA(SUMIF('5'!$B:$B,$D300,'5'!$L:$L)),0,SUMIF('5'!$B:$B,$D300,'5'!$L:$L)))))</f>
        <v/>
      </c>
      <c r="K300" s="34" t="str">
        <f>IF($D300="","",(IF($C300="","",IF(ISNA(SUMIF('6'!$CA:$CA,$C300,'6'!$CB:$CB)),0,SUMIF('6'!$CA:$CA,$C300,'6'!$CB:$CB)))-IF($D300="","",IF(ISNA(SUMIF('6'!$B:$B,$D300,'6'!$L:$L)),0,SUMIF('6'!$B:$B,$D300,'6'!$L:$L)))))</f>
        <v/>
      </c>
      <c r="L300" s="34" t="str">
        <f>IF($D300="","",(IF($C300="","",IF(ISNA(SUMIF('7'!$CA:$CA,$C300,'7'!$CB:$CB)),0,SUMIF('7'!$CA:$CA,$C300,'7'!$CB:$CB)))-IF($D300="","",IF(ISNA(SUMIF('7'!$B:$B,$D300,'7'!$L:$L)),0,SUMIF('7'!$B:$B,$D300,'7'!$L:$L)))))</f>
        <v/>
      </c>
      <c r="M300" s="34" t="str">
        <f>IF($D300="","",(IF($C300="","",IF(ISNA(SUMIF('8'!$CA:$CA,$C300,'8'!$CB:$CB)),0,SUMIF('8'!$CA:$CA,$C300,'8'!$CB:$CB)))-IF($D300="","",IF(ISNA(SUMIF('8'!$B:$B,$D300,'8'!$L:$L)),0,SUMIF('8'!$B:$B,$D300,'8'!$L:$L)))))</f>
        <v/>
      </c>
      <c r="N300" s="34" t="str">
        <f>IF($D300="","",(IF($C300="","",IF(ISNA(SUMIF('9'!$CA:$CA,$C300,'9'!$CB:$CB)),0,SUMIF('9'!$CA:$CA,$C300,'9'!$CB:$CB)))-IF($D300="","",IF(ISNA(SUMIF('9'!$B:$B,$D300,'9'!$L:$L)),0,SUMIF('9'!$B:$B,$D300,'9'!$L:$L)))))</f>
        <v/>
      </c>
      <c r="O300" s="34" t="str">
        <f>IF($D300="","",(IF($C300="","",IF(ISNA(SUMIF('10'!$CA:$CA,$C300,'10'!$CB:$CB)),0,SUMIF('10'!$CA:$CA,$C300,'10'!$CB:$CB)))-IF($D300="","",IF(ISNA(SUMIF('10'!$B:$B,$D300,'10'!$L:$L)),0,SUMIF('10'!$B:$B,$D300,'10'!$L:$L)))))</f>
        <v/>
      </c>
      <c r="P300" s="34" t="str">
        <f>IF($D300="","",(IF($C300="","",IF(ISNA(SUMIF('11'!$CA:$CA,$C300,'11'!$CB:$CB)),0,SUMIF('11'!$CA:$CA,$C300,'11'!$CB:$CB)))-IF($D300="","",IF(ISNA(SUMIF('11'!$B:$B,$D300,'11'!$L:$L)),0,SUMIF('11'!$B:$B,$D300,'11'!$L:$L)))))</f>
        <v/>
      </c>
      <c r="Q300" s="34" t="str">
        <f>IF($D300="","",(IF($C300="","",IF(ISNA(SUMIF('12'!$CA:$CA,$C300,'12'!$CB:$CB)),0,SUMIF('12'!$CA:$CA,$C300,'12'!$CB:$CB)))-IF($D300="","",IF(ISNA(SUMIF('12'!$B:$B,$D300,'12'!$L:$L)),0,SUMIF('12'!$B:$B,$D300,'12'!$L:$L)))))</f>
        <v/>
      </c>
      <c r="R300" s="34" t="str">
        <f>IF($D300="","",(IF($C300="","",IF(ISNA(SUMIF('13'!$CA:$CA,$C300,'13'!$CB:$CB)),0,SUMIF('13'!$CA:$CA,$C300,'13'!$CB:$CB)))-IF($D300="","",IF(ISNA(SUMIF('13'!$B:$B,$D300,'13'!$L:$L)),0,SUMIF('13'!$B:$B,$D300,'13'!$L:$L)))))</f>
        <v/>
      </c>
      <c r="S300" s="34" t="str">
        <f>IF($D300="","",(IF($C300="","",IF(ISNA(SUMIF('14'!$CA:$CA,$C300,'14'!$CB:$CB)),0,SUMIF('14'!$CA:$CA,$C300,'14'!$CB:$CB)))-IF($D300="","",IF(ISNA(SUMIF('14'!$B:$B,$D300,'14'!$L:$L)),0,SUMIF('14'!$B:$B,$D300,'14'!$L:$L)))))</f>
        <v/>
      </c>
      <c r="T300" s="34" t="str">
        <f>IF($D300="","",(IF($C300="","",IF(ISNA(SUMIF('15'!$CA:$CA,$C300,'15'!$CB:$CB)),0,SUMIF('15'!$CA:$CA,$C300,'15'!$CB:$CB)))-IF($D300="","",IF(ISNA(SUMIF('15'!$B:$B,$D300,'15'!$L:$L)),0,SUMIF('15'!$B:$B,$D300,'15'!$L:$L)))))</f>
        <v/>
      </c>
      <c r="U300" s="34" t="str">
        <f>IF($D300="","",(IF($C300="","",IF(ISNA(SUMIF('16'!$CA:$CA,$C300,'16'!$CB:$CB)),0,SUMIF('16'!$CA:$CA,$C300,'16'!$CB:$CB)))-IF($D300="","",IF(ISNA(SUMIF('16'!$B:$B,$D300,'16'!$L:$L)),0,SUMIF('16'!$B:$B,$D300,'16'!$L:$L)))))</f>
        <v/>
      </c>
      <c r="V300" s="34" t="str">
        <f>IF($D300="","",(IF($C300="","",IF(ISNA(SUMIF('17'!$CA:$CA,$C300,'17'!$CB:$CB)),0,SUMIF('17'!$CA:$CA,$C300,'17'!$CB:$CB)))-IF($D300="","",IF(ISNA(SUMIF('17'!$B:$B,$D300,'17'!$L:$L)),0,SUMIF('17'!$B:$B,$D300,'17'!$L:$L)))))</f>
        <v/>
      </c>
      <c r="W300" s="34" t="str">
        <f>IF($D300="","",(IF($C300="","",IF(ISNA(SUMIF('18'!$CA:$CA,$C300,'18'!$CB:$CB)),0,SUMIF('18'!$CA:$CA,$C300,'18'!$CB:$CB)))-IF($D300="","",IF(ISNA(SUMIF('18'!$B:$B,$D300,'18'!$L:$L)),0,SUMIF('18'!$B:$B,$D300,'18'!$L:$L)))))</f>
        <v/>
      </c>
      <c r="X300" s="34" t="str">
        <f>IF($D300="","",(IF($C300="","",IF(ISNA(SUMIF('19'!$CA:$CA,$C300,'19'!$CB:$CB)),0,SUMIF('19'!$CA:$CA,$C300,'19'!$CB:$CB)))-IF($D300="","",IF(ISNA(SUMIF('19'!$B:$B,$D300,'19'!$L:$L)),0,SUMIF('19'!$B:$B,$D300,'19'!$L:$L)))))</f>
        <v/>
      </c>
      <c r="Y300" s="34" t="str">
        <f>IF($D300="","",(IF($C300="","",IF(ISNA(SUMIF('20'!$CA:$CA,$C300,'20'!$CB:$CB)),0,SUMIF('20'!$CA:$CA,$C300,'20'!$CB:$CB)))-IF($D300="","",IF(ISNA(SUMIF('20'!$B:$B,$D300,'20'!$L:$L)),0,SUMIF('20'!$B:$B,$D300,'20'!$L:$L)))))</f>
        <v/>
      </c>
      <c r="Z300" s="34" t="str">
        <f>IF($D300="","",(IF($C300="","",IF(ISNA(SUMIF('21'!$CA:$CA,$C300,'21'!$CB:$CB)),0,SUMIF('21'!$CA:$CA,$C300,'21'!$CB:$CB)))-IF($D300="","",IF(ISNA(SUMIF('21'!$B:$B,$D300,'21'!$L:$L)),0,SUMIF('21'!$B:$B,$D300,'21'!$L:$L)))))</f>
        <v/>
      </c>
      <c r="AA300" s="34" t="str">
        <f>IF($D300="","",(IF($C300="","",IF(ISNA(SUMIF('22'!$CA:$CA,$C300,'22'!$CB:$CB)),0,SUMIF('22'!$CA:$CA,$C300,'22'!$CB:$CB)))-IF($D300="","",IF(ISNA(SUMIF('22'!$B:$B,$D300,'22'!$L:$L)),0,SUMIF('22'!$B:$B,$D300,'22'!$L:$L)))))</f>
        <v/>
      </c>
      <c r="AB300" s="34" t="str">
        <f>IF($D300="","",(IF($C300="","",IF(ISNA(SUMIF('23'!$CA:$CA,$C300,'23'!$CB:$CB)),0,SUMIF('23'!$CA:$CA,$C300,'23'!$CB:$CB)))-IF($D300="","",IF(ISNA(SUMIF('23'!$B:$B,$D300,'23'!$L:$L)),0,SUMIF('23'!$B:$B,$D300,'23'!$L:$L)))))</f>
        <v/>
      </c>
      <c r="AC300" s="34" t="str">
        <f>IF($D300="","",(IF($C300="","",IF(ISNA(SUMIF('24'!$CA:$CA,$C300,'24'!$CB:$CB)),0,SUMIF('24'!$CA:$CA,$C300,'24'!$CB:$CB)))-IF($D300="","",IF(ISNA(SUMIF('24'!$B:$B,$D300,'24'!$L:$L)),0,SUMIF('24'!$B:$B,$D300,'24'!$L:$L)))))</f>
        <v/>
      </c>
      <c r="AD300" s="34" t="str">
        <f>IF($D300="","",(IF($C300="","",IF(ISNA(SUMIF('25'!$CA:$CA,$C300,'25'!$CB:$CB)),0,SUMIF('25'!$CA:$CA,$C300,'25'!$CB:$CB)))-IF($D300="","",IF(ISNA(SUMIF('25'!$B:$B,$D300,'25'!$L:$L)),0,SUMIF('25'!$B:$B,$D300,'25'!$L:$L)))))</f>
        <v/>
      </c>
      <c r="AE300" s="34" t="str">
        <f>IF($D300="","",(IF($C300="","",IF(ISNA(SUMIF('26'!$CA:$CA,$C300,'26'!$CB:$CB)),0,SUMIF('26'!$CA:$CA,$C300,'26'!$CB:$CB)))-IF($D300="","",IF(ISNA(SUMIF('26'!$B:$B,$D300,'26'!$L:$L)),0,SUMIF('26'!$B:$B,$D300,'26'!$L:$L)))))</f>
        <v/>
      </c>
      <c r="AF300" s="34" t="str">
        <f>IF($D300="","",(IF($C300="","",IF(ISNA(SUMIF('27'!$CA:$CA,$C300,'27'!$CB:$CB)),0,SUMIF('27'!$CA:$CA,$C300,'27'!$CB:$CB)))-IF($D300="","",IF(ISNA(SUMIF('27'!$B:$B,$D300,'27'!$L:$L)),0,SUMIF('27'!$B:$B,$D300,'27'!$L:$L)))))</f>
        <v/>
      </c>
      <c r="AG300" s="34" t="str">
        <f>IF($D300="","",(IF($C300="","",IF(ISNA(SUMIF('28'!$CA:$CA,$C300,'28'!$CB:$CB)),0,SUMIF('28'!$CA:$CA,$C300,'28'!$CB:$CB)))-IF($D300="","",IF(ISNA(SUMIF('28'!$B:$B,$D300,'28'!$L:$L)),0,SUMIF('28'!$B:$B,$D300,'28'!$L:$L)))))</f>
        <v/>
      </c>
      <c r="AH300" s="34" t="str">
        <f>IF($D300="","",(IF($C300="","",IF(ISNA(SUMIF('29'!$CA:$CA,$C300,'29'!$CB:$CB)),0,SUMIF('29'!$CA:$CA,$C300,'29'!$CB:$CB)))-IF($D300="","",IF(ISNA(SUMIF('29'!$B:$B,$D300,'29'!$L:$L)),0,SUMIF('29'!$B:$B,$D300,'29'!$L:$L)))))</f>
        <v/>
      </c>
      <c r="AI300" s="34" t="str">
        <f>IF($D300="","",(IF($C300="","",IF(ISNA(SUMIF('30'!$CA:$CA,$C300,'30'!$CB:$CB)),0,SUMIF('30'!$CA:$CA,$C300,'30'!$CB:$CB)))-IF($D300="","",IF(ISNA(SUMIF('30'!$B:$B,$D300,'30'!$L:$L)),0,SUMIF('30'!$B:$B,$D300,'30'!$L:$L)))))</f>
        <v/>
      </c>
      <c r="AJ300" s="34" t="str">
        <f>IF($D300="","",(IF($C300="","",IF(ISNA(SUMIF('31'!$CA:$CA,$C300,'31'!$CB:$CB)),0,SUMIF('31'!$CA:$CA,$C300,'31'!$CB:$CB)))-IF($D300="","",IF(ISNA(SUMIF('31'!$B:$B,$D300,'31'!$L:$L)),0,SUMIF('31'!$B:$B,$D300,'31'!$L:$L)))))</f>
        <v/>
      </c>
      <c r="AK300" s="35" t="str">
        <f t="shared" si="16"/>
        <v/>
      </c>
      <c r="AL300" s="31" t="str">
        <f t="shared" si="17"/>
        <v/>
      </c>
    </row>
    <row r="301" spans="1:38" ht="17.399999999999999" hidden="1">
      <c r="A301" s="19">
        <v>83</v>
      </c>
      <c r="C301" s="39" t="str">
        <f>IF(D301="","",VLOOKUP('CUADRO GENERADO'!D301,'BASE DATOS CONDUCTORES'!B:C,2,FALSE))</f>
        <v/>
      </c>
      <c r="D301" s="28" t="str">
        <f>IFERROR(VLOOKUP(A301,'BASE DATOS CONDUCTORES'!$Z$4:$AB$403,3,FALSE),"")</f>
        <v/>
      </c>
      <c r="E301" s="34" t="str">
        <f>IF(ISNA(VLOOKUP(D301,SALDOS!C:D,2,FALSE)),"",VLOOKUP(D301,SALDOS!C:D,2,FALSE))</f>
        <v/>
      </c>
      <c r="F301" s="34" t="str">
        <f>IF($D301="","",(IF($C301="","",IF(ISNA(SUMIF('1'!$CA:$CA,$C301,'1'!$CB:$CB)),0,SUMIF('1'!$CA:$CA,$C301,'1'!$CB:$CB)))-IF($D301="","",IF(ISNA(SUMIF('1'!$B:$B,$D301,'1'!$L:$L)),0,SUMIF('1'!$B:$B,$D301,'1'!$L:$L)))))</f>
        <v/>
      </c>
      <c r="G301" s="34" t="str">
        <f>IF($D301="","",(IF($C301="","",IF(ISNA(SUMIF('2'!$CA:$CA,$C301,'2'!$CB:$CB)),0,SUMIF('2'!$CA:$CA,$C301,'2'!$CB:$CB)))-IF($D301="","",IF(ISNA(SUMIF('2'!$B:$B,$D301,'2'!$L:$L)),0,SUMIF('2'!$B:$B,$D301,'2'!$L:$L)))))</f>
        <v/>
      </c>
      <c r="H301" s="34" t="str">
        <f>IF($D301="","",(IF($C301="","",IF(ISNA(SUMIF('3'!$CA:$CA,$C301,'3'!$CB:$CB)),0,SUMIF('3'!$CA:$CA,$C301,'3'!$CB:$CB)))-IF($D301="","",IF(ISNA(SUMIF('3'!$B:$B,$D301,'3'!$L:$L)),0,SUMIF('3'!$B:$B,$D301,'3'!$L:$L)))))</f>
        <v/>
      </c>
      <c r="I301" s="34" t="str">
        <f>IF($D301="","",(IF($C301="","",IF(ISNA(SUMIF('4'!$CA:$CA,$C301,'4'!$CB:$CB)),0,SUMIF('4'!$CA:$CA,$C301,'4'!$CB:$CB)))-IF($D301="","",IF(ISNA(SUMIF('4'!$B:$B,$D301,'4'!$L:$L)),0,SUMIF('4'!$B:$B,$D301,'4'!$L:$L)))))</f>
        <v/>
      </c>
      <c r="J301" s="34" t="str">
        <f>IF($D301="","",(IF($C301="","",IF(ISNA(SUMIF('5'!$CA:$CA,$C301,'5'!$CB:$CB)),0,SUMIF('5'!$CA:$CA,$C301,'5'!$CB:$CB)))-IF($D301="","",IF(ISNA(SUMIF('5'!$B:$B,$D301,'5'!$L:$L)),0,SUMIF('5'!$B:$B,$D301,'5'!$L:$L)))))</f>
        <v/>
      </c>
      <c r="K301" s="34" t="str">
        <f>IF($D301="","",(IF($C301="","",IF(ISNA(SUMIF('6'!$CA:$CA,$C301,'6'!$CB:$CB)),0,SUMIF('6'!$CA:$CA,$C301,'6'!$CB:$CB)))-IF($D301="","",IF(ISNA(SUMIF('6'!$B:$B,$D301,'6'!$L:$L)),0,SUMIF('6'!$B:$B,$D301,'6'!$L:$L)))))</f>
        <v/>
      </c>
      <c r="L301" s="34" t="str">
        <f>IF($D301="","",(IF($C301="","",IF(ISNA(SUMIF('7'!$CA:$CA,$C301,'7'!$CB:$CB)),0,SUMIF('7'!$CA:$CA,$C301,'7'!$CB:$CB)))-IF($D301="","",IF(ISNA(SUMIF('7'!$B:$B,$D301,'7'!$L:$L)),0,SUMIF('7'!$B:$B,$D301,'7'!$L:$L)))))</f>
        <v/>
      </c>
      <c r="M301" s="34" t="str">
        <f>IF($D301="","",(IF($C301="","",IF(ISNA(SUMIF('8'!$CA:$CA,$C301,'8'!$CB:$CB)),0,SUMIF('8'!$CA:$CA,$C301,'8'!$CB:$CB)))-IF($D301="","",IF(ISNA(SUMIF('8'!$B:$B,$D301,'8'!$L:$L)),0,SUMIF('8'!$B:$B,$D301,'8'!$L:$L)))))</f>
        <v/>
      </c>
      <c r="N301" s="34" t="str">
        <f>IF($D301="","",(IF($C301="","",IF(ISNA(SUMIF('9'!$CA:$CA,$C301,'9'!$CB:$CB)),0,SUMIF('9'!$CA:$CA,$C301,'9'!$CB:$CB)))-IF($D301="","",IF(ISNA(SUMIF('9'!$B:$B,$D301,'9'!$L:$L)),0,SUMIF('9'!$B:$B,$D301,'9'!$L:$L)))))</f>
        <v/>
      </c>
      <c r="O301" s="34" t="str">
        <f>IF($D301="","",(IF($C301="","",IF(ISNA(SUMIF('10'!$CA:$CA,$C301,'10'!$CB:$CB)),0,SUMIF('10'!$CA:$CA,$C301,'10'!$CB:$CB)))-IF($D301="","",IF(ISNA(SUMIF('10'!$B:$B,$D301,'10'!$L:$L)),0,SUMIF('10'!$B:$B,$D301,'10'!$L:$L)))))</f>
        <v/>
      </c>
      <c r="P301" s="34" t="str">
        <f>IF($D301="","",(IF($C301="","",IF(ISNA(SUMIF('11'!$CA:$CA,$C301,'11'!$CB:$CB)),0,SUMIF('11'!$CA:$CA,$C301,'11'!$CB:$CB)))-IF($D301="","",IF(ISNA(SUMIF('11'!$B:$B,$D301,'11'!$L:$L)),0,SUMIF('11'!$B:$B,$D301,'11'!$L:$L)))))</f>
        <v/>
      </c>
      <c r="Q301" s="34" t="str">
        <f>IF($D301="","",(IF($C301="","",IF(ISNA(SUMIF('12'!$CA:$CA,$C301,'12'!$CB:$CB)),0,SUMIF('12'!$CA:$CA,$C301,'12'!$CB:$CB)))-IF($D301="","",IF(ISNA(SUMIF('12'!$B:$B,$D301,'12'!$L:$L)),0,SUMIF('12'!$B:$B,$D301,'12'!$L:$L)))))</f>
        <v/>
      </c>
      <c r="R301" s="34" t="str">
        <f>IF($D301="","",(IF($C301="","",IF(ISNA(SUMIF('13'!$CA:$CA,$C301,'13'!$CB:$CB)),0,SUMIF('13'!$CA:$CA,$C301,'13'!$CB:$CB)))-IF($D301="","",IF(ISNA(SUMIF('13'!$B:$B,$D301,'13'!$L:$L)),0,SUMIF('13'!$B:$B,$D301,'13'!$L:$L)))))</f>
        <v/>
      </c>
      <c r="S301" s="34" t="str">
        <f>IF($D301="","",(IF($C301="","",IF(ISNA(SUMIF('14'!$CA:$CA,$C301,'14'!$CB:$CB)),0,SUMIF('14'!$CA:$CA,$C301,'14'!$CB:$CB)))-IF($D301="","",IF(ISNA(SUMIF('14'!$B:$B,$D301,'14'!$L:$L)),0,SUMIF('14'!$B:$B,$D301,'14'!$L:$L)))))</f>
        <v/>
      </c>
      <c r="T301" s="34" t="str">
        <f>IF($D301="","",(IF($C301="","",IF(ISNA(SUMIF('15'!$CA:$CA,$C301,'15'!$CB:$CB)),0,SUMIF('15'!$CA:$CA,$C301,'15'!$CB:$CB)))-IF($D301="","",IF(ISNA(SUMIF('15'!$B:$B,$D301,'15'!$L:$L)),0,SUMIF('15'!$B:$B,$D301,'15'!$L:$L)))))</f>
        <v/>
      </c>
      <c r="U301" s="34" t="str">
        <f>IF($D301="","",(IF($C301="","",IF(ISNA(SUMIF('16'!$CA:$CA,$C301,'16'!$CB:$CB)),0,SUMIF('16'!$CA:$CA,$C301,'16'!$CB:$CB)))-IF($D301="","",IF(ISNA(SUMIF('16'!$B:$B,$D301,'16'!$L:$L)),0,SUMIF('16'!$B:$B,$D301,'16'!$L:$L)))))</f>
        <v/>
      </c>
      <c r="V301" s="34" t="str">
        <f>IF($D301="","",(IF($C301="","",IF(ISNA(SUMIF('17'!$CA:$CA,$C301,'17'!$CB:$CB)),0,SUMIF('17'!$CA:$CA,$C301,'17'!$CB:$CB)))-IF($D301="","",IF(ISNA(SUMIF('17'!$B:$B,$D301,'17'!$L:$L)),0,SUMIF('17'!$B:$B,$D301,'17'!$L:$L)))))</f>
        <v/>
      </c>
      <c r="W301" s="34" t="str">
        <f>IF($D301="","",(IF($C301="","",IF(ISNA(SUMIF('18'!$CA:$CA,$C301,'18'!$CB:$CB)),0,SUMIF('18'!$CA:$CA,$C301,'18'!$CB:$CB)))-IF($D301="","",IF(ISNA(SUMIF('18'!$B:$B,$D301,'18'!$L:$L)),0,SUMIF('18'!$B:$B,$D301,'18'!$L:$L)))))</f>
        <v/>
      </c>
      <c r="X301" s="34" t="str">
        <f>IF($D301="","",(IF($C301="","",IF(ISNA(SUMIF('19'!$CA:$CA,$C301,'19'!$CB:$CB)),0,SUMIF('19'!$CA:$CA,$C301,'19'!$CB:$CB)))-IF($D301="","",IF(ISNA(SUMIF('19'!$B:$B,$D301,'19'!$L:$L)),0,SUMIF('19'!$B:$B,$D301,'19'!$L:$L)))))</f>
        <v/>
      </c>
      <c r="Y301" s="34" t="str">
        <f>IF($D301="","",(IF($C301="","",IF(ISNA(SUMIF('20'!$CA:$CA,$C301,'20'!$CB:$CB)),0,SUMIF('20'!$CA:$CA,$C301,'20'!$CB:$CB)))-IF($D301="","",IF(ISNA(SUMIF('20'!$B:$B,$D301,'20'!$L:$L)),0,SUMIF('20'!$B:$B,$D301,'20'!$L:$L)))))</f>
        <v/>
      </c>
      <c r="Z301" s="34" t="str">
        <f>IF($D301="","",(IF($C301="","",IF(ISNA(SUMIF('21'!$CA:$CA,$C301,'21'!$CB:$CB)),0,SUMIF('21'!$CA:$CA,$C301,'21'!$CB:$CB)))-IF($D301="","",IF(ISNA(SUMIF('21'!$B:$B,$D301,'21'!$L:$L)),0,SUMIF('21'!$B:$B,$D301,'21'!$L:$L)))))</f>
        <v/>
      </c>
      <c r="AA301" s="34" t="str">
        <f>IF($D301="","",(IF($C301="","",IF(ISNA(SUMIF('22'!$CA:$CA,$C301,'22'!$CB:$CB)),0,SUMIF('22'!$CA:$CA,$C301,'22'!$CB:$CB)))-IF($D301="","",IF(ISNA(SUMIF('22'!$B:$B,$D301,'22'!$L:$L)),0,SUMIF('22'!$B:$B,$D301,'22'!$L:$L)))))</f>
        <v/>
      </c>
      <c r="AB301" s="34" t="str">
        <f>IF($D301="","",(IF($C301="","",IF(ISNA(SUMIF('23'!$CA:$CA,$C301,'23'!$CB:$CB)),0,SUMIF('23'!$CA:$CA,$C301,'23'!$CB:$CB)))-IF($D301="","",IF(ISNA(SUMIF('23'!$B:$B,$D301,'23'!$L:$L)),0,SUMIF('23'!$B:$B,$D301,'23'!$L:$L)))))</f>
        <v/>
      </c>
      <c r="AC301" s="34" t="str">
        <f>IF($D301="","",(IF($C301="","",IF(ISNA(SUMIF('24'!$CA:$CA,$C301,'24'!$CB:$CB)),0,SUMIF('24'!$CA:$CA,$C301,'24'!$CB:$CB)))-IF($D301="","",IF(ISNA(SUMIF('24'!$B:$B,$D301,'24'!$L:$L)),0,SUMIF('24'!$B:$B,$D301,'24'!$L:$L)))))</f>
        <v/>
      </c>
      <c r="AD301" s="34" t="str">
        <f>IF($D301="","",(IF($C301="","",IF(ISNA(SUMIF('25'!$CA:$CA,$C301,'25'!$CB:$CB)),0,SUMIF('25'!$CA:$CA,$C301,'25'!$CB:$CB)))-IF($D301="","",IF(ISNA(SUMIF('25'!$B:$B,$D301,'25'!$L:$L)),0,SUMIF('25'!$B:$B,$D301,'25'!$L:$L)))))</f>
        <v/>
      </c>
      <c r="AE301" s="34" t="str">
        <f>IF($D301="","",(IF($C301="","",IF(ISNA(SUMIF('26'!$CA:$CA,$C301,'26'!$CB:$CB)),0,SUMIF('26'!$CA:$CA,$C301,'26'!$CB:$CB)))-IF($D301="","",IF(ISNA(SUMIF('26'!$B:$B,$D301,'26'!$L:$L)),0,SUMIF('26'!$B:$B,$D301,'26'!$L:$L)))))</f>
        <v/>
      </c>
      <c r="AF301" s="34" t="str">
        <f>IF($D301="","",(IF($C301="","",IF(ISNA(SUMIF('27'!$CA:$CA,$C301,'27'!$CB:$CB)),0,SUMIF('27'!$CA:$CA,$C301,'27'!$CB:$CB)))-IF($D301="","",IF(ISNA(SUMIF('27'!$B:$B,$D301,'27'!$L:$L)),0,SUMIF('27'!$B:$B,$D301,'27'!$L:$L)))))</f>
        <v/>
      </c>
      <c r="AG301" s="34" t="str">
        <f>IF($D301="","",(IF($C301="","",IF(ISNA(SUMIF('28'!$CA:$CA,$C301,'28'!$CB:$CB)),0,SUMIF('28'!$CA:$CA,$C301,'28'!$CB:$CB)))-IF($D301="","",IF(ISNA(SUMIF('28'!$B:$B,$D301,'28'!$L:$L)),0,SUMIF('28'!$B:$B,$D301,'28'!$L:$L)))))</f>
        <v/>
      </c>
      <c r="AH301" s="34" t="str">
        <f>IF($D301="","",(IF($C301="","",IF(ISNA(SUMIF('29'!$CA:$CA,$C301,'29'!$CB:$CB)),0,SUMIF('29'!$CA:$CA,$C301,'29'!$CB:$CB)))-IF($D301="","",IF(ISNA(SUMIF('29'!$B:$B,$D301,'29'!$L:$L)),0,SUMIF('29'!$B:$B,$D301,'29'!$L:$L)))))</f>
        <v/>
      </c>
      <c r="AI301" s="34" t="str">
        <f>IF($D301="","",(IF($C301="","",IF(ISNA(SUMIF('30'!$CA:$CA,$C301,'30'!$CB:$CB)),0,SUMIF('30'!$CA:$CA,$C301,'30'!$CB:$CB)))-IF($D301="","",IF(ISNA(SUMIF('30'!$B:$B,$D301,'30'!$L:$L)),0,SUMIF('30'!$B:$B,$D301,'30'!$L:$L)))))</f>
        <v/>
      </c>
      <c r="AJ301" s="34" t="str">
        <f>IF($D301="","",(IF($C301="","",IF(ISNA(SUMIF('31'!$CA:$CA,$C301,'31'!$CB:$CB)),0,SUMIF('31'!$CA:$CA,$C301,'31'!$CB:$CB)))-IF($D301="","",IF(ISNA(SUMIF('31'!$B:$B,$D301,'31'!$L:$L)),0,SUMIF('31'!$B:$B,$D301,'31'!$L:$L)))))</f>
        <v/>
      </c>
      <c r="AK301" s="35" t="str">
        <f t="shared" si="16"/>
        <v/>
      </c>
      <c r="AL301" s="31" t="str">
        <f t="shared" si="17"/>
        <v/>
      </c>
    </row>
    <row r="302" spans="1:38" ht="17.399999999999999" hidden="1">
      <c r="A302" s="19">
        <v>84</v>
      </c>
      <c r="C302" s="39" t="str">
        <f>IF(D302="","",VLOOKUP('CUADRO GENERADO'!D302,'BASE DATOS CONDUCTORES'!B:C,2,FALSE))</f>
        <v/>
      </c>
      <c r="D302" s="28" t="str">
        <f>IFERROR(VLOOKUP(A302,'BASE DATOS CONDUCTORES'!$Z$4:$AB$403,3,FALSE),"")</f>
        <v/>
      </c>
      <c r="E302" s="34" t="str">
        <f>IF(ISNA(VLOOKUP(D302,SALDOS!C:D,2,FALSE)),"",VLOOKUP(D302,SALDOS!C:D,2,FALSE))</f>
        <v/>
      </c>
      <c r="F302" s="34" t="str">
        <f>IF($D302="","",(IF($C302="","",IF(ISNA(SUMIF('1'!$CA:$CA,$C302,'1'!$CB:$CB)),0,SUMIF('1'!$CA:$CA,$C302,'1'!$CB:$CB)))-IF($D302="","",IF(ISNA(SUMIF('1'!$B:$B,$D302,'1'!$L:$L)),0,SUMIF('1'!$B:$B,$D302,'1'!$L:$L)))))</f>
        <v/>
      </c>
      <c r="G302" s="34" t="str">
        <f>IF($D302="","",(IF($C302="","",IF(ISNA(SUMIF('2'!$CA:$CA,$C302,'2'!$CB:$CB)),0,SUMIF('2'!$CA:$CA,$C302,'2'!$CB:$CB)))-IF($D302="","",IF(ISNA(SUMIF('2'!$B:$B,$D302,'2'!$L:$L)),0,SUMIF('2'!$B:$B,$D302,'2'!$L:$L)))))</f>
        <v/>
      </c>
      <c r="H302" s="34" t="str">
        <f>IF($D302="","",(IF($C302="","",IF(ISNA(SUMIF('3'!$CA:$CA,$C302,'3'!$CB:$CB)),0,SUMIF('3'!$CA:$CA,$C302,'3'!$CB:$CB)))-IF($D302="","",IF(ISNA(SUMIF('3'!$B:$B,$D302,'3'!$L:$L)),0,SUMIF('3'!$B:$B,$D302,'3'!$L:$L)))))</f>
        <v/>
      </c>
      <c r="I302" s="34" t="str">
        <f>IF($D302="","",(IF($C302="","",IF(ISNA(SUMIF('4'!$CA:$CA,$C302,'4'!$CB:$CB)),0,SUMIF('4'!$CA:$CA,$C302,'4'!$CB:$CB)))-IF($D302="","",IF(ISNA(SUMIF('4'!$B:$B,$D302,'4'!$L:$L)),0,SUMIF('4'!$B:$B,$D302,'4'!$L:$L)))))</f>
        <v/>
      </c>
      <c r="J302" s="34" t="str">
        <f>IF($D302="","",(IF($C302="","",IF(ISNA(SUMIF('5'!$CA:$CA,$C302,'5'!$CB:$CB)),0,SUMIF('5'!$CA:$CA,$C302,'5'!$CB:$CB)))-IF($D302="","",IF(ISNA(SUMIF('5'!$B:$B,$D302,'5'!$L:$L)),0,SUMIF('5'!$B:$B,$D302,'5'!$L:$L)))))</f>
        <v/>
      </c>
      <c r="K302" s="34" t="str">
        <f>IF($D302="","",(IF($C302="","",IF(ISNA(SUMIF('6'!$CA:$CA,$C302,'6'!$CB:$CB)),0,SUMIF('6'!$CA:$CA,$C302,'6'!$CB:$CB)))-IF($D302="","",IF(ISNA(SUMIF('6'!$B:$B,$D302,'6'!$L:$L)),0,SUMIF('6'!$B:$B,$D302,'6'!$L:$L)))))</f>
        <v/>
      </c>
      <c r="L302" s="34" t="str">
        <f>IF($D302="","",(IF($C302="","",IF(ISNA(SUMIF('7'!$CA:$CA,$C302,'7'!$CB:$CB)),0,SUMIF('7'!$CA:$CA,$C302,'7'!$CB:$CB)))-IF($D302="","",IF(ISNA(SUMIF('7'!$B:$B,$D302,'7'!$L:$L)),0,SUMIF('7'!$B:$B,$D302,'7'!$L:$L)))))</f>
        <v/>
      </c>
      <c r="M302" s="34" t="str">
        <f>IF($D302="","",(IF($C302="","",IF(ISNA(SUMIF('8'!$CA:$CA,$C302,'8'!$CB:$CB)),0,SUMIF('8'!$CA:$CA,$C302,'8'!$CB:$CB)))-IF($D302="","",IF(ISNA(SUMIF('8'!$B:$B,$D302,'8'!$L:$L)),0,SUMIF('8'!$B:$B,$D302,'8'!$L:$L)))))</f>
        <v/>
      </c>
      <c r="N302" s="34" t="str">
        <f>IF($D302="","",(IF($C302="","",IF(ISNA(SUMIF('9'!$CA:$CA,$C302,'9'!$CB:$CB)),0,SUMIF('9'!$CA:$CA,$C302,'9'!$CB:$CB)))-IF($D302="","",IF(ISNA(SUMIF('9'!$B:$B,$D302,'9'!$L:$L)),0,SUMIF('9'!$B:$B,$D302,'9'!$L:$L)))))</f>
        <v/>
      </c>
      <c r="O302" s="34" t="str">
        <f>IF($D302="","",(IF($C302="","",IF(ISNA(SUMIF('10'!$CA:$CA,$C302,'10'!$CB:$CB)),0,SUMIF('10'!$CA:$CA,$C302,'10'!$CB:$CB)))-IF($D302="","",IF(ISNA(SUMIF('10'!$B:$B,$D302,'10'!$L:$L)),0,SUMIF('10'!$B:$B,$D302,'10'!$L:$L)))))</f>
        <v/>
      </c>
      <c r="P302" s="34" t="str">
        <f>IF($D302="","",(IF($C302="","",IF(ISNA(SUMIF('11'!$CA:$CA,$C302,'11'!$CB:$CB)),0,SUMIF('11'!$CA:$CA,$C302,'11'!$CB:$CB)))-IF($D302="","",IF(ISNA(SUMIF('11'!$B:$B,$D302,'11'!$L:$L)),0,SUMIF('11'!$B:$B,$D302,'11'!$L:$L)))))</f>
        <v/>
      </c>
      <c r="Q302" s="34" t="str">
        <f>IF($D302="","",(IF($C302="","",IF(ISNA(SUMIF('12'!$CA:$CA,$C302,'12'!$CB:$CB)),0,SUMIF('12'!$CA:$CA,$C302,'12'!$CB:$CB)))-IF($D302="","",IF(ISNA(SUMIF('12'!$B:$B,$D302,'12'!$L:$L)),0,SUMIF('12'!$B:$B,$D302,'12'!$L:$L)))))</f>
        <v/>
      </c>
      <c r="R302" s="34" t="str">
        <f>IF($D302="","",(IF($C302="","",IF(ISNA(SUMIF('13'!$CA:$CA,$C302,'13'!$CB:$CB)),0,SUMIF('13'!$CA:$CA,$C302,'13'!$CB:$CB)))-IF($D302="","",IF(ISNA(SUMIF('13'!$B:$B,$D302,'13'!$L:$L)),0,SUMIF('13'!$B:$B,$D302,'13'!$L:$L)))))</f>
        <v/>
      </c>
      <c r="S302" s="34" t="str">
        <f>IF($D302="","",(IF($C302="","",IF(ISNA(SUMIF('14'!$CA:$CA,$C302,'14'!$CB:$CB)),0,SUMIF('14'!$CA:$CA,$C302,'14'!$CB:$CB)))-IF($D302="","",IF(ISNA(SUMIF('14'!$B:$B,$D302,'14'!$L:$L)),0,SUMIF('14'!$B:$B,$D302,'14'!$L:$L)))))</f>
        <v/>
      </c>
      <c r="T302" s="34" t="str">
        <f>IF($D302="","",(IF($C302="","",IF(ISNA(SUMIF('15'!$CA:$CA,$C302,'15'!$CB:$CB)),0,SUMIF('15'!$CA:$CA,$C302,'15'!$CB:$CB)))-IF($D302="","",IF(ISNA(SUMIF('15'!$B:$B,$D302,'15'!$L:$L)),0,SUMIF('15'!$B:$B,$D302,'15'!$L:$L)))))</f>
        <v/>
      </c>
      <c r="U302" s="34" t="str">
        <f>IF($D302="","",(IF($C302="","",IF(ISNA(SUMIF('16'!$CA:$CA,$C302,'16'!$CB:$CB)),0,SUMIF('16'!$CA:$CA,$C302,'16'!$CB:$CB)))-IF($D302="","",IF(ISNA(SUMIF('16'!$B:$B,$D302,'16'!$L:$L)),0,SUMIF('16'!$B:$B,$D302,'16'!$L:$L)))))</f>
        <v/>
      </c>
      <c r="V302" s="34" t="str">
        <f>IF($D302="","",(IF($C302="","",IF(ISNA(SUMIF('17'!$CA:$CA,$C302,'17'!$CB:$CB)),0,SUMIF('17'!$CA:$CA,$C302,'17'!$CB:$CB)))-IF($D302="","",IF(ISNA(SUMIF('17'!$B:$B,$D302,'17'!$L:$L)),0,SUMIF('17'!$B:$B,$D302,'17'!$L:$L)))))</f>
        <v/>
      </c>
      <c r="W302" s="34" t="str">
        <f>IF($D302="","",(IF($C302="","",IF(ISNA(SUMIF('18'!$CA:$CA,$C302,'18'!$CB:$CB)),0,SUMIF('18'!$CA:$CA,$C302,'18'!$CB:$CB)))-IF($D302="","",IF(ISNA(SUMIF('18'!$B:$B,$D302,'18'!$L:$L)),0,SUMIF('18'!$B:$B,$D302,'18'!$L:$L)))))</f>
        <v/>
      </c>
      <c r="X302" s="34" t="str">
        <f>IF($D302="","",(IF($C302="","",IF(ISNA(SUMIF('19'!$CA:$CA,$C302,'19'!$CB:$CB)),0,SUMIF('19'!$CA:$CA,$C302,'19'!$CB:$CB)))-IF($D302="","",IF(ISNA(SUMIF('19'!$B:$B,$D302,'19'!$L:$L)),0,SUMIF('19'!$B:$B,$D302,'19'!$L:$L)))))</f>
        <v/>
      </c>
      <c r="Y302" s="34" t="str">
        <f>IF($D302="","",(IF($C302="","",IF(ISNA(SUMIF('20'!$CA:$CA,$C302,'20'!$CB:$CB)),0,SUMIF('20'!$CA:$CA,$C302,'20'!$CB:$CB)))-IF($D302="","",IF(ISNA(SUMIF('20'!$B:$B,$D302,'20'!$L:$L)),0,SUMIF('20'!$B:$B,$D302,'20'!$L:$L)))))</f>
        <v/>
      </c>
      <c r="Z302" s="34" t="str">
        <f>IF($D302="","",(IF($C302="","",IF(ISNA(SUMIF('21'!$CA:$CA,$C302,'21'!$CB:$CB)),0,SUMIF('21'!$CA:$CA,$C302,'21'!$CB:$CB)))-IF($D302="","",IF(ISNA(SUMIF('21'!$B:$B,$D302,'21'!$L:$L)),0,SUMIF('21'!$B:$B,$D302,'21'!$L:$L)))))</f>
        <v/>
      </c>
      <c r="AA302" s="34" t="str">
        <f>IF($D302="","",(IF($C302="","",IF(ISNA(SUMIF('22'!$CA:$CA,$C302,'22'!$CB:$CB)),0,SUMIF('22'!$CA:$CA,$C302,'22'!$CB:$CB)))-IF($D302="","",IF(ISNA(SUMIF('22'!$B:$B,$D302,'22'!$L:$L)),0,SUMIF('22'!$B:$B,$D302,'22'!$L:$L)))))</f>
        <v/>
      </c>
      <c r="AB302" s="34" t="str">
        <f>IF($D302="","",(IF($C302="","",IF(ISNA(SUMIF('23'!$CA:$CA,$C302,'23'!$CB:$CB)),0,SUMIF('23'!$CA:$CA,$C302,'23'!$CB:$CB)))-IF($D302="","",IF(ISNA(SUMIF('23'!$B:$B,$D302,'23'!$L:$L)),0,SUMIF('23'!$B:$B,$D302,'23'!$L:$L)))))</f>
        <v/>
      </c>
      <c r="AC302" s="34" t="str">
        <f>IF($D302="","",(IF($C302="","",IF(ISNA(SUMIF('24'!$CA:$CA,$C302,'24'!$CB:$CB)),0,SUMIF('24'!$CA:$CA,$C302,'24'!$CB:$CB)))-IF($D302="","",IF(ISNA(SUMIF('24'!$B:$B,$D302,'24'!$L:$L)),0,SUMIF('24'!$B:$B,$D302,'24'!$L:$L)))))</f>
        <v/>
      </c>
      <c r="AD302" s="34" t="str">
        <f>IF($D302="","",(IF($C302="","",IF(ISNA(SUMIF('25'!$CA:$CA,$C302,'25'!$CB:$CB)),0,SUMIF('25'!$CA:$CA,$C302,'25'!$CB:$CB)))-IF($D302="","",IF(ISNA(SUMIF('25'!$B:$B,$D302,'25'!$L:$L)),0,SUMIF('25'!$B:$B,$D302,'25'!$L:$L)))))</f>
        <v/>
      </c>
      <c r="AE302" s="34" t="str">
        <f>IF($D302="","",(IF($C302="","",IF(ISNA(SUMIF('26'!$CA:$CA,$C302,'26'!$CB:$CB)),0,SUMIF('26'!$CA:$CA,$C302,'26'!$CB:$CB)))-IF($D302="","",IF(ISNA(SUMIF('26'!$B:$B,$D302,'26'!$L:$L)),0,SUMIF('26'!$B:$B,$D302,'26'!$L:$L)))))</f>
        <v/>
      </c>
      <c r="AF302" s="34" t="str">
        <f>IF($D302="","",(IF($C302="","",IF(ISNA(SUMIF('27'!$CA:$CA,$C302,'27'!$CB:$CB)),0,SUMIF('27'!$CA:$CA,$C302,'27'!$CB:$CB)))-IF($D302="","",IF(ISNA(SUMIF('27'!$B:$B,$D302,'27'!$L:$L)),0,SUMIF('27'!$B:$B,$D302,'27'!$L:$L)))))</f>
        <v/>
      </c>
      <c r="AG302" s="34" t="str">
        <f>IF($D302="","",(IF($C302="","",IF(ISNA(SUMIF('28'!$CA:$CA,$C302,'28'!$CB:$CB)),0,SUMIF('28'!$CA:$CA,$C302,'28'!$CB:$CB)))-IF($D302="","",IF(ISNA(SUMIF('28'!$B:$B,$D302,'28'!$L:$L)),0,SUMIF('28'!$B:$B,$D302,'28'!$L:$L)))))</f>
        <v/>
      </c>
      <c r="AH302" s="34" t="str">
        <f>IF($D302="","",(IF($C302="","",IF(ISNA(SUMIF('29'!$CA:$CA,$C302,'29'!$CB:$CB)),0,SUMIF('29'!$CA:$CA,$C302,'29'!$CB:$CB)))-IF($D302="","",IF(ISNA(SUMIF('29'!$B:$B,$D302,'29'!$L:$L)),0,SUMIF('29'!$B:$B,$D302,'29'!$L:$L)))))</f>
        <v/>
      </c>
      <c r="AI302" s="34" t="str">
        <f>IF($D302="","",(IF($C302="","",IF(ISNA(SUMIF('30'!$CA:$CA,$C302,'30'!$CB:$CB)),0,SUMIF('30'!$CA:$CA,$C302,'30'!$CB:$CB)))-IF($D302="","",IF(ISNA(SUMIF('30'!$B:$B,$D302,'30'!$L:$L)),0,SUMIF('30'!$B:$B,$D302,'30'!$L:$L)))))</f>
        <v/>
      </c>
      <c r="AJ302" s="34" t="str">
        <f>IF($D302="","",(IF($C302="","",IF(ISNA(SUMIF('31'!$CA:$CA,$C302,'31'!$CB:$CB)),0,SUMIF('31'!$CA:$CA,$C302,'31'!$CB:$CB)))-IF($D302="","",IF(ISNA(SUMIF('31'!$B:$B,$D302,'31'!$L:$L)),0,SUMIF('31'!$B:$B,$D302,'31'!$L:$L)))))</f>
        <v/>
      </c>
      <c r="AK302" s="35" t="str">
        <f t="shared" si="16"/>
        <v/>
      </c>
      <c r="AL302" s="31" t="str">
        <f t="shared" si="17"/>
        <v/>
      </c>
    </row>
    <row r="303" spans="1:38" ht="17.399999999999999" hidden="1">
      <c r="A303" s="19">
        <v>85</v>
      </c>
      <c r="C303" s="39" t="str">
        <f>IF(D303="","",VLOOKUP('CUADRO GENERADO'!D303,'BASE DATOS CONDUCTORES'!B:C,2,FALSE))</f>
        <v/>
      </c>
      <c r="D303" s="28" t="str">
        <f>IFERROR(VLOOKUP(A303,'BASE DATOS CONDUCTORES'!$Z$4:$AB$403,3,FALSE),"")</f>
        <v/>
      </c>
      <c r="E303" s="34" t="str">
        <f>IF(ISNA(VLOOKUP(D303,SALDOS!C:D,2,FALSE)),"",VLOOKUP(D303,SALDOS!C:D,2,FALSE))</f>
        <v/>
      </c>
      <c r="F303" s="34" t="str">
        <f>IF($D303="","",(IF($C303="","",IF(ISNA(SUMIF('1'!$CA:$CA,$C303,'1'!$CB:$CB)),0,SUMIF('1'!$CA:$CA,$C303,'1'!$CB:$CB)))-IF($D303="","",IF(ISNA(SUMIF('1'!$B:$B,$D303,'1'!$L:$L)),0,SUMIF('1'!$B:$B,$D303,'1'!$L:$L)))))</f>
        <v/>
      </c>
      <c r="G303" s="34" t="str">
        <f>IF($D303="","",(IF($C303="","",IF(ISNA(SUMIF('2'!$CA:$CA,$C303,'2'!$CB:$CB)),0,SUMIF('2'!$CA:$CA,$C303,'2'!$CB:$CB)))-IF($D303="","",IF(ISNA(SUMIF('2'!$B:$B,$D303,'2'!$L:$L)),0,SUMIF('2'!$B:$B,$D303,'2'!$L:$L)))))</f>
        <v/>
      </c>
      <c r="H303" s="34" t="str">
        <f>IF($D303="","",(IF($C303="","",IF(ISNA(SUMIF('3'!$CA:$CA,$C303,'3'!$CB:$CB)),0,SUMIF('3'!$CA:$CA,$C303,'3'!$CB:$CB)))-IF($D303="","",IF(ISNA(SUMIF('3'!$B:$B,$D303,'3'!$L:$L)),0,SUMIF('3'!$B:$B,$D303,'3'!$L:$L)))))</f>
        <v/>
      </c>
      <c r="I303" s="34" t="str">
        <f>IF($D303="","",(IF($C303="","",IF(ISNA(SUMIF('4'!$CA:$CA,$C303,'4'!$CB:$CB)),0,SUMIF('4'!$CA:$CA,$C303,'4'!$CB:$CB)))-IF($D303="","",IF(ISNA(SUMIF('4'!$B:$B,$D303,'4'!$L:$L)),0,SUMIF('4'!$B:$B,$D303,'4'!$L:$L)))))</f>
        <v/>
      </c>
      <c r="J303" s="34" t="str">
        <f>IF($D303="","",(IF($C303="","",IF(ISNA(SUMIF('5'!$CA:$CA,$C303,'5'!$CB:$CB)),0,SUMIF('5'!$CA:$CA,$C303,'5'!$CB:$CB)))-IF($D303="","",IF(ISNA(SUMIF('5'!$B:$B,$D303,'5'!$L:$L)),0,SUMIF('5'!$B:$B,$D303,'5'!$L:$L)))))</f>
        <v/>
      </c>
      <c r="K303" s="34" t="str">
        <f>IF($D303="","",(IF($C303="","",IF(ISNA(SUMIF('6'!$CA:$CA,$C303,'6'!$CB:$CB)),0,SUMIF('6'!$CA:$CA,$C303,'6'!$CB:$CB)))-IF($D303="","",IF(ISNA(SUMIF('6'!$B:$B,$D303,'6'!$L:$L)),0,SUMIF('6'!$B:$B,$D303,'6'!$L:$L)))))</f>
        <v/>
      </c>
      <c r="L303" s="34" t="str">
        <f>IF($D303="","",(IF($C303="","",IF(ISNA(SUMIF('7'!$CA:$CA,$C303,'7'!$CB:$CB)),0,SUMIF('7'!$CA:$CA,$C303,'7'!$CB:$CB)))-IF($D303="","",IF(ISNA(SUMIF('7'!$B:$B,$D303,'7'!$L:$L)),0,SUMIF('7'!$B:$B,$D303,'7'!$L:$L)))))</f>
        <v/>
      </c>
      <c r="M303" s="34" t="str">
        <f>IF($D303="","",(IF($C303="","",IF(ISNA(SUMIF('8'!$CA:$CA,$C303,'8'!$CB:$CB)),0,SUMIF('8'!$CA:$CA,$C303,'8'!$CB:$CB)))-IF($D303="","",IF(ISNA(SUMIF('8'!$B:$B,$D303,'8'!$L:$L)),0,SUMIF('8'!$B:$B,$D303,'8'!$L:$L)))))</f>
        <v/>
      </c>
      <c r="N303" s="34" t="str">
        <f>IF($D303="","",(IF($C303="","",IF(ISNA(SUMIF('9'!$CA:$CA,$C303,'9'!$CB:$CB)),0,SUMIF('9'!$CA:$CA,$C303,'9'!$CB:$CB)))-IF($D303="","",IF(ISNA(SUMIF('9'!$B:$B,$D303,'9'!$L:$L)),0,SUMIF('9'!$B:$B,$D303,'9'!$L:$L)))))</f>
        <v/>
      </c>
      <c r="O303" s="34" t="str">
        <f>IF($D303="","",(IF($C303="","",IF(ISNA(SUMIF('10'!$CA:$CA,$C303,'10'!$CB:$CB)),0,SUMIF('10'!$CA:$CA,$C303,'10'!$CB:$CB)))-IF($D303="","",IF(ISNA(SUMIF('10'!$B:$B,$D303,'10'!$L:$L)),0,SUMIF('10'!$B:$B,$D303,'10'!$L:$L)))))</f>
        <v/>
      </c>
      <c r="P303" s="34" t="str">
        <f>IF($D303="","",(IF($C303="","",IF(ISNA(SUMIF('11'!$CA:$CA,$C303,'11'!$CB:$CB)),0,SUMIF('11'!$CA:$CA,$C303,'11'!$CB:$CB)))-IF($D303="","",IF(ISNA(SUMIF('11'!$B:$B,$D303,'11'!$L:$L)),0,SUMIF('11'!$B:$B,$D303,'11'!$L:$L)))))</f>
        <v/>
      </c>
      <c r="Q303" s="34" t="str">
        <f>IF($D303="","",(IF($C303="","",IF(ISNA(SUMIF('12'!$CA:$CA,$C303,'12'!$CB:$CB)),0,SUMIF('12'!$CA:$CA,$C303,'12'!$CB:$CB)))-IF($D303="","",IF(ISNA(SUMIF('12'!$B:$B,$D303,'12'!$L:$L)),0,SUMIF('12'!$B:$B,$D303,'12'!$L:$L)))))</f>
        <v/>
      </c>
      <c r="R303" s="34" t="str">
        <f>IF($D303="","",(IF($C303="","",IF(ISNA(SUMIF('13'!$CA:$CA,$C303,'13'!$CB:$CB)),0,SUMIF('13'!$CA:$CA,$C303,'13'!$CB:$CB)))-IF($D303="","",IF(ISNA(SUMIF('13'!$B:$B,$D303,'13'!$L:$L)),0,SUMIF('13'!$B:$B,$D303,'13'!$L:$L)))))</f>
        <v/>
      </c>
      <c r="S303" s="34" t="str">
        <f>IF($D303="","",(IF($C303="","",IF(ISNA(SUMIF('14'!$CA:$CA,$C303,'14'!$CB:$CB)),0,SUMIF('14'!$CA:$CA,$C303,'14'!$CB:$CB)))-IF($D303="","",IF(ISNA(SUMIF('14'!$B:$B,$D303,'14'!$L:$L)),0,SUMIF('14'!$B:$B,$D303,'14'!$L:$L)))))</f>
        <v/>
      </c>
      <c r="T303" s="34" t="str">
        <f>IF($D303="","",(IF($C303="","",IF(ISNA(SUMIF('15'!$CA:$CA,$C303,'15'!$CB:$CB)),0,SUMIF('15'!$CA:$CA,$C303,'15'!$CB:$CB)))-IF($D303="","",IF(ISNA(SUMIF('15'!$B:$B,$D303,'15'!$L:$L)),0,SUMIF('15'!$B:$B,$D303,'15'!$L:$L)))))</f>
        <v/>
      </c>
      <c r="U303" s="34" t="str">
        <f>IF($D303="","",(IF($C303="","",IF(ISNA(SUMIF('16'!$CA:$CA,$C303,'16'!$CB:$CB)),0,SUMIF('16'!$CA:$CA,$C303,'16'!$CB:$CB)))-IF($D303="","",IF(ISNA(SUMIF('16'!$B:$B,$D303,'16'!$L:$L)),0,SUMIF('16'!$B:$B,$D303,'16'!$L:$L)))))</f>
        <v/>
      </c>
      <c r="V303" s="34" t="str">
        <f>IF($D303="","",(IF($C303="","",IF(ISNA(SUMIF('17'!$CA:$CA,$C303,'17'!$CB:$CB)),0,SUMIF('17'!$CA:$CA,$C303,'17'!$CB:$CB)))-IF($D303="","",IF(ISNA(SUMIF('17'!$B:$B,$D303,'17'!$L:$L)),0,SUMIF('17'!$B:$B,$D303,'17'!$L:$L)))))</f>
        <v/>
      </c>
      <c r="W303" s="34" t="str">
        <f>IF($D303="","",(IF($C303="","",IF(ISNA(SUMIF('18'!$CA:$CA,$C303,'18'!$CB:$CB)),0,SUMIF('18'!$CA:$CA,$C303,'18'!$CB:$CB)))-IF($D303="","",IF(ISNA(SUMIF('18'!$B:$B,$D303,'18'!$L:$L)),0,SUMIF('18'!$B:$B,$D303,'18'!$L:$L)))))</f>
        <v/>
      </c>
      <c r="X303" s="34" t="str">
        <f>IF($D303="","",(IF($C303="","",IF(ISNA(SUMIF('19'!$CA:$CA,$C303,'19'!$CB:$CB)),0,SUMIF('19'!$CA:$CA,$C303,'19'!$CB:$CB)))-IF($D303="","",IF(ISNA(SUMIF('19'!$B:$B,$D303,'19'!$L:$L)),0,SUMIF('19'!$B:$B,$D303,'19'!$L:$L)))))</f>
        <v/>
      </c>
      <c r="Y303" s="34" t="str">
        <f>IF($D303="","",(IF($C303="","",IF(ISNA(SUMIF('20'!$CA:$CA,$C303,'20'!$CB:$CB)),0,SUMIF('20'!$CA:$CA,$C303,'20'!$CB:$CB)))-IF($D303="","",IF(ISNA(SUMIF('20'!$B:$B,$D303,'20'!$L:$L)),0,SUMIF('20'!$B:$B,$D303,'20'!$L:$L)))))</f>
        <v/>
      </c>
      <c r="Z303" s="34" t="str">
        <f>IF($D303="","",(IF($C303="","",IF(ISNA(SUMIF('21'!$CA:$CA,$C303,'21'!$CB:$CB)),0,SUMIF('21'!$CA:$CA,$C303,'21'!$CB:$CB)))-IF($D303="","",IF(ISNA(SUMIF('21'!$B:$B,$D303,'21'!$L:$L)),0,SUMIF('21'!$B:$B,$D303,'21'!$L:$L)))))</f>
        <v/>
      </c>
      <c r="AA303" s="34" t="str">
        <f>IF($D303="","",(IF($C303="","",IF(ISNA(SUMIF('22'!$CA:$CA,$C303,'22'!$CB:$CB)),0,SUMIF('22'!$CA:$CA,$C303,'22'!$CB:$CB)))-IF($D303="","",IF(ISNA(SUMIF('22'!$B:$B,$D303,'22'!$L:$L)),0,SUMIF('22'!$B:$B,$D303,'22'!$L:$L)))))</f>
        <v/>
      </c>
      <c r="AB303" s="34" t="str">
        <f>IF($D303="","",(IF($C303="","",IF(ISNA(SUMIF('23'!$CA:$CA,$C303,'23'!$CB:$CB)),0,SUMIF('23'!$CA:$CA,$C303,'23'!$CB:$CB)))-IF($D303="","",IF(ISNA(SUMIF('23'!$B:$B,$D303,'23'!$L:$L)),0,SUMIF('23'!$B:$B,$D303,'23'!$L:$L)))))</f>
        <v/>
      </c>
      <c r="AC303" s="34" t="str">
        <f>IF($D303="","",(IF($C303="","",IF(ISNA(SUMIF('24'!$CA:$CA,$C303,'24'!$CB:$CB)),0,SUMIF('24'!$CA:$CA,$C303,'24'!$CB:$CB)))-IF($D303="","",IF(ISNA(SUMIF('24'!$B:$B,$D303,'24'!$L:$L)),0,SUMIF('24'!$B:$B,$D303,'24'!$L:$L)))))</f>
        <v/>
      </c>
      <c r="AD303" s="34" t="str">
        <f>IF($D303="","",(IF($C303="","",IF(ISNA(SUMIF('25'!$CA:$CA,$C303,'25'!$CB:$CB)),0,SUMIF('25'!$CA:$CA,$C303,'25'!$CB:$CB)))-IF($D303="","",IF(ISNA(SUMIF('25'!$B:$B,$D303,'25'!$L:$L)),0,SUMIF('25'!$B:$B,$D303,'25'!$L:$L)))))</f>
        <v/>
      </c>
      <c r="AE303" s="34" t="str">
        <f>IF($D303="","",(IF($C303="","",IF(ISNA(SUMIF('26'!$CA:$CA,$C303,'26'!$CB:$CB)),0,SUMIF('26'!$CA:$CA,$C303,'26'!$CB:$CB)))-IF($D303="","",IF(ISNA(SUMIF('26'!$B:$B,$D303,'26'!$L:$L)),0,SUMIF('26'!$B:$B,$D303,'26'!$L:$L)))))</f>
        <v/>
      </c>
      <c r="AF303" s="34" t="str">
        <f>IF($D303="","",(IF($C303="","",IF(ISNA(SUMIF('27'!$CA:$CA,$C303,'27'!$CB:$CB)),0,SUMIF('27'!$CA:$CA,$C303,'27'!$CB:$CB)))-IF($D303="","",IF(ISNA(SUMIF('27'!$B:$B,$D303,'27'!$L:$L)),0,SUMIF('27'!$B:$B,$D303,'27'!$L:$L)))))</f>
        <v/>
      </c>
      <c r="AG303" s="34" t="str">
        <f>IF($D303="","",(IF($C303="","",IF(ISNA(SUMIF('28'!$CA:$CA,$C303,'28'!$CB:$CB)),0,SUMIF('28'!$CA:$CA,$C303,'28'!$CB:$CB)))-IF($D303="","",IF(ISNA(SUMIF('28'!$B:$B,$D303,'28'!$L:$L)),0,SUMIF('28'!$B:$B,$D303,'28'!$L:$L)))))</f>
        <v/>
      </c>
      <c r="AH303" s="34" t="str">
        <f>IF($D303="","",(IF($C303="","",IF(ISNA(SUMIF('29'!$CA:$CA,$C303,'29'!$CB:$CB)),0,SUMIF('29'!$CA:$CA,$C303,'29'!$CB:$CB)))-IF($D303="","",IF(ISNA(SUMIF('29'!$B:$B,$D303,'29'!$L:$L)),0,SUMIF('29'!$B:$B,$D303,'29'!$L:$L)))))</f>
        <v/>
      </c>
      <c r="AI303" s="34" t="str">
        <f>IF($D303="","",(IF($C303="","",IF(ISNA(SUMIF('30'!$CA:$CA,$C303,'30'!$CB:$CB)),0,SUMIF('30'!$CA:$CA,$C303,'30'!$CB:$CB)))-IF($D303="","",IF(ISNA(SUMIF('30'!$B:$B,$D303,'30'!$L:$L)),0,SUMIF('30'!$B:$B,$D303,'30'!$L:$L)))))</f>
        <v/>
      </c>
      <c r="AJ303" s="34" t="str">
        <f>IF($D303="","",(IF($C303="","",IF(ISNA(SUMIF('31'!$CA:$CA,$C303,'31'!$CB:$CB)),0,SUMIF('31'!$CA:$CA,$C303,'31'!$CB:$CB)))-IF($D303="","",IF(ISNA(SUMIF('31'!$B:$B,$D303,'31'!$L:$L)),0,SUMIF('31'!$B:$B,$D303,'31'!$L:$L)))))</f>
        <v/>
      </c>
      <c r="AK303" s="35" t="str">
        <f t="shared" si="16"/>
        <v/>
      </c>
      <c r="AL303" s="31" t="str">
        <f t="shared" si="17"/>
        <v/>
      </c>
    </row>
    <row r="304" spans="1:38" ht="17.399999999999999" hidden="1">
      <c r="A304" s="19">
        <v>86</v>
      </c>
      <c r="C304" s="39" t="str">
        <f>IF(D304="","",VLOOKUP('CUADRO GENERADO'!D304,'BASE DATOS CONDUCTORES'!B:C,2,FALSE))</f>
        <v/>
      </c>
      <c r="D304" s="28" t="str">
        <f>IFERROR(VLOOKUP(A304,'BASE DATOS CONDUCTORES'!$Z$4:$AB$403,3,FALSE),"")</f>
        <v/>
      </c>
      <c r="E304" s="34" t="str">
        <f>IF(ISNA(VLOOKUP(D304,SALDOS!C:D,2,FALSE)),"",VLOOKUP(D304,SALDOS!C:D,2,FALSE))</f>
        <v/>
      </c>
      <c r="F304" s="34" t="str">
        <f>IF($D304="","",(IF($C304="","",IF(ISNA(SUMIF('1'!$CA:$CA,$C304,'1'!$CB:$CB)),0,SUMIF('1'!$CA:$CA,$C304,'1'!$CB:$CB)))-IF($D304="","",IF(ISNA(SUMIF('1'!$B:$B,$D304,'1'!$L:$L)),0,SUMIF('1'!$B:$B,$D304,'1'!$L:$L)))))</f>
        <v/>
      </c>
      <c r="G304" s="34" t="str">
        <f>IF($D304="","",(IF($C304="","",IF(ISNA(SUMIF('2'!$CA:$CA,$C304,'2'!$CB:$CB)),0,SUMIF('2'!$CA:$CA,$C304,'2'!$CB:$CB)))-IF($D304="","",IF(ISNA(SUMIF('2'!$B:$B,$D304,'2'!$L:$L)),0,SUMIF('2'!$B:$B,$D304,'2'!$L:$L)))))</f>
        <v/>
      </c>
      <c r="H304" s="34" t="str">
        <f>IF($D304="","",(IF($C304="","",IF(ISNA(SUMIF('3'!$CA:$CA,$C304,'3'!$CB:$CB)),0,SUMIF('3'!$CA:$CA,$C304,'3'!$CB:$CB)))-IF($D304="","",IF(ISNA(SUMIF('3'!$B:$B,$D304,'3'!$L:$L)),0,SUMIF('3'!$B:$B,$D304,'3'!$L:$L)))))</f>
        <v/>
      </c>
      <c r="I304" s="34" t="str">
        <f>IF($D304="","",(IF($C304="","",IF(ISNA(SUMIF('4'!$CA:$CA,$C304,'4'!$CB:$CB)),0,SUMIF('4'!$CA:$CA,$C304,'4'!$CB:$CB)))-IF($D304="","",IF(ISNA(SUMIF('4'!$B:$B,$D304,'4'!$L:$L)),0,SUMIF('4'!$B:$B,$D304,'4'!$L:$L)))))</f>
        <v/>
      </c>
      <c r="J304" s="34" t="str">
        <f>IF($D304="","",(IF($C304="","",IF(ISNA(SUMIF('5'!$CA:$CA,$C304,'5'!$CB:$CB)),0,SUMIF('5'!$CA:$CA,$C304,'5'!$CB:$CB)))-IF($D304="","",IF(ISNA(SUMIF('5'!$B:$B,$D304,'5'!$L:$L)),0,SUMIF('5'!$B:$B,$D304,'5'!$L:$L)))))</f>
        <v/>
      </c>
      <c r="K304" s="34" t="str">
        <f>IF($D304="","",(IF($C304="","",IF(ISNA(SUMIF('6'!$CA:$CA,$C304,'6'!$CB:$CB)),0,SUMIF('6'!$CA:$CA,$C304,'6'!$CB:$CB)))-IF($D304="","",IF(ISNA(SUMIF('6'!$B:$B,$D304,'6'!$L:$L)),0,SUMIF('6'!$B:$B,$D304,'6'!$L:$L)))))</f>
        <v/>
      </c>
      <c r="L304" s="34" t="str">
        <f>IF($D304="","",(IF($C304="","",IF(ISNA(SUMIF('7'!$CA:$CA,$C304,'7'!$CB:$CB)),0,SUMIF('7'!$CA:$CA,$C304,'7'!$CB:$CB)))-IF($D304="","",IF(ISNA(SUMIF('7'!$B:$B,$D304,'7'!$L:$L)),0,SUMIF('7'!$B:$B,$D304,'7'!$L:$L)))))</f>
        <v/>
      </c>
      <c r="M304" s="34" t="str">
        <f>IF($D304="","",(IF($C304="","",IF(ISNA(SUMIF('8'!$CA:$CA,$C304,'8'!$CB:$CB)),0,SUMIF('8'!$CA:$CA,$C304,'8'!$CB:$CB)))-IF($D304="","",IF(ISNA(SUMIF('8'!$B:$B,$D304,'8'!$L:$L)),0,SUMIF('8'!$B:$B,$D304,'8'!$L:$L)))))</f>
        <v/>
      </c>
      <c r="N304" s="34" t="str">
        <f>IF($D304="","",(IF($C304="","",IF(ISNA(SUMIF('9'!$CA:$CA,$C304,'9'!$CB:$CB)),0,SUMIF('9'!$CA:$CA,$C304,'9'!$CB:$CB)))-IF($D304="","",IF(ISNA(SUMIF('9'!$B:$B,$D304,'9'!$L:$L)),0,SUMIF('9'!$B:$B,$D304,'9'!$L:$L)))))</f>
        <v/>
      </c>
      <c r="O304" s="34" t="str">
        <f>IF($D304="","",(IF($C304="","",IF(ISNA(SUMIF('10'!$CA:$CA,$C304,'10'!$CB:$CB)),0,SUMIF('10'!$CA:$CA,$C304,'10'!$CB:$CB)))-IF($D304="","",IF(ISNA(SUMIF('10'!$B:$B,$D304,'10'!$L:$L)),0,SUMIF('10'!$B:$B,$D304,'10'!$L:$L)))))</f>
        <v/>
      </c>
      <c r="P304" s="34" t="str">
        <f>IF($D304="","",(IF($C304="","",IF(ISNA(SUMIF('11'!$CA:$CA,$C304,'11'!$CB:$CB)),0,SUMIF('11'!$CA:$CA,$C304,'11'!$CB:$CB)))-IF($D304="","",IF(ISNA(SUMIF('11'!$B:$B,$D304,'11'!$L:$L)),0,SUMIF('11'!$B:$B,$D304,'11'!$L:$L)))))</f>
        <v/>
      </c>
      <c r="Q304" s="34" t="str">
        <f>IF($D304="","",(IF($C304="","",IF(ISNA(SUMIF('12'!$CA:$CA,$C304,'12'!$CB:$CB)),0,SUMIF('12'!$CA:$CA,$C304,'12'!$CB:$CB)))-IF($D304="","",IF(ISNA(SUMIF('12'!$B:$B,$D304,'12'!$L:$L)),0,SUMIF('12'!$B:$B,$D304,'12'!$L:$L)))))</f>
        <v/>
      </c>
      <c r="R304" s="34" t="str">
        <f>IF($D304="","",(IF($C304="","",IF(ISNA(SUMIF('13'!$CA:$CA,$C304,'13'!$CB:$CB)),0,SUMIF('13'!$CA:$CA,$C304,'13'!$CB:$CB)))-IF($D304="","",IF(ISNA(SUMIF('13'!$B:$B,$D304,'13'!$L:$L)),0,SUMIF('13'!$B:$B,$D304,'13'!$L:$L)))))</f>
        <v/>
      </c>
      <c r="S304" s="34" t="str">
        <f>IF($D304="","",(IF($C304="","",IF(ISNA(SUMIF('14'!$CA:$CA,$C304,'14'!$CB:$CB)),0,SUMIF('14'!$CA:$CA,$C304,'14'!$CB:$CB)))-IF($D304="","",IF(ISNA(SUMIF('14'!$B:$B,$D304,'14'!$L:$L)),0,SUMIF('14'!$B:$B,$D304,'14'!$L:$L)))))</f>
        <v/>
      </c>
      <c r="T304" s="34" t="str">
        <f>IF($D304="","",(IF($C304="","",IF(ISNA(SUMIF('15'!$CA:$CA,$C304,'15'!$CB:$CB)),0,SUMIF('15'!$CA:$CA,$C304,'15'!$CB:$CB)))-IF($D304="","",IF(ISNA(SUMIF('15'!$B:$B,$D304,'15'!$L:$L)),0,SUMIF('15'!$B:$B,$D304,'15'!$L:$L)))))</f>
        <v/>
      </c>
      <c r="U304" s="34" t="str">
        <f>IF($D304="","",(IF($C304="","",IF(ISNA(SUMIF('16'!$CA:$CA,$C304,'16'!$CB:$CB)),0,SUMIF('16'!$CA:$CA,$C304,'16'!$CB:$CB)))-IF($D304="","",IF(ISNA(SUMIF('16'!$B:$B,$D304,'16'!$L:$L)),0,SUMIF('16'!$B:$B,$D304,'16'!$L:$L)))))</f>
        <v/>
      </c>
      <c r="V304" s="34" t="str">
        <f>IF($D304="","",(IF($C304="","",IF(ISNA(SUMIF('17'!$CA:$CA,$C304,'17'!$CB:$CB)),0,SUMIF('17'!$CA:$CA,$C304,'17'!$CB:$CB)))-IF($D304="","",IF(ISNA(SUMIF('17'!$B:$B,$D304,'17'!$L:$L)),0,SUMIF('17'!$B:$B,$D304,'17'!$L:$L)))))</f>
        <v/>
      </c>
      <c r="W304" s="34" t="str">
        <f>IF($D304="","",(IF($C304="","",IF(ISNA(SUMIF('18'!$CA:$CA,$C304,'18'!$CB:$CB)),0,SUMIF('18'!$CA:$CA,$C304,'18'!$CB:$CB)))-IF($D304="","",IF(ISNA(SUMIF('18'!$B:$B,$D304,'18'!$L:$L)),0,SUMIF('18'!$B:$B,$D304,'18'!$L:$L)))))</f>
        <v/>
      </c>
      <c r="X304" s="34" t="str">
        <f>IF($D304="","",(IF($C304="","",IF(ISNA(SUMIF('19'!$CA:$CA,$C304,'19'!$CB:$CB)),0,SUMIF('19'!$CA:$CA,$C304,'19'!$CB:$CB)))-IF($D304="","",IF(ISNA(SUMIF('19'!$B:$B,$D304,'19'!$L:$L)),0,SUMIF('19'!$B:$B,$D304,'19'!$L:$L)))))</f>
        <v/>
      </c>
      <c r="Y304" s="34" t="str">
        <f>IF($D304="","",(IF($C304="","",IF(ISNA(SUMIF('20'!$CA:$CA,$C304,'20'!$CB:$CB)),0,SUMIF('20'!$CA:$CA,$C304,'20'!$CB:$CB)))-IF($D304="","",IF(ISNA(SUMIF('20'!$B:$B,$D304,'20'!$L:$L)),0,SUMIF('20'!$B:$B,$D304,'20'!$L:$L)))))</f>
        <v/>
      </c>
      <c r="Z304" s="34" t="str">
        <f>IF($D304="","",(IF($C304="","",IF(ISNA(SUMIF('21'!$CA:$CA,$C304,'21'!$CB:$CB)),0,SUMIF('21'!$CA:$CA,$C304,'21'!$CB:$CB)))-IF($D304="","",IF(ISNA(SUMIF('21'!$B:$B,$D304,'21'!$L:$L)),0,SUMIF('21'!$B:$B,$D304,'21'!$L:$L)))))</f>
        <v/>
      </c>
      <c r="AA304" s="34" t="str">
        <f>IF($D304="","",(IF($C304="","",IF(ISNA(SUMIF('22'!$CA:$CA,$C304,'22'!$CB:$CB)),0,SUMIF('22'!$CA:$CA,$C304,'22'!$CB:$CB)))-IF($D304="","",IF(ISNA(SUMIF('22'!$B:$B,$D304,'22'!$L:$L)),0,SUMIF('22'!$B:$B,$D304,'22'!$L:$L)))))</f>
        <v/>
      </c>
      <c r="AB304" s="34" t="str">
        <f>IF($D304="","",(IF($C304="","",IF(ISNA(SUMIF('23'!$CA:$CA,$C304,'23'!$CB:$CB)),0,SUMIF('23'!$CA:$CA,$C304,'23'!$CB:$CB)))-IF($D304="","",IF(ISNA(SUMIF('23'!$B:$B,$D304,'23'!$L:$L)),0,SUMIF('23'!$B:$B,$D304,'23'!$L:$L)))))</f>
        <v/>
      </c>
      <c r="AC304" s="34" t="str">
        <f>IF($D304="","",(IF($C304="","",IF(ISNA(SUMIF('24'!$CA:$CA,$C304,'24'!$CB:$CB)),0,SUMIF('24'!$CA:$CA,$C304,'24'!$CB:$CB)))-IF($D304="","",IF(ISNA(SUMIF('24'!$B:$B,$D304,'24'!$L:$L)),0,SUMIF('24'!$B:$B,$D304,'24'!$L:$L)))))</f>
        <v/>
      </c>
      <c r="AD304" s="34" t="str">
        <f>IF($D304="","",(IF($C304="","",IF(ISNA(SUMIF('25'!$CA:$CA,$C304,'25'!$CB:$CB)),0,SUMIF('25'!$CA:$CA,$C304,'25'!$CB:$CB)))-IF($D304="","",IF(ISNA(SUMIF('25'!$B:$B,$D304,'25'!$L:$L)),0,SUMIF('25'!$B:$B,$D304,'25'!$L:$L)))))</f>
        <v/>
      </c>
      <c r="AE304" s="34" t="str">
        <f>IF($D304="","",(IF($C304="","",IF(ISNA(SUMIF('26'!$CA:$CA,$C304,'26'!$CB:$CB)),0,SUMIF('26'!$CA:$CA,$C304,'26'!$CB:$CB)))-IF($D304="","",IF(ISNA(SUMIF('26'!$B:$B,$D304,'26'!$L:$L)),0,SUMIF('26'!$B:$B,$D304,'26'!$L:$L)))))</f>
        <v/>
      </c>
      <c r="AF304" s="34" t="str">
        <f>IF($D304="","",(IF($C304="","",IF(ISNA(SUMIF('27'!$CA:$CA,$C304,'27'!$CB:$CB)),0,SUMIF('27'!$CA:$CA,$C304,'27'!$CB:$CB)))-IF($D304="","",IF(ISNA(SUMIF('27'!$B:$B,$D304,'27'!$L:$L)),0,SUMIF('27'!$B:$B,$D304,'27'!$L:$L)))))</f>
        <v/>
      </c>
      <c r="AG304" s="34" t="str">
        <f>IF($D304="","",(IF($C304="","",IF(ISNA(SUMIF('28'!$CA:$CA,$C304,'28'!$CB:$CB)),0,SUMIF('28'!$CA:$CA,$C304,'28'!$CB:$CB)))-IF($D304="","",IF(ISNA(SUMIF('28'!$B:$B,$D304,'28'!$L:$L)),0,SUMIF('28'!$B:$B,$D304,'28'!$L:$L)))))</f>
        <v/>
      </c>
      <c r="AH304" s="34" t="str">
        <f>IF($D304="","",(IF($C304="","",IF(ISNA(SUMIF('29'!$CA:$CA,$C304,'29'!$CB:$CB)),0,SUMIF('29'!$CA:$CA,$C304,'29'!$CB:$CB)))-IF($D304="","",IF(ISNA(SUMIF('29'!$B:$B,$D304,'29'!$L:$L)),0,SUMIF('29'!$B:$B,$D304,'29'!$L:$L)))))</f>
        <v/>
      </c>
      <c r="AI304" s="34" t="str">
        <f>IF($D304="","",(IF($C304="","",IF(ISNA(SUMIF('30'!$CA:$CA,$C304,'30'!$CB:$CB)),0,SUMIF('30'!$CA:$CA,$C304,'30'!$CB:$CB)))-IF($D304="","",IF(ISNA(SUMIF('30'!$B:$B,$D304,'30'!$L:$L)),0,SUMIF('30'!$B:$B,$D304,'30'!$L:$L)))))</f>
        <v/>
      </c>
      <c r="AJ304" s="34" t="str">
        <f>IF($D304="","",(IF($C304="","",IF(ISNA(SUMIF('31'!$CA:$CA,$C304,'31'!$CB:$CB)),0,SUMIF('31'!$CA:$CA,$C304,'31'!$CB:$CB)))-IF($D304="","",IF(ISNA(SUMIF('31'!$B:$B,$D304,'31'!$L:$L)),0,SUMIF('31'!$B:$B,$D304,'31'!$L:$L)))))</f>
        <v/>
      </c>
      <c r="AK304" s="35" t="str">
        <f t="shared" si="16"/>
        <v/>
      </c>
      <c r="AL304" s="31" t="str">
        <f t="shared" si="17"/>
        <v/>
      </c>
    </row>
    <row r="305" spans="1:38" ht="17.399999999999999" hidden="1">
      <c r="A305" s="19">
        <v>87</v>
      </c>
      <c r="C305" s="39" t="str">
        <f>IF(D305="","",VLOOKUP('CUADRO GENERADO'!D305,'BASE DATOS CONDUCTORES'!B:C,2,FALSE))</f>
        <v/>
      </c>
      <c r="D305" s="28" t="str">
        <f>IFERROR(VLOOKUP(A305,'BASE DATOS CONDUCTORES'!$Z$4:$AB$403,3,FALSE),"")</f>
        <v/>
      </c>
      <c r="E305" s="34" t="str">
        <f>IF(ISNA(VLOOKUP(D305,SALDOS!C:D,2,FALSE)),"",VLOOKUP(D305,SALDOS!C:D,2,FALSE))</f>
        <v/>
      </c>
      <c r="F305" s="34" t="str">
        <f>IF($D305="","",(IF($C305="","",IF(ISNA(SUMIF('1'!$CA:$CA,$C305,'1'!$CB:$CB)),0,SUMIF('1'!$CA:$CA,$C305,'1'!$CB:$CB)))-IF($D305="","",IF(ISNA(SUMIF('1'!$B:$B,$D305,'1'!$L:$L)),0,SUMIF('1'!$B:$B,$D305,'1'!$L:$L)))))</f>
        <v/>
      </c>
      <c r="G305" s="34" t="str">
        <f>IF($D305="","",(IF($C305="","",IF(ISNA(SUMIF('2'!$CA:$CA,$C305,'2'!$CB:$CB)),0,SUMIF('2'!$CA:$CA,$C305,'2'!$CB:$CB)))-IF($D305="","",IF(ISNA(SUMIF('2'!$B:$B,$D305,'2'!$L:$L)),0,SUMIF('2'!$B:$B,$D305,'2'!$L:$L)))))</f>
        <v/>
      </c>
      <c r="H305" s="34" t="str">
        <f>IF($D305="","",(IF($C305="","",IF(ISNA(SUMIF('3'!$CA:$CA,$C305,'3'!$CB:$CB)),0,SUMIF('3'!$CA:$CA,$C305,'3'!$CB:$CB)))-IF($D305="","",IF(ISNA(SUMIF('3'!$B:$B,$D305,'3'!$L:$L)),0,SUMIF('3'!$B:$B,$D305,'3'!$L:$L)))))</f>
        <v/>
      </c>
      <c r="I305" s="34" t="str">
        <f>IF($D305="","",(IF($C305="","",IF(ISNA(SUMIF('4'!$CA:$CA,$C305,'4'!$CB:$CB)),0,SUMIF('4'!$CA:$CA,$C305,'4'!$CB:$CB)))-IF($D305="","",IF(ISNA(SUMIF('4'!$B:$B,$D305,'4'!$L:$L)),0,SUMIF('4'!$B:$B,$D305,'4'!$L:$L)))))</f>
        <v/>
      </c>
      <c r="J305" s="34" t="str">
        <f>IF($D305="","",(IF($C305="","",IF(ISNA(SUMIF('5'!$CA:$CA,$C305,'5'!$CB:$CB)),0,SUMIF('5'!$CA:$CA,$C305,'5'!$CB:$CB)))-IF($D305="","",IF(ISNA(SUMIF('5'!$B:$B,$D305,'5'!$L:$L)),0,SUMIF('5'!$B:$B,$D305,'5'!$L:$L)))))</f>
        <v/>
      </c>
      <c r="K305" s="34" t="str">
        <f>IF($D305="","",(IF($C305="","",IF(ISNA(SUMIF('6'!$CA:$CA,$C305,'6'!$CB:$CB)),0,SUMIF('6'!$CA:$CA,$C305,'6'!$CB:$CB)))-IF($D305="","",IF(ISNA(SUMIF('6'!$B:$B,$D305,'6'!$L:$L)),0,SUMIF('6'!$B:$B,$D305,'6'!$L:$L)))))</f>
        <v/>
      </c>
      <c r="L305" s="34" t="str">
        <f>IF($D305="","",(IF($C305="","",IF(ISNA(SUMIF('7'!$CA:$CA,$C305,'7'!$CB:$CB)),0,SUMIF('7'!$CA:$CA,$C305,'7'!$CB:$CB)))-IF($D305="","",IF(ISNA(SUMIF('7'!$B:$B,$D305,'7'!$L:$L)),0,SUMIF('7'!$B:$B,$D305,'7'!$L:$L)))))</f>
        <v/>
      </c>
      <c r="M305" s="34" t="str">
        <f>IF($D305="","",(IF($C305="","",IF(ISNA(SUMIF('8'!$CA:$CA,$C305,'8'!$CB:$CB)),0,SUMIF('8'!$CA:$CA,$C305,'8'!$CB:$CB)))-IF($D305="","",IF(ISNA(SUMIF('8'!$B:$B,$D305,'8'!$L:$L)),0,SUMIF('8'!$B:$B,$D305,'8'!$L:$L)))))</f>
        <v/>
      </c>
      <c r="N305" s="34" t="str">
        <f>IF($D305="","",(IF($C305="","",IF(ISNA(SUMIF('9'!$CA:$CA,$C305,'9'!$CB:$CB)),0,SUMIF('9'!$CA:$CA,$C305,'9'!$CB:$CB)))-IF($D305="","",IF(ISNA(SUMIF('9'!$B:$B,$D305,'9'!$L:$L)),0,SUMIF('9'!$B:$B,$D305,'9'!$L:$L)))))</f>
        <v/>
      </c>
      <c r="O305" s="34" t="str">
        <f>IF($D305="","",(IF($C305="","",IF(ISNA(SUMIF('10'!$CA:$CA,$C305,'10'!$CB:$CB)),0,SUMIF('10'!$CA:$CA,$C305,'10'!$CB:$CB)))-IF($D305="","",IF(ISNA(SUMIF('10'!$B:$B,$D305,'10'!$L:$L)),0,SUMIF('10'!$B:$B,$D305,'10'!$L:$L)))))</f>
        <v/>
      </c>
      <c r="P305" s="34" t="str">
        <f>IF($D305="","",(IF($C305="","",IF(ISNA(SUMIF('11'!$CA:$CA,$C305,'11'!$CB:$CB)),0,SUMIF('11'!$CA:$CA,$C305,'11'!$CB:$CB)))-IF($D305="","",IF(ISNA(SUMIF('11'!$B:$B,$D305,'11'!$L:$L)),0,SUMIF('11'!$B:$B,$D305,'11'!$L:$L)))))</f>
        <v/>
      </c>
      <c r="Q305" s="34" t="str">
        <f>IF($D305="","",(IF($C305="","",IF(ISNA(SUMIF('12'!$CA:$CA,$C305,'12'!$CB:$CB)),0,SUMIF('12'!$CA:$CA,$C305,'12'!$CB:$CB)))-IF($D305="","",IF(ISNA(SUMIF('12'!$B:$B,$D305,'12'!$L:$L)),0,SUMIF('12'!$B:$B,$D305,'12'!$L:$L)))))</f>
        <v/>
      </c>
      <c r="R305" s="34" t="str">
        <f>IF($D305="","",(IF($C305="","",IF(ISNA(SUMIF('13'!$CA:$CA,$C305,'13'!$CB:$CB)),0,SUMIF('13'!$CA:$CA,$C305,'13'!$CB:$CB)))-IF($D305="","",IF(ISNA(SUMIF('13'!$B:$B,$D305,'13'!$L:$L)),0,SUMIF('13'!$B:$B,$D305,'13'!$L:$L)))))</f>
        <v/>
      </c>
      <c r="S305" s="34" t="str">
        <f>IF($D305="","",(IF($C305="","",IF(ISNA(SUMIF('14'!$CA:$CA,$C305,'14'!$CB:$CB)),0,SUMIF('14'!$CA:$CA,$C305,'14'!$CB:$CB)))-IF($D305="","",IF(ISNA(SUMIF('14'!$B:$B,$D305,'14'!$L:$L)),0,SUMIF('14'!$B:$B,$D305,'14'!$L:$L)))))</f>
        <v/>
      </c>
      <c r="T305" s="34" t="str">
        <f>IF($D305="","",(IF($C305="","",IF(ISNA(SUMIF('15'!$CA:$CA,$C305,'15'!$CB:$CB)),0,SUMIF('15'!$CA:$CA,$C305,'15'!$CB:$CB)))-IF($D305="","",IF(ISNA(SUMIF('15'!$B:$B,$D305,'15'!$L:$L)),0,SUMIF('15'!$B:$B,$D305,'15'!$L:$L)))))</f>
        <v/>
      </c>
      <c r="U305" s="34" t="str">
        <f>IF($D305="","",(IF($C305="","",IF(ISNA(SUMIF('16'!$CA:$CA,$C305,'16'!$CB:$CB)),0,SUMIF('16'!$CA:$CA,$C305,'16'!$CB:$CB)))-IF($D305="","",IF(ISNA(SUMIF('16'!$B:$B,$D305,'16'!$L:$L)),0,SUMIF('16'!$B:$B,$D305,'16'!$L:$L)))))</f>
        <v/>
      </c>
      <c r="V305" s="34" t="str">
        <f>IF($D305="","",(IF($C305="","",IF(ISNA(SUMIF('17'!$CA:$CA,$C305,'17'!$CB:$CB)),0,SUMIF('17'!$CA:$CA,$C305,'17'!$CB:$CB)))-IF($D305="","",IF(ISNA(SUMIF('17'!$B:$B,$D305,'17'!$L:$L)),0,SUMIF('17'!$B:$B,$D305,'17'!$L:$L)))))</f>
        <v/>
      </c>
      <c r="W305" s="34" t="str">
        <f>IF($D305="","",(IF($C305="","",IF(ISNA(SUMIF('18'!$CA:$CA,$C305,'18'!$CB:$CB)),0,SUMIF('18'!$CA:$CA,$C305,'18'!$CB:$CB)))-IF($D305="","",IF(ISNA(SUMIF('18'!$B:$B,$D305,'18'!$L:$L)),0,SUMIF('18'!$B:$B,$D305,'18'!$L:$L)))))</f>
        <v/>
      </c>
      <c r="X305" s="34" t="str">
        <f>IF($D305="","",(IF($C305="","",IF(ISNA(SUMIF('19'!$CA:$CA,$C305,'19'!$CB:$CB)),0,SUMIF('19'!$CA:$CA,$C305,'19'!$CB:$CB)))-IF($D305="","",IF(ISNA(SUMIF('19'!$B:$B,$D305,'19'!$L:$L)),0,SUMIF('19'!$B:$B,$D305,'19'!$L:$L)))))</f>
        <v/>
      </c>
      <c r="Y305" s="34" t="str">
        <f>IF($D305="","",(IF($C305="","",IF(ISNA(SUMIF('20'!$CA:$CA,$C305,'20'!$CB:$CB)),0,SUMIF('20'!$CA:$CA,$C305,'20'!$CB:$CB)))-IF($D305="","",IF(ISNA(SUMIF('20'!$B:$B,$D305,'20'!$L:$L)),0,SUMIF('20'!$B:$B,$D305,'20'!$L:$L)))))</f>
        <v/>
      </c>
      <c r="Z305" s="34" t="str">
        <f>IF($D305="","",(IF($C305="","",IF(ISNA(SUMIF('21'!$CA:$CA,$C305,'21'!$CB:$CB)),0,SUMIF('21'!$CA:$CA,$C305,'21'!$CB:$CB)))-IF($D305="","",IF(ISNA(SUMIF('21'!$B:$B,$D305,'21'!$L:$L)),0,SUMIF('21'!$B:$B,$D305,'21'!$L:$L)))))</f>
        <v/>
      </c>
      <c r="AA305" s="34" t="str">
        <f>IF($D305="","",(IF($C305="","",IF(ISNA(SUMIF('22'!$CA:$CA,$C305,'22'!$CB:$CB)),0,SUMIF('22'!$CA:$CA,$C305,'22'!$CB:$CB)))-IF($D305="","",IF(ISNA(SUMIF('22'!$B:$B,$D305,'22'!$L:$L)),0,SUMIF('22'!$B:$B,$D305,'22'!$L:$L)))))</f>
        <v/>
      </c>
      <c r="AB305" s="34" t="str">
        <f>IF($D305="","",(IF($C305="","",IF(ISNA(SUMIF('23'!$CA:$CA,$C305,'23'!$CB:$CB)),0,SUMIF('23'!$CA:$CA,$C305,'23'!$CB:$CB)))-IF($D305="","",IF(ISNA(SUMIF('23'!$B:$B,$D305,'23'!$L:$L)),0,SUMIF('23'!$B:$B,$D305,'23'!$L:$L)))))</f>
        <v/>
      </c>
      <c r="AC305" s="34" t="str">
        <f>IF($D305="","",(IF($C305="","",IF(ISNA(SUMIF('24'!$CA:$CA,$C305,'24'!$CB:$CB)),0,SUMIF('24'!$CA:$CA,$C305,'24'!$CB:$CB)))-IF($D305="","",IF(ISNA(SUMIF('24'!$B:$B,$D305,'24'!$L:$L)),0,SUMIF('24'!$B:$B,$D305,'24'!$L:$L)))))</f>
        <v/>
      </c>
      <c r="AD305" s="34" t="str">
        <f>IF($D305="","",(IF($C305="","",IF(ISNA(SUMIF('25'!$CA:$CA,$C305,'25'!$CB:$CB)),0,SUMIF('25'!$CA:$CA,$C305,'25'!$CB:$CB)))-IF($D305="","",IF(ISNA(SUMIF('25'!$B:$B,$D305,'25'!$L:$L)),0,SUMIF('25'!$B:$B,$D305,'25'!$L:$L)))))</f>
        <v/>
      </c>
      <c r="AE305" s="34" t="str">
        <f>IF($D305="","",(IF($C305="","",IF(ISNA(SUMIF('26'!$CA:$CA,$C305,'26'!$CB:$CB)),0,SUMIF('26'!$CA:$CA,$C305,'26'!$CB:$CB)))-IF($D305="","",IF(ISNA(SUMIF('26'!$B:$B,$D305,'26'!$L:$L)),0,SUMIF('26'!$B:$B,$D305,'26'!$L:$L)))))</f>
        <v/>
      </c>
      <c r="AF305" s="34" t="str">
        <f>IF($D305="","",(IF($C305="","",IF(ISNA(SUMIF('27'!$CA:$CA,$C305,'27'!$CB:$CB)),0,SUMIF('27'!$CA:$CA,$C305,'27'!$CB:$CB)))-IF($D305="","",IF(ISNA(SUMIF('27'!$B:$B,$D305,'27'!$L:$L)),0,SUMIF('27'!$B:$B,$D305,'27'!$L:$L)))))</f>
        <v/>
      </c>
      <c r="AG305" s="34" t="str">
        <f>IF($D305="","",(IF($C305="","",IF(ISNA(SUMIF('28'!$CA:$CA,$C305,'28'!$CB:$CB)),0,SUMIF('28'!$CA:$CA,$C305,'28'!$CB:$CB)))-IF($D305="","",IF(ISNA(SUMIF('28'!$B:$B,$D305,'28'!$L:$L)),0,SUMIF('28'!$B:$B,$D305,'28'!$L:$L)))))</f>
        <v/>
      </c>
      <c r="AH305" s="34" t="str">
        <f>IF($D305="","",(IF($C305="","",IF(ISNA(SUMIF('29'!$CA:$CA,$C305,'29'!$CB:$CB)),0,SUMIF('29'!$CA:$CA,$C305,'29'!$CB:$CB)))-IF($D305="","",IF(ISNA(SUMIF('29'!$B:$B,$D305,'29'!$L:$L)),0,SUMIF('29'!$B:$B,$D305,'29'!$L:$L)))))</f>
        <v/>
      </c>
      <c r="AI305" s="34" t="str">
        <f>IF($D305="","",(IF($C305="","",IF(ISNA(SUMIF('30'!$CA:$CA,$C305,'30'!$CB:$CB)),0,SUMIF('30'!$CA:$CA,$C305,'30'!$CB:$CB)))-IF($D305="","",IF(ISNA(SUMIF('30'!$B:$B,$D305,'30'!$L:$L)),0,SUMIF('30'!$B:$B,$D305,'30'!$L:$L)))))</f>
        <v/>
      </c>
      <c r="AJ305" s="34" t="str">
        <f>IF($D305="","",(IF($C305="","",IF(ISNA(SUMIF('31'!$CA:$CA,$C305,'31'!$CB:$CB)),0,SUMIF('31'!$CA:$CA,$C305,'31'!$CB:$CB)))-IF($D305="","",IF(ISNA(SUMIF('31'!$B:$B,$D305,'31'!$L:$L)),0,SUMIF('31'!$B:$B,$D305,'31'!$L:$L)))))</f>
        <v/>
      </c>
      <c r="AK305" s="35" t="str">
        <f t="shared" si="16"/>
        <v/>
      </c>
      <c r="AL305" s="31" t="str">
        <f t="shared" si="17"/>
        <v/>
      </c>
    </row>
    <row r="306" spans="1:38" ht="17.399999999999999" hidden="1">
      <c r="A306" s="19">
        <v>88</v>
      </c>
      <c r="C306" s="39" t="str">
        <f>IF(D306="","",VLOOKUP('CUADRO GENERADO'!D306,'BASE DATOS CONDUCTORES'!B:C,2,FALSE))</f>
        <v/>
      </c>
      <c r="D306" s="28" t="str">
        <f>IFERROR(VLOOKUP(A306,'BASE DATOS CONDUCTORES'!$Z$4:$AB$403,3,FALSE),"")</f>
        <v/>
      </c>
      <c r="E306" s="34" t="str">
        <f>IF(ISNA(VLOOKUP(D306,SALDOS!C:D,2,FALSE)),"",VLOOKUP(D306,SALDOS!C:D,2,FALSE))</f>
        <v/>
      </c>
      <c r="F306" s="34" t="str">
        <f>IF($D306="","",(IF($C306="","",IF(ISNA(SUMIF('1'!$CA:$CA,$C306,'1'!$CB:$CB)),0,SUMIF('1'!$CA:$CA,$C306,'1'!$CB:$CB)))-IF($D306="","",IF(ISNA(SUMIF('1'!$B:$B,$D306,'1'!$L:$L)),0,SUMIF('1'!$B:$B,$D306,'1'!$L:$L)))))</f>
        <v/>
      </c>
      <c r="G306" s="34" t="str">
        <f>IF($D306="","",(IF($C306="","",IF(ISNA(SUMIF('2'!$CA:$CA,$C306,'2'!$CB:$CB)),0,SUMIF('2'!$CA:$CA,$C306,'2'!$CB:$CB)))-IF($D306="","",IF(ISNA(SUMIF('2'!$B:$B,$D306,'2'!$L:$L)),0,SUMIF('2'!$B:$B,$D306,'2'!$L:$L)))))</f>
        <v/>
      </c>
      <c r="H306" s="34" t="str">
        <f>IF($D306="","",(IF($C306="","",IF(ISNA(SUMIF('3'!$CA:$CA,$C306,'3'!$CB:$CB)),0,SUMIF('3'!$CA:$CA,$C306,'3'!$CB:$CB)))-IF($D306="","",IF(ISNA(SUMIF('3'!$B:$B,$D306,'3'!$L:$L)),0,SUMIF('3'!$B:$B,$D306,'3'!$L:$L)))))</f>
        <v/>
      </c>
      <c r="I306" s="34" t="str">
        <f>IF($D306="","",(IF($C306="","",IF(ISNA(SUMIF('4'!$CA:$CA,$C306,'4'!$CB:$CB)),0,SUMIF('4'!$CA:$CA,$C306,'4'!$CB:$CB)))-IF($D306="","",IF(ISNA(SUMIF('4'!$B:$B,$D306,'4'!$L:$L)),0,SUMIF('4'!$B:$B,$D306,'4'!$L:$L)))))</f>
        <v/>
      </c>
      <c r="J306" s="34" t="str">
        <f>IF($D306="","",(IF($C306="","",IF(ISNA(SUMIF('5'!$CA:$CA,$C306,'5'!$CB:$CB)),0,SUMIF('5'!$CA:$CA,$C306,'5'!$CB:$CB)))-IF($D306="","",IF(ISNA(SUMIF('5'!$B:$B,$D306,'5'!$L:$L)),0,SUMIF('5'!$B:$B,$D306,'5'!$L:$L)))))</f>
        <v/>
      </c>
      <c r="K306" s="34" t="str">
        <f>IF($D306="","",(IF($C306="","",IF(ISNA(SUMIF('6'!$CA:$CA,$C306,'6'!$CB:$CB)),0,SUMIF('6'!$CA:$CA,$C306,'6'!$CB:$CB)))-IF($D306="","",IF(ISNA(SUMIF('6'!$B:$B,$D306,'6'!$L:$L)),0,SUMIF('6'!$B:$B,$D306,'6'!$L:$L)))))</f>
        <v/>
      </c>
      <c r="L306" s="34" t="str">
        <f>IF($D306="","",(IF($C306="","",IF(ISNA(SUMIF('7'!$CA:$CA,$C306,'7'!$CB:$CB)),0,SUMIF('7'!$CA:$CA,$C306,'7'!$CB:$CB)))-IF($D306="","",IF(ISNA(SUMIF('7'!$B:$B,$D306,'7'!$L:$L)),0,SUMIF('7'!$B:$B,$D306,'7'!$L:$L)))))</f>
        <v/>
      </c>
      <c r="M306" s="34" t="str">
        <f>IF($D306="","",(IF($C306="","",IF(ISNA(SUMIF('8'!$CA:$CA,$C306,'8'!$CB:$CB)),0,SUMIF('8'!$CA:$CA,$C306,'8'!$CB:$CB)))-IF($D306="","",IF(ISNA(SUMIF('8'!$B:$B,$D306,'8'!$L:$L)),0,SUMIF('8'!$B:$B,$D306,'8'!$L:$L)))))</f>
        <v/>
      </c>
      <c r="N306" s="34" t="str">
        <f>IF($D306="","",(IF($C306="","",IF(ISNA(SUMIF('9'!$CA:$CA,$C306,'9'!$CB:$CB)),0,SUMIF('9'!$CA:$CA,$C306,'9'!$CB:$CB)))-IF($D306="","",IF(ISNA(SUMIF('9'!$B:$B,$D306,'9'!$L:$L)),0,SUMIF('9'!$B:$B,$D306,'9'!$L:$L)))))</f>
        <v/>
      </c>
      <c r="O306" s="34" t="str">
        <f>IF($D306="","",(IF($C306="","",IF(ISNA(SUMIF('10'!$CA:$CA,$C306,'10'!$CB:$CB)),0,SUMIF('10'!$CA:$CA,$C306,'10'!$CB:$CB)))-IF($D306="","",IF(ISNA(SUMIF('10'!$B:$B,$D306,'10'!$L:$L)),0,SUMIF('10'!$B:$B,$D306,'10'!$L:$L)))))</f>
        <v/>
      </c>
      <c r="P306" s="34" t="str">
        <f>IF($D306="","",(IF($C306="","",IF(ISNA(SUMIF('11'!$CA:$CA,$C306,'11'!$CB:$CB)),0,SUMIF('11'!$CA:$CA,$C306,'11'!$CB:$CB)))-IF($D306="","",IF(ISNA(SUMIF('11'!$B:$B,$D306,'11'!$L:$L)),0,SUMIF('11'!$B:$B,$D306,'11'!$L:$L)))))</f>
        <v/>
      </c>
      <c r="Q306" s="34" t="str">
        <f>IF($D306="","",(IF($C306="","",IF(ISNA(SUMIF('12'!$CA:$CA,$C306,'12'!$CB:$CB)),0,SUMIF('12'!$CA:$CA,$C306,'12'!$CB:$CB)))-IF($D306="","",IF(ISNA(SUMIF('12'!$B:$B,$D306,'12'!$L:$L)),0,SUMIF('12'!$B:$B,$D306,'12'!$L:$L)))))</f>
        <v/>
      </c>
      <c r="R306" s="34" t="str">
        <f>IF($D306="","",(IF($C306="","",IF(ISNA(SUMIF('13'!$CA:$CA,$C306,'13'!$CB:$CB)),0,SUMIF('13'!$CA:$CA,$C306,'13'!$CB:$CB)))-IF($D306="","",IF(ISNA(SUMIF('13'!$B:$B,$D306,'13'!$L:$L)),0,SUMIF('13'!$B:$B,$D306,'13'!$L:$L)))))</f>
        <v/>
      </c>
      <c r="S306" s="34" t="str">
        <f>IF($D306="","",(IF($C306="","",IF(ISNA(SUMIF('14'!$CA:$CA,$C306,'14'!$CB:$CB)),0,SUMIF('14'!$CA:$CA,$C306,'14'!$CB:$CB)))-IF($D306="","",IF(ISNA(SUMIF('14'!$B:$B,$D306,'14'!$L:$L)),0,SUMIF('14'!$B:$B,$D306,'14'!$L:$L)))))</f>
        <v/>
      </c>
      <c r="T306" s="34" t="str">
        <f>IF($D306="","",(IF($C306="","",IF(ISNA(SUMIF('15'!$CA:$CA,$C306,'15'!$CB:$CB)),0,SUMIF('15'!$CA:$CA,$C306,'15'!$CB:$CB)))-IF($D306="","",IF(ISNA(SUMIF('15'!$B:$B,$D306,'15'!$L:$L)),0,SUMIF('15'!$B:$B,$D306,'15'!$L:$L)))))</f>
        <v/>
      </c>
      <c r="U306" s="34" t="str">
        <f>IF($D306="","",(IF($C306="","",IF(ISNA(SUMIF('16'!$CA:$CA,$C306,'16'!$CB:$CB)),0,SUMIF('16'!$CA:$CA,$C306,'16'!$CB:$CB)))-IF($D306="","",IF(ISNA(SUMIF('16'!$B:$B,$D306,'16'!$L:$L)),0,SUMIF('16'!$B:$B,$D306,'16'!$L:$L)))))</f>
        <v/>
      </c>
      <c r="V306" s="34" t="str">
        <f>IF($D306="","",(IF($C306="","",IF(ISNA(SUMIF('17'!$CA:$CA,$C306,'17'!$CB:$CB)),0,SUMIF('17'!$CA:$CA,$C306,'17'!$CB:$CB)))-IF($D306="","",IF(ISNA(SUMIF('17'!$B:$B,$D306,'17'!$L:$L)),0,SUMIF('17'!$B:$B,$D306,'17'!$L:$L)))))</f>
        <v/>
      </c>
      <c r="W306" s="34" t="str">
        <f>IF($D306="","",(IF($C306="","",IF(ISNA(SUMIF('18'!$CA:$CA,$C306,'18'!$CB:$CB)),0,SUMIF('18'!$CA:$CA,$C306,'18'!$CB:$CB)))-IF($D306="","",IF(ISNA(SUMIF('18'!$B:$B,$D306,'18'!$L:$L)),0,SUMIF('18'!$B:$B,$D306,'18'!$L:$L)))))</f>
        <v/>
      </c>
      <c r="X306" s="34" t="str">
        <f>IF($D306="","",(IF($C306="","",IF(ISNA(SUMIF('19'!$CA:$CA,$C306,'19'!$CB:$CB)),0,SUMIF('19'!$CA:$CA,$C306,'19'!$CB:$CB)))-IF($D306="","",IF(ISNA(SUMIF('19'!$B:$B,$D306,'19'!$L:$L)),0,SUMIF('19'!$B:$B,$D306,'19'!$L:$L)))))</f>
        <v/>
      </c>
      <c r="Y306" s="34" t="str">
        <f>IF($D306="","",(IF($C306="","",IF(ISNA(SUMIF('20'!$CA:$CA,$C306,'20'!$CB:$CB)),0,SUMIF('20'!$CA:$CA,$C306,'20'!$CB:$CB)))-IF($D306="","",IF(ISNA(SUMIF('20'!$B:$B,$D306,'20'!$L:$L)),0,SUMIF('20'!$B:$B,$D306,'20'!$L:$L)))))</f>
        <v/>
      </c>
      <c r="Z306" s="34" t="str">
        <f>IF($D306="","",(IF($C306="","",IF(ISNA(SUMIF('21'!$CA:$CA,$C306,'21'!$CB:$CB)),0,SUMIF('21'!$CA:$CA,$C306,'21'!$CB:$CB)))-IF($D306="","",IF(ISNA(SUMIF('21'!$B:$B,$D306,'21'!$L:$L)),0,SUMIF('21'!$B:$B,$D306,'21'!$L:$L)))))</f>
        <v/>
      </c>
      <c r="AA306" s="34" t="str">
        <f>IF($D306="","",(IF($C306="","",IF(ISNA(SUMIF('22'!$CA:$CA,$C306,'22'!$CB:$CB)),0,SUMIF('22'!$CA:$CA,$C306,'22'!$CB:$CB)))-IF($D306="","",IF(ISNA(SUMIF('22'!$B:$B,$D306,'22'!$L:$L)),0,SUMIF('22'!$B:$B,$D306,'22'!$L:$L)))))</f>
        <v/>
      </c>
      <c r="AB306" s="34" t="str">
        <f>IF($D306="","",(IF($C306="","",IF(ISNA(SUMIF('23'!$CA:$CA,$C306,'23'!$CB:$CB)),0,SUMIF('23'!$CA:$CA,$C306,'23'!$CB:$CB)))-IF($D306="","",IF(ISNA(SUMIF('23'!$B:$B,$D306,'23'!$L:$L)),0,SUMIF('23'!$B:$B,$D306,'23'!$L:$L)))))</f>
        <v/>
      </c>
      <c r="AC306" s="34" t="str">
        <f>IF($D306="","",(IF($C306="","",IF(ISNA(SUMIF('24'!$CA:$CA,$C306,'24'!$CB:$CB)),0,SUMIF('24'!$CA:$CA,$C306,'24'!$CB:$CB)))-IF($D306="","",IF(ISNA(SUMIF('24'!$B:$B,$D306,'24'!$L:$L)),0,SUMIF('24'!$B:$B,$D306,'24'!$L:$L)))))</f>
        <v/>
      </c>
      <c r="AD306" s="34" t="str">
        <f>IF($D306="","",(IF($C306="","",IF(ISNA(SUMIF('25'!$CA:$CA,$C306,'25'!$CB:$CB)),0,SUMIF('25'!$CA:$CA,$C306,'25'!$CB:$CB)))-IF($D306="","",IF(ISNA(SUMIF('25'!$B:$B,$D306,'25'!$L:$L)),0,SUMIF('25'!$B:$B,$D306,'25'!$L:$L)))))</f>
        <v/>
      </c>
      <c r="AE306" s="34" t="str">
        <f>IF($D306="","",(IF($C306="","",IF(ISNA(SUMIF('26'!$CA:$CA,$C306,'26'!$CB:$CB)),0,SUMIF('26'!$CA:$CA,$C306,'26'!$CB:$CB)))-IF($D306="","",IF(ISNA(SUMIF('26'!$B:$B,$D306,'26'!$L:$L)),0,SUMIF('26'!$B:$B,$D306,'26'!$L:$L)))))</f>
        <v/>
      </c>
      <c r="AF306" s="34" t="str">
        <f>IF($D306="","",(IF($C306="","",IF(ISNA(SUMIF('27'!$CA:$CA,$C306,'27'!$CB:$CB)),0,SUMIF('27'!$CA:$CA,$C306,'27'!$CB:$CB)))-IF($D306="","",IF(ISNA(SUMIF('27'!$B:$B,$D306,'27'!$L:$L)),0,SUMIF('27'!$B:$B,$D306,'27'!$L:$L)))))</f>
        <v/>
      </c>
      <c r="AG306" s="34" t="str">
        <f>IF($D306="","",(IF($C306="","",IF(ISNA(SUMIF('28'!$CA:$CA,$C306,'28'!$CB:$CB)),0,SUMIF('28'!$CA:$CA,$C306,'28'!$CB:$CB)))-IF($D306="","",IF(ISNA(SUMIF('28'!$B:$B,$D306,'28'!$L:$L)),0,SUMIF('28'!$B:$B,$D306,'28'!$L:$L)))))</f>
        <v/>
      </c>
      <c r="AH306" s="34" t="str">
        <f>IF($D306="","",(IF($C306="","",IF(ISNA(SUMIF('29'!$CA:$CA,$C306,'29'!$CB:$CB)),0,SUMIF('29'!$CA:$CA,$C306,'29'!$CB:$CB)))-IF($D306="","",IF(ISNA(SUMIF('29'!$B:$B,$D306,'29'!$L:$L)),0,SUMIF('29'!$B:$B,$D306,'29'!$L:$L)))))</f>
        <v/>
      </c>
      <c r="AI306" s="34" t="str">
        <f>IF($D306="","",(IF($C306="","",IF(ISNA(SUMIF('30'!$CA:$CA,$C306,'30'!$CB:$CB)),0,SUMIF('30'!$CA:$CA,$C306,'30'!$CB:$CB)))-IF($D306="","",IF(ISNA(SUMIF('30'!$B:$B,$D306,'30'!$L:$L)),0,SUMIF('30'!$B:$B,$D306,'30'!$L:$L)))))</f>
        <v/>
      </c>
      <c r="AJ306" s="34" t="str">
        <f>IF($D306="","",(IF($C306="","",IF(ISNA(SUMIF('31'!$CA:$CA,$C306,'31'!$CB:$CB)),0,SUMIF('31'!$CA:$CA,$C306,'31'!$CB:$CB)))-IF($D306="","",IF(ISNA(SUMIF('31'!$B:$B,$D306,'31'!$L:$L)),0,SUMIF('31'!$B:$B,$D306,'31'!$L:$L)))))</f>
        <v/>
      </c>
      <c r="AK306" s="35" t="str">
        <f t="shared" si="16"/>
        <v/>
      </c>
      <c r="AL306" s="31" t="str">
        <f t="shared" si="17"/>
        <v/>
      </c>
    </row>
    <row r="307" spans="1:38" ht="17.399999999999999" hidden="1">
      <c r="A307" s="19">
        <v>89</v>
      </c>
      <c r="C307" s="39" t="str">
        <f>IF(D307="","",VLOOKUP('CUADRO GENERADO'!D307,'BASE DATOS CONDUCTORES'!B:C,2,FALSE))</f>
        <v/>
      </c>
      <c r="D307" s="28" t="str">
        <f>IFERROR(VLOOKUP(A307,'BASE DATOS CONDUCTORES'!$Z$4:$AB$403,3,FALSE),"")</f>
        <v/>
      </c>
      <c r="E307" s="34" t="str">
        <f>IF(ISNA(VLOOKUP(D307,SALDOS!C:D,2,FALSE)),"",VLOOKUP(D307,SALDOS!C:D,2,FALSE))</f>
        <v/>
      </c>
      <c r="F307" s="34" t="str">
        <f>IF($D307="","",(IF($C307="","",IF(ISNA(SUMIF('1'!$CA:$CA,$C307,'1'!$CB:$CB)),0,SUMIF('1'!$CA:$CA,$C307,'1'!$CB:$CB)))-IF($D307="","",IF(ISNA(SUMIF('1'!$B:$B,$D307,'1'!$L:$L)),0,SUMIF('1'!$B:$B,$D307,'1'!$L:$L)))))</f>
        <v/>
      </c>
      <c r="G307" s="34" t="str">
        <f>IF($D307="","",(IF($C307="","",IF(ISNA(SUMIF('2'!$CA:$CA,$C307,'2'!$CB:$CB)),0,SUMIF('2'!$CA:$CA,$C307,'2'!$CB:$CB)))-IF($D307="","",IF(ISNA(SUMIF('2'!$B:$B,$D307,'2'!$L:$L)),0,SUMIF('2'!$B:$B,$D307,'2'!$L:$L)))))</f>
        <v/>
      </c>
      <c r="H307" s="34" t="str">
        <f>IF($D307="","",(IF($C307="","",IF(ISNA(SUMIF('3'!$CA:$CA,$C307,'3'!$CB:$CB)),0,SUMIF('3'!$CA:$CA,$C307,'3'!$CB:$CB)))-IF($D307="","",IF(ISNA(SUMIF('3'!$B:$B,$D307,'3'!$L:$L)),0,SUMIF('3'!$B:$B,$D307,'3'!$L:$L)))))</f>
        <v/>
      </c>
      <c r="I307" s="34" t="str">
        <f>IF($D307="","",(IF($C307="","",IF(ISNA(SUMIF('4'!$CA:$CA,$C307,'4'!$CB:$CB)),0,SUMIF('4'!$CA:$CA,$C307,'4'!$CB:$CB)))-IF($D307="","",IF(ISNA(SUMIF('4'!$B:$B,$D307,'4'!$L:$L)),0,SUMIF('4'!$B:$B,$D307,'4'!$L:$L)))))</f>
        <v/>
      </c>
      <c r="J307" s="34" t="str">
        <f>IF($D307="","",(IF($C307="","",IF(ISNA(SUMIF('5'!$CA:$CA,$C307,'5'!$CB:$CB)),0,SUMIF('5'!$CA:$CA,$C307,'5'!$CB:$CB)))-IF($D307="","",IF(ISNA(SUMIF('5'!$B:$B,$D307,'5'!$L:$L)),0,SUMIF('5'!$B:$B,$D307,'5'!$L:$L)))))</f>
        <v/>
      </c>
      <c r="K307" s="34" t="str">
        <f>IF($D307="","",(IF($C307="","",IF(ISNA(SUMIF('6'!$CA:$CA,$C307,'6'!$CB:$CB)),0,SUMIF('6'!$CA:$CA,$C307,'6'!$CB:$CB)))-IF($D307="","",IF(ISNA(SUMIF('6'!$B:$B,$D307,'6'!$L:$L)),0,SUMIF('6'!$B:$B,$D307,'6'!$L:$L)))))</f>
        <v/>
      </c>
      <c r="L307" s="34" t="str">
        <f>IF($D307="","",(IF($C307="","",IF(ISNA(SUMIF('7'!$CA:$CA,$C307,'7'!$CB:$CB)),0,SUMIF('7'!$CA:$CA,$C307,'7'!$CB:$CB)))-IF($D307="","",IF(ISNA(SUMIF('7'!$B:$B,$D307,'7'!$L:$L)),0,SUMIF('7'!$B:$B,$D307,'7'!$L:$L)))))</f>
        <v/>
      </c>
      <c r="M307" s="34" t="str">
        <f>IF($D307="","",(IF($C307="","",IF(ISNA(SUMIF('8'!$CA:$CA,$C307,'8'!$CB:$CB)),0,SUMIF('8'!$CA:$CA,$C307,'8'!$CB:$CB)))-IF($D307="","",IF(ISNA(SUMIF('8'!$B:$B,$D307,'8'!$L:$L)),0,SUMIF('8'!$B:$B,$D307,'8'!$L:$L)))))</f>
        <v/>
      </c>
      <c r="N307" s="34" t="str">
        <f>IF($D307="","",(IF($C307="","",IF(ISNA(SUMIF('9'!$CA:$CA,$C307,'9'!$CB:$CB)),0,SUMIF('9'!$CA:$CA,$C307,'9'!$CB:$CB)))-IF($D307="","",IF(ISNA(SUMIF('9'!$B:$B,$D307,'9'!$L:$L)),0,SUMIF('9'!$B:$B,$D307,'9'!$L:$L)))))</f>
        <v/>
      </c>
      <c r="O307" s="34" t="str">
        <f>IF($D307="","",(IF($C307="","",IF(ISNA(SUMIF('10'!$CA:$CA,$C307,'10'!$CB:$CB)),0,SUMIF('10'!$CA:$CA,$C307,'10'!$CB:$CB)))-IF($D307="","",IF(ISNA(SUMIF('10'!$B:$B,$D307,'10'!$L:$L)),0,SUMIF('10'!$B:$B,$D307,'10'!$L:$L)))))</f>
        <v/>
      </c>
      <c r="P307" s="34" t="str">
        <f>IF($D307="","",(IF($C307="","",IF(ISNA(SUMIF('11'!$CA:$CA,$C307,'11'!$CB:$CB)),0,SUMIF('11'!$CA:$CA,$C307,'11'!$CB:$CB)))-IF($D307="","",IF(ISNA(SUMIF('11'!$B:$B,$D307,'11'!$L:$L)),0,SUMIF('11'!$B:$B,$D307,'11'!$L:$L)))))</f>
        <v/>
      </c>
      <c r="Q307" s="34" t="str">
        <f>IF($D307="","",(IF($C307="","",IF(ISNA(SUMIF('12'!$CA:$CA,$C307,'12'!$CB:$CB)),0,SUMIF('12'!$CA:$CA,$C307,'12'!$CB:$CB)))-IF($D307="","",IF(ISNA(SUMIF('12'!$B:$B,$D307,'12'!$L:$L)),0,SUMIF('12'!$B:$B,$D307,'12'!$L:$L)))))</f>
        <v/>
      </c>
      <c r="R307" s="34" t="str">
        <f>IF($D307="","",(IF($C307="","",IF(ISNA(SUMIF('13'!$CA:$CA,$C307,'13'!$CB:$CB)),0,SUMIF('13'!$CA:$CA,$C307,'13'!$CB:$CB)))-IF($D307="","",IF(ISNA(SUMIF('13'!$B:$B,$D307,'13'!$L:$L)),0,SUMIF('13'!$B:$B,$D307,'13'!$L:$L)))))</f>
        <v/>
      </c>
      <c r="S307" s="34" t="str">
        <f>IF($D307="","",(IF($C307="","",IF(ISNA(SUMIF('14'!$CA:$CA,$C307,'14'!$CB:$CB)),0,SUMIF('14'!$CA:$CA,$C307,'14'!$CB:$CB)))-IF($D307="","",IF(ISNA(SUMIF('14'!$B:$B,$D307,'14'!$L:$L)),0,SUMIF('14'!$B:$B,$D307,'14'!$L:$L)))))</f>
        <v/>
      </c>
      <c r="T307" s="34" t="str">
        <f>IF($D307="","",(IF($C307="","",IF(ISNA(SUMIF('15'!$CA:$CA,$C307,'15'!$CB:$CB)),0,SUMIF('15'!$CA:$CA,$C307,'15'!$CB:$CB)))-IF($D307="","",IF(ISNA(SUMIF('15'!$B:$B,$D307,'15'!$L:$L)),0,SUMIF('15'!$B:$B,$D307,'15'!$L:$L)))))</f>
        <v/>
      </c>
      <c r="U307" s="34" t="str">
        <f>IF($D307="","",(IF($C307="","",IF(ISNA(SUMIF('16'!$CA:$CA,$C307,'16'!$CB:$CB)),0,SUMIF('16'!$CA:$CA,$C307,'16'!$CB:$CB)))-IF($D307="","",IF(ISNA(SUMIF('16'!$B:$B,$D307,'16'!$L:$L)),0,SUMIF('16'!$B:$B,$D307,'16'!$L:$L)))))</f>
        <v/>
      </c>
      <c r="V307" s="34" t="str">
        <f>IF($D307="","",(IF($C307="","",IF(ISNA(SUMIF('17'!$CA:$CA,$C307,'17'!$CB:$CB)),0,SUMIF('17'!$CA:$CA,$C307,'17'!$CB:$CB)))-IF($D307="","",IF(ISNA(SUMIF('17'!$B:$B,$D307,'17'!$L:$L)),0,SUMIF('17'!$B:$B,$D307,'17'!$L:$L)))))</f>
        <v/>
      </c>
      <c r="W307" s="34" t="str">
        <f>IF($D307="","",(IF($C307="","",IF(ISNA(SUMIF('18'!$CA:$CA,$C307,'18'!$CB:$CB)),0,SUMIF('18'!$CA:$CA,$C307,'18'!$CB:$CB)))-IF($D307="","",IF(ISNA(SUMIF('18'!$B:$B,$D307,'18'!$L:$L)),0,SUMIF('18'!$B:$B,$D307,'18'!$L:$L)))))</f>
        <v/>
      </c>
      <c r="X307" s="34" t="str">
        <f>IF($D307="","",(IF($C307="","",IF(ISNA(SUMIF('19'!$CA:$CA,$C307,'19'!$CB:$CB)),0,SUMIF('19'!$CA:$CA,$C307,'19'!$CB:$CB)))-IF($D307="","",IF(ISNA(SUMIF('19'!$B:$B,$D307,'19'!$L:$L)),0,SUMIF('19'!$B:$B,$D307,'19'!$L:$L)))))</f>
        <v/>
      </c>
      <c r="Y307" s="34" t="str">
        <f>IF($D307="","",(IF($C307="","",IF(ISNA(SUMIF('20'!$CA:$CA,$C307,'20'!$CB:$CB)),0,SUMIF('20'!$CA:$CA,$C307,'20'!$CB:$CB)))-IF($D307="","",IF(ISNA(SUMIF('20'!$B:$B,$D307,'20'!$L:$L)),0,SUMIF('20'!$B:$B,$D307,'20'!$L:$L)))))</f>
        <v/>
      </c>
      <c r="Z307" s="34" t="str">
        <f>IF($D307="","",(IF($C307="","",IF(ISNA(SUMIF('21'!$CA:$CA,$C307,'21'!$CB:$CB)),0,SUMIF('21'!$CA:$CA,$C307,'21'!$CB:$CB)))-IF($D307="","",IF(ISNA(SUMIF('21'!$B:$B,$D307,'21'!$L:$L)),0,SUMIF('21'!$B:$B,$D307,'21'!$L:$L)))))</f>
        <v/>
      </c>
      <c r="AA307" s="34" t="str">
        <f>IF($D307="","",(IF($C307="","",IF(ISNA(SUMIF('22'!$CA:$CA,$C307,'22'!$CB:$CB)),0,SUMIF('22'!$CA:$CA,$C307,'22'!$CB:$CB)))-IF($D307="","",IF(ISNA(SUMIF('22'!$B:$B,$D307,'22'!$L:$L)),0,SUMIF('22'!$B:$B,$D307,'22'!$L:$L)))))</f>
        <v/>
      </c>
      <c r="AB307" s="34" t="str">
        <f>IF($D307="","",(IF($C307="","",IF(ISNA(SUMIF('23'!$CA:$CA,$C307,'23'!$CB:$CB)),0,SUMIF('23'!$CA:$CA,$C307,'23'!$CB:$CB)))-IF($D307="","",IF(ISNA(SUMIF('23'!$B:$B,$D307,'23'!$L:$L)),0,SUMIF('23'!$B:$B,$D307,'23'!$L:$L)))))</f>
        <v/>
      </c>
      <c r="AC307" s="34" t="str">
        <f>IF($D307="","",(IF($C307="","",IF(ISNA(SUMIF('24'!$CA:$CA,$C307,'24'!$CB:$CB)),0,SUMIF('24'!$CA:$CA,$C307,'24'!$CB:$CB)))-IF($D307="","",IF(ISNA(SUMIF('24'!$B:$B,$D307,'24'!$L:$L)),0,SUMIF('24'!$B:$B,$D307,'24'!$L:$L)))))</f>
        <v/>
      </c>
      <c r="AD307" s="34" t="str">
        <f>IF($D307="","",(IF($C307="","",IF(ISNA(SUMIF('25'!$CA:$CA,$C307,'25'!$CB:$CB)),0,SUMIF('25'!$CA:$CA,$C307,'25'!$CB:$CB)))-IF($D307="","",IF(ISNA(SUMIF('25'!$B:$B,$D307,'25'!$L:$L)),0,SUMIF('25'!$B:$B,$D307,'25'!$L:$L)))))</f>
        <v/>
      </c>
      <c r="AE307" s="34" t="str">
        <f>IF($D307="","",(IF($C307="","",IF(ISNA(SUMIF('26'!$CA:$CA,$C307,'26'!$CB:$CB)),0,SUMIF('26'!$CA:$CA,$C307,'26'!$CB:$CB)))-IF($D307="","",IF(ISNA(SUMIF('26'!$B:$B,$D307,'26'!$L:$L)),0,SUMIF('26'!$B:$B,$D307,'26'!$L:$L)))))</f>
        <v/>
      </c>
      <c r="AF307" s="34" t="str">
        <f>IF($D307="","",(IF($C307="","",IF(ISNA(SUMIF('27'!$CA:$CA,$C307,'27'!$CB:$CB)),0,SUMIF('27'!$CA:$CA,$C307,'27'!$CB:$CB)))-IF($D307="","",IF(ISNA(SUMIF('27'!$B:$B,$D307,'27'!$L:$L)),0,SUMIF('27'!$B:$B,$D307,'27'!$L:$L)))))</f>
        <v/>
      </c>
      <c r="AG307" s="34" t="str">
        <f>IF($D307="","",(IF($C307="","",IF(ISNA(SUMIF('28'!$CA:$CA,$C307,'28'!$CB:$CB)),0,SUMIF('28'!$CA:$CA,$C307,'28'!$CB:$CB)))-IF($D307="","",IF(ISNA(SUMIF('28'!$B:$B,$D307,'28'!$L:$L)),0,SUMIF('28'!$B:$B,$D307,'28'!$L:$L)))))</f>
        <v/>
      </c>
      <c r="AH307" s="34" t="str">
        <f>IF($D307="","",(IF($C307="","",IF(ISNA(SUMIF('29'!$CA:$CA,$C307,'29'!$CB:$CB)),0,SUMIF('29'!$CA:$CA,$C307,'29'!$CB:$CB)))-IF($D307="","",IF(ISNA(SUMIF('29'!$B:$B,$D307,'29'!$L:$L)),0,SUMIF('29'!$B:$B,$D307,'29'!$L:$L)))))</f>
        <v/>
      </c>
      <c r="AI307" s="34" t="str">
        <f>IF($D307="","",(IF($C307="","",IF(ISNA(SUMIF('30'!$CA:$CA,$C307,'30'!$CB:$CB)),0,SUMIF('30'!$CA:$CA,$C307,'30'!$CB:$CB)))-IF($D307="","",IF(ISNA(SUMIF('30'!$B:$B,$D307,'30'!$L:$L)),0,SUMIF('30'!$B:$B,$D307,'30'!$L:$L)))))</f>
        <v/>
      </c>
      <c r="AJ307" s="34" t="str">
        <f>IF($D307="","",(IF($C307="","",IF(ISNA(SUMIF('31'!$CA:$CA,$C307,'31'!$CB:$CB)),0,SUMIF('31'!$CA:$CA,$C307,'31'!$CB:$CB)))-IF($D307="","",IF(ISNA(SUMIF('31'!$B:$B,$D307,'31'!$L:$L)),0,SUMIF('31'!$B:$B,$D307,'31'!$L:$L)))))</f>
        <v/>
      </c>
      <c r="AK307" s="35" t="str">
        <f t="shared" si="16"/>
        <v/>
      </c>
      <c r="AL307" s="31" t="str">
        <f t="shared" si="17"/>
        <v/>
      </c>
    </row>
    <row r="308" spans="1:38" ht="17.399999999999999" hidden="1">
      <c r="A308" s="19">
        <v>90</v>
      </c>
      <c r="C308" s="39" t="str">
        <f>IF(D308="","",VLOOKUP('CUADRO GENERADO'!D308,'BASE DATOS CONDUCTORES'!B:C,2,FALSE))</f>
        <v/>
      </c>
      <c r="D308" s="28" t="str">
        <f>IFERROR(VLOOKUP(A308,'BASE DATOS CONDUCTORES'!$Z$4:$AB$403,3,FALSE),"")</f>
        <v/>
      </c>
      <c r="E308" s="34" t="str">
        <f>IF(ISNA(VLOOKUP(D308,SALDOS!C:D,2,FALSE)),"",VLOOKUP(D308,SALDOS!C:D,2,FALSE))</f>
        <v/>
      </c>
      <c r="F308" s="34" t="str">
        <f>IF($D308="","",(IF($C308="","",IF(ISNA(SUMIF('1'!$CA:$CA,$C308,'1'!$CB:$CB)),0,SUMIF('1'!$CA:$CA,$C308,'1'!$CB:$CB)))-IF($D308="","",IF(ISNA(SUMIF('1'!$B:$B,$D308,'1'!$L:$L)),0,SUMIF('1'!$B:$B,$D308,'1'!$L:$L)))))</f>
        <v/>
      </c>
      <c r="G308" s="34" t="str">
        <f>IF($D308="","",(IF($C308="","",IF(ISNA(SUMIF('2'!$CA:$CA,$C308,'2'!$CB:$CB)),0,SUMIF('2'!$CA:$CA,$C308,'2'!$CB:$CB)))-IF($D308="","",IF(ISNA(SUMIF('2'!$B:$B,$D308,'2'!$L:$L)),0,SUMIF('2'!$B:$B,$D308,'2'!$L:$L)))))</f>
        <v/>
      </c>
      <c r="H308" s="34" t="str">
        <f>IF($D308="","",(IF($C308="","",IF(ISNA(SUMIF('3'!$CA:$CA,$C308,'3'!$CB:$CB)),0,SUMIF('3'!$CA:$CA,$C308,'3'!$CB:$CB)))-IF($D308="","",IF(ISNA(SUMIF('3'!$B:$B,$D308,'3'!$L:$L)),0,SUMIF('3'!$B:$B,$D308,'3'!$L:$L)))))</f>
        <v/>
      </c>
      <c r="I308" s="34" t="str">
        <f>IF($D308="","",(IF($C308="","",IF(ISNA(SUMIF('4'!$CA:$CA,$C308,'4'!$CB:$CB)),0,SUMIF('4'!$CA:$CA,$C308,'4'!$CB:$CB)))-IF($D308="","",IF(ISNA(SUMIF('4'!$B:$B,$D308,'4'!$L:$L)),0,SUMIF('4'!$B:$B,$D308,'4'!$L:$L)))))</f>
        <v/>
      </c>
      <c r="J308" s="34" t="str">
        <f>IF($D308="","",(IF($C308="","",IF(ISNA(SUMIF('5'!$CA:$CA,$C308,'5'!$CB:$CB)),0,SUMIF('5'!$CA:$CA,$C308,'5'!$CB:$CB)))-IF($D308="","",IF(ISNA(SUMIF('5'!$B:$B,$D308,'5'!$L:$L)),0,SUMIF('5'!$B:$B,$D308,'5'!$L:$L)))))</f>
        <v/>
      </c>
      <c r="K308" s="34" t="str">
        <f>IF($D308="","",(IF($C308="","",IF(ISNA(SUMIF('6'!$CA:$CA,$C308,'6'!$CB:$CB)),0,SUMIF('6'!$CA:$CA,$C308,'6'!$CB:$CB)))-IF($D308="","",IF(ISNA(SUMIF('6'!$B:$B,$D308,'6'!$L:$L)),0,SUMIF('6'!$B:$B,$D308,'6'!$L:$L)))))</f>
        <v/>
      </c>
      <c r="L308" s="34" t="str">
        <f>IF($D308="","",(IF($C308="","",IF(ISNA(SUMIF('7'!$CA:$CA,$C308,'7'!$CB:$CB)),0,SUMIF('7'!$CA:$CA,$C308,'7'!$CB:$CB)))-IF($D308="","",IF(ISNA(SUMIF('7'!$B:$B,$D308,'7'!$L:$L)),0,SUMIF('7'!$B:$B,$D308,'7'!$L:$L)))))</f>
        <v/>
      </c>
      <c r="M308" s="34" t="str">
        <f>IF($D308="","",(IF($C308="","",IF(ISNA(SUMIF('8'!$CA:$CA,$C308,'8'!$CB:$CB)),0,SUMIF('8'!$CA:$CA,$C308,'8'!$CB:$CB)))-IF($D308="","",IF(ISNA(SUMIF('8'!$B:$B,$D308,'8'!$L:$L)),0,SUMIF('8'!$B:$B,$D308,'8'!$L:$L)))))</f>
        <v/>
      </c>
      <c r="N308" s="34" t="str">
        <f>IF($D308="","",(IF($C308="","",IF(ISNA(SUMIF('9'!$CA:$CA,$C308,'9'!$CB:$CB)),0,SUMIF('9'!$CA:$CA,$C308,'9'!$CB:$CB)))-IF($D308="","",IF(ISNA(SUMIF('9'!$B:$B,$D308,'9'!$L:$L)),0,SUMIF('9'!$B:$B,$D308,'9'!$L:$L)))))</f>
        <v/>
      </c>
      <c r="O308" s="34" t="str">
        <f>IF($D308="","",(IF($C308="","",IF(ISNA(SUMIF('10'!$CA:$CA,$C308,'10'!$CB:$CB)),0,SUMIF('10'!$CA:$CA,$C308,'10'!$CB:$CB)))-IF($D308="","",IF(ISNA(SUMIF('10'!$B:$B,$D308,'10'!$L:$L)),0,SUMIF('10'!$B:$B,$D308,'10'!$L:$L)))))</f>
        <v/>
      </c>
      <c r="P308" s="34" t="str">
        <f>IF($D308="","",(IF($C308="","",IF(ISNA(SUMIF('11'!$CA:$CA,$C308,'11'!$CB:$CB)),0,SUMIF('11'!$CA:$CA,$C308,'11'!$CB:$CB)))-IF($D308="","",IF(ISNA(SUMIF('11'!$B:$B,$D308,'11'!$L:$L)),0,SUMIF('11'!$B:$B,$D308,'11'!$L:$L)))))</f>
        <v/>
      </c>
      <c r="Q308" s="34" t="str">
        <f>IF($D308="","",(IF($C308="","",IF(ISNA(SUMIF('12'!$CA:$CA,$C308,'12'!$CB:$CB)),0,SUMIF('12'!$CA:$CA,$C308,'12'!$CB:$CB)))-IF($D308="","",IF(ISNA(SUMIF('12'!$B:$B,$D308,'12'!$L:$L)),0,SUMIF('12'!$B:$B,$D308,'12'!$L:$L)))))</f>
        <v/>
      </c>
      <c r="R308" s="34" t="str">
        <f>IF($D308="","",(IF($C308="","",IF(ISNA(SUMIF('13'!$CA:$CA,$C308,'13'!$CB:$CB)),0,SUMIF('13'!$CA:$CA,$C308,'13'!$CB:$CB)))-IF($D308="","",IF(ISNA(SUMIF('13'!$B:$B,$D308,'13'!$L:$L)),0,SUMIF('13'!$B:$B,$D308,'13'!$L:$L)))))</f>
        <v/>
      </c>
      <c r="S308" s="34" t="str">
        <f>IF($D308="","",(IF($C308="","",IF(ISNA(SUMIF('14'!$CA:$CA,$C308,'14'!$CB:$CB)),0,SUMIF('14'!$CA:$CA,$C308,'14'!$CB:$CB)))-IF($D308="","",IF(ISNA(SUMIF('14'!$B:$B,$D308,'14'!$L:$L)),0,SUMIF('14'!$B:$B,$D308,'14'!$L:$L)))))</f>
        <v/>
      </c>
      <c r="T308" s="34" t="str">
        <f>IF($D308="","",(IF($C308="","",IF(ISNA(SUMIF('15'!$CA:$CA,$C308,'15'!$CB:$CB)),0,SUMIF('15'!$CA:$CA,$C308,'15'!$CB:$CB)))-IF($D308="","",IF(ISNA(SUMIF('15'!$B:$B,$D308,'15'!$L:$L)),0,SUMIF('15'!$B:$B,$D308,'15'!$L:$L)))))</f>
        <v/>
      </c>
      <c r="U308" s="34" t="str">
        <f>IF($D308="","",(IF($C308="","",IF(ISNA(SUMIF('16'!$CA:$CA,$C308,'16'!$CB:$CB)),0,SUMIF('16'!$CA:$CA,$C308,'16'!$CB:$CB)))-IF($D308="","",IF(ISNA(SUMIF('16'!$B:$B,$D308,'16'!$L:$L)),0,SUMIF('16'!$B:$B,$D308,'16'!$L:$L)))))</f>
        <v/>
      </c>
      <c r="V308" s="34" t="str">
        <f>IF($D308="","",(IF($C308="","",IF(ISNA(SUMIF('17'!$CA:$CA,$C308,'17'!$CB:$CB)),0,SUMIF('17'!$CA:$CA,$C308,'17'!$CB:$CB)))-IF($D308="","",IF(ISNA(SUMIF('17'!$B:$B,$D308,'17'!$L:$L)),0,SUMIF('17'!$B:$B,$D308,'17'!$L:$L)))))</f>
        <v/>
      </c>
      <c r="W308" s="34" t="str">
        <f>IF($D308="","",(IF($C308="","",IF(ISNA(SUMIF('18'!$CA:$CA,$C308,'18'!$CB:$CB)),0,SUMIF('18'!$CA:$CA,$C308,'18'!$CB:$CB)))-IF($D308="","",IF(ISNA(SUMIF('18'!$B:$B,$D308,'18'!$L:$L)),0,SUMIF('18'!$B:$B,$D308,'18'!$L:$L)))))</f>
        <v/>
      </c>
      <c r="X308" s="34" t="str">
        <f>IF($D308="","",(IF($C308="","",IF(ISNA(SUMIF('19'!$CA:$CA,$C308,'19'!$CB:$CB)),0,SUMIF('19'!$CA:$CA,$C308,'19'!$CB:$CB)))-IF($D308="","",IF(ISNA(SUMIF('19'!$B:$B,$D308,'19'!$L:$L)),0,SUMIF('19'!$B:$B,$D308,'19'!$L:$L)))))</f>
        <v/>
      </c>
      <c r="Y308" s="34" t="str">
        <f>IF($D308="","",(IF($C308="","",IF(ISNA(SUMIF('20'!$CA:$CA,$C308,'20'!$CB:$CB)),0,SUMIF('20'!$CA:$CA,$C308,'20'!$CB:$CB)))-IF($D308="","",IF(ISNA(SUMIF('20'!$B:$B,$D308,'20'!$L:$L)),0,SUMIF('20'!$B:$B,$D308,'20'!$L:$L)))))</f>
        <v/>
      </c>
      <c r="Z308" s="34" t="str">
        <f>IF($D308="","",(IF($C308="","",IF(ISNA(SUMIF('21'!$CA:$CA,$C308,'21'!$CB:$CB)),0,SUMIF('21'!$CA:$CA,$C308,'21'!$CB:$CB)))-IF($D308="","",IF(ISNA(SUMIF('21'!$B:$B,$D308,'21'!$L:$L)),0,SUMIF('21'!$B:$B,$D308,'21'!$L:$L)))))</f>
        <v/>
      </c>
      <c r="AA308" s="34" t="str">
        <f>IF($D308="","",(IF($C308="","",IF(ISNA(SUMIF('22'!$CA:$CA,$C308,'22'!$CB:$CB)),0,SUMIF('22'!$CA:$CA,$C308,'22'!$CB:$CB)))-IF($D308="","",IF(ISNA(SUMIF('22'!$B:$B,$D308,'22'!$L:$L)),0,SUMIF('22'!$B:$B,$D308,'22'!$L:$L)))))</f>
        <v/>
      </c>
      <c r="AB308" s="34" t="str">
        <f>IF($D308="","",(IF($C308="","",IF(ISNA(SUMIF('23'!$CA:$CA,$C308,'23'!$CB:$CB)),0,SUMIF('23'!$CA:$CA,$C308,'23'!$CB:$CB)))-IF($D308="","",IF(ISNA(SUMIF('23'!$B:$B,$D308,'23'!$L:$L)),0,SUMIF('23'!$B:$B,$D308,'23'!$L:$L)))))</f>
        <v/>
      </c>
      <c r="AC308" s="34" t="str">
        <f>IF($D308="","",(IF($C308="","",IF(ISNA(SUMIF('24'!$CA:$CA,$C308,'24'!$CB:$CB)),0,SUMIF('24'!$CA:$CA,$C308,'24'!$CB:$CB)))-IF($D308="","",IF(ISNA(SUMIF('24'!$B:$B,$D308,'24'!$L:$L)),0,SUMIF('24'!$B:$B,$D308,'24'!$L:$L)))))</f>
        <v/>
      </c>
      <c r="AD308" s="34" t="str">
        <f>IF($D308="","",(IF($C308="","",IF(ISNA(SUMIF('25'!$CA:$CA,$C308,'25'!$CB:$CB)),0,SUMIF('25'!$CA:$CA,$C308,'25'!$CB:$CB)))-IF($D308="","",IF(ISNA(SUMIF('25'!$B:$B,$D308,'25'!$L:$L)),0,SUMIF('25'!$B:$B,$D308,'25'!$L:$L)))))</f>
        <v/>
      </c>
      <c r="AE308" s="34" t="str">
        <f>IF($D308="","",(IF($C308="","",IF(ISNA(SUMIF('26'!$CA:$CA,$C308,'26'!$CB:$CB)),0,SUMIF('26'!$CA:$CA,$C308,'26'!$CB:$CB)))-IF($D308="","",IF(ISNA(SUMIF('26'!$B:$B,$D308,'26'!$L:$L)),0,SUMIF('26'!$B:$B,$D308,'26'!$L:$L)))))</f>
        <v/>
      </c>
      <c r="AF308" s="34" t="str">
        <f>IF($D308="","",(IF($C308="","",IF(ISNA(SUMIF('27'!$CA:$CA,$C308,'27'!$CB:$CB)),0,SUMIF('27'!$CA:$CA,$C308,'27'!$CB:$CB)))-IF($D308="","",IF(ISNA(SUMIF('27'!$B:$B,$D308,'27'!$L:$L)),0,SUMIF('27'!$B:$B,$D308,'27'!$L:$L)))))</f>
        <v/>
      </c>
      <c r="AG308" s="34" t="str">
        <f>IF($D308="","",(IF($C308="","",IF(ISNA(SUMIF('28'!$CA:$CA,$C308,'28'!$CB:$CB)),0,SUMIF('28'!$CA:$CA,$C308,'28'!$CB:$CB)))-IF($D308="","",IF(ISNA(SUMIF('28'!$B:$B,$D308,'28'!$L:$L)),0,SUMIF('28'!$B:$B,$D308,'28'!$L:$L)))))</f>
        <v/>
      </c>
      <c r="AH308" s="34" t="str">
        <f>IF($D308="","",(IF($C308="","",IF(ISNA(SUMIF('29'!$CA:$CA,$C308,'29'!$CB:$CB)),0,SUMIF('29'!$CA:$CA,$C308,'29'!$CB:$CB)))-IF($D308="","",IF(ISNA(SUMIF('29'!$B:$B,$D308,'29'!$L:$L)),0,SUMIF('29'!$B:$B,$D308,'29'!$L:$L)))))</f>
        <v/>
      </c>
      <c r="AI308" s="34" t="str">
        <f>IF($D308="","",(IF($C308="","",IF(ISNA(SUMIF('30'!$CA:$CA,$C308,'30'!$CB:$CB)),0,SUMIF('30'!$CA:$CA,$C308,'30'!$CB:$CB)))-IF($D308="","",IF(ISNA(SUMIF('30'!$B:$B,$D308,'30'!$L:$L)),0,SUMIF('30'!$B:$B,$D308,'30'!$L:$L)))))</f>
        <v/>
      </c>
      <c r="AJ308" s="34" t="str">
        <f>IF($D308="","",(IF($C308="","",IF(ISNA(SUMIF('31'!$CA:$CA,$C308,'31'!$CB:$CB)),0,SUMIF('31'!$CA:$CA,$C308,'31'!$CB:$CB)))-IF($D308="","",IF(ISNA(SUMIF('31'!$B:$B,$D308,'31'!$L:$L)),0,SUMIF('31'!$B:$B,$D308,'31'!$L:$L)))))</f>
        <v/>
      </c>
      <c r="AK308" s="35" t="str">
        <f t="shared" si="16"/>
        <v/>
      </c>
      <c r="AL308" s="31" t="str">
        <f t="shared" si="17"/>
        <v/>
      </c>
    </row>
    <row r="309" spans="1:38" ht="17.399999999999999" hidden="1">
      <c r="A309" s="19">
        <v>91</v>
      </c>
      <c r="C309" s="39" t="str">
        <f>IF(D309="","",VLOOKUP('CUADRO GENERADO'!D309,'BASE DATOS CONDUCTORES'!B:C,2,FALSE))</f>
        <v/>
      </c>
      <c r="D309" s="28" t="str">
        <f>IFERROR(VLOOKUP(A309,'BASE DATOS CONDUCTORES'!$Z$4:$AB$403,3,FALSE),"")</f>
        <v/>
      </c>
      <c r="E309" s="34" t="str">
        <f>IF(ISNA(VLOOKUP(D309,SALDOS!C:D,2,FALSE)),"",VLOOKUP(D309,SALDOS!C:D,2,FALSE))</f>
        <v/>
      </c>
      <c r="F309" s="34" t="str">
        <f>IF($D309="","",(IF($C309="","",IF(ISNA(SUMIF('1'!$CA:$CA,$C309,'1'!$CB:$CB)),0,SUMIF('1'!$CA:$CA,$C309,'1'!$CB:$CB)))-IF($D309="","",IF(ISNA(SUMIF('1'!$B:$B,$D309,'1'!$L:$L)),0,SUMIF('1'!$B:$B,$D309,'1'!$L:$L)))))</f>
        <v/>
      </c>
      <c r="G309" s="34" t="str">
        <f>IF($D309="","",(IF($C309="","",IF(ISNA(SUMIF('2'!$CA:$CA,$C309,'2'!$CB:$CB)),0,SUMIF('2'!$CA:$CA,$C309,'2'!$CB:$CB)))-IF($D309="","",IF(ISNA(SUMIF('2'!$B:$B,$D309,'2'!$L:$L)),0,SUMIF('2'!$B:$B,$D309,'2'!$L:$L)))))</f>
        <v/>
      </c>
      <c r="H309" s="34" t="str">
        <f>IF($D309="","",(IF($C309="","",IF(ISNA(SUMIF('3'!$CA:$CA,$C309,'3'!$CB:$CB)),0,SUMIF('3'!$CA:$CA,$C309,'3'!$CB:$CB)))-IF($D309="","",IF(ISNA(SUMIF('3'!$B:$B,$D309,'3'!$L:$L)),0,SUMIF('3'!$B:$B,$D309,'3'!$L:$L)))))</f>
        <v/>
      </c>
      <c r="I309" s="34" t="str">
        <f>IF($D309="","",(IF($C309="","",IF(ISNA(SUMIF('4'!$CA:$CA,$C309,'4'!$CB:$CB)),0,SUMIF('4'!$CA:$CA,$C309,'4'!$CB:$CB)))-IF($D309="","",IF(ISNA(SUMIF('4'!$B:$B,$D309,'4'!$L:$L)),0,SUMIF('4'!$B:$B,$D309,'4'!$L:$L)))))</f>
        <v/>
      </c>
      <c r="J309" s="34" t="str">
        <f>IF($D309="","",(IF($C309="","",IF(ISNA(SUMIF('5'!$CA:$CA,$C309,'5'!$CB:$CB)),0,SUMIF('5'!$CA:$CA,$C309,'5'!$CB:$CB)))-IF($D309="","",IF(ISNA(SUMIF('5'!$B:$B,$D309,'5'!$L:$L)),0,SUMIF('5'!$B:$B,$D309,'5'!$L:$L)))))</f>
        <v/>
      </c>
      <c r="K309" s="34" t="str">
        <f>IF($D309="","",(IF($C309="","",IF(ISNA(SUMIF('6'!$CA:$CA,$C309,'6'!$CB:$CB)),0,SUMIF('6'!$CA:$CA,$C309,'6'!$CB:$CB)))-IF($D309="","",IF(ISNA(SUMIF('6'!$B:$B,$D309,'6'!$L:$L)),0,SUMIF('6'!$B:$B,$D309,'6'!$L:$L)))))</f>
        <v/>
      </c>
      <c r="L309" s="34" t="str">
        <f>IF($D309="","",(IF($C309="","",IF(ISNA(SUMIF('7'!$CA:$CA,$C309,'7'!$CB:$CB)),0,SUMIF('7'!$CA:$CA,$C309,'7'!$CB:$CB)))-IF($D309="","",IF(ISNA(SUMIF('7'!$B:$B,$D309,'7'!$L:$L)),0,SUMIF('7'!$B:$B,$D309,'7'!$L:$L)))))</f>
        <v/>
      </c>
      <c r="M309" s="34" t="str">
        <f>IF($D309="","",(IF($C309="","",IF(ISNA(SUMIF('8'!$CA:$CA,$C309,'8'!$CB:$CB)),0,SUMIF('8'!$CA:$CA,$C309,'8'!$CB:$CB)))-IF($D309="","",IF(ISNA(SUMIF('8'!$B:$B,$D309,'8'!$L:$L)),0,SUMIF('8'!$B:$B,$D309,'8'!$L:$L)))))</f>
        <v/>
      </c>
      <c r="N309" s="34" t="str">
        <f>IF($D309="","",(IF($C309="","",IF(ISNA(SUMIF('9'!$CA:$CA,$C309,'9'!$CB:$CB)),0,SUMIF('9'!$CA:$CA,$C309,'9'!$CB:$CB)))-IF($D309="","",IF(ISNA(SUMIF('9'!$B:$B,$D309,'9'!$L:$L)),0,SUMIF('9'!$B:$B,$D309,'9'!$L:$L)))))</f>
        <v/>
      </c>
      <c r="O309" s="34" t="str">
        <f>IF($D309="","",(IF($C309="","",IF(ISNA(SUMIF('10'!$CA:$CA,$C309,'10'!$CB:$CB)),0,SUMIF('10'!$CA:$CA,$C309,'10'!$CB:$CB)))-IF($D309="","",IF(ISNA(SUMIF('10'!$B:$B,$D309,'10'!$L:$L)),0,SUMIF('10'!$B:$B,$D309,'10'!$L:$L)))))</f>
        <v/>
      </c>
      <c r="P309" s="34" t="str">
        <f>IF($D309="","",(IF($C309="","",IF(ISNA(SUMIF('11'!$CA:$CA,$C309,'11'!$CB:$CB)),0,SUMIF('11'!$CA:$CA,$C309,'11'!$CB:$CB)))-IF($D309="","",IF(ISNA(SUMIF('11'!$B:$B,$D309,'11'!$L:$L)),0,SUMIF('11'!$B:$B,$D309,'11'!$L:$L)))))</f>
        <v/>
      </c>
      <c r="Q309" s="34" t="str">
        <f>IF($D309="","",(IF($C309="","",IF(ISNA(SUMIF('12'!$CA:$CA,$C309,'12'!$CB:$CB)),0,SUMIF('12'!$CA:$CA,$C309,'12'!$CB:$CB)))-IF($D309="","",IF(ISNA(SUMIF('12'!$B:$B,$D309,'12'!$L:$L)),0,SUMIF('12'!$B:$B,$D309,'12'!$L:$L)))))</f>
        <v/>
      </c>
      <c r="R309" s="34" t="str">
        <f>IF($D309="","",(IF($C309="","",IF(ISNA(SUMIF('13'!$CA:$CA,$C309,'13'!$CB:$CB)),0,SUMIF('13'!$CA:$CA,$C309,'13'!$CB:$CB)))-IF($D309="","",IF(ISNA(SUMIF('13'!$B:$B,$D309,'13'!$L:$L)),0,SUMIF('13'!$B:$B,$D309,'13'!$L:$L)))))</f>
        <v/>
      </c>
      <c r="S309" s="34" t="str">
        <f>IF($D309="","",(IF($C309="","",IF(ISNA(SUMIF('14'!$CA:$CA,$C309,'14'!$CB:$CB)),0,SUMIF('14'!$CA:$CA,$C309,'14'!$CB:$CB)))-IF($D309="","",IF(ISNA(SUMIF('14'!$B:$B,$D309,'14'!$L:$L)),0,SUMIF('14'!$B:$B,$D309,'14'!$L:$L)))))</f>
        <v/>
      </c>
      <c r="T309" s="34" t="str">
        <f>IF($D309="","",(IF($C309="","",IF(ISNA(SUMIF('15'!$CA:$CA,$C309,'15'!$CB:$CB)),0,SUMIF('15'!$CA:$CA,$C309,'15'!$CB:$CB)))-IF($D309="","",IF(ISNA(SUMIF('15'!$B:$B,$D309,'15'!$L:$L)),0,SUMIF('15'!$B:$B,$D309,'15'!$L:$L)))))</f>
        <v/>
      </c>
      <c r="U309" s="34" t="str">
        <f>IF($D309="","",(IF($C309="","",IF(ISNA(SUMIF('16'!$CA:$CA,$C309,'16'!$CB:$CB)),0,SUMIF('16'!$CA:$CA,$C309,'16'!$CB:$CB)))-IF($D309="","",IF(ISNA(SUMIF('16'!$B:$B,$D309,'16'!$L:$L)),0,SUMIF('16'!$B:$B,$D309,'16'!$L:$L)))))</f>
        <v/>
      </c>
      <c r="V309" s="34" t="str">
        <f>IF($D309="","",(IF($C309="","",IF(ISNA(SUMIF('17'!$CA:$CA,$C309,'17'!$CB:$CB)),0,SUMIF('17'!$CA:$CA,$C309,'17'!$CB:$CB)))-IF($D309="","",IF(ISNA(SUMIF('17'!$B:$B,$D309,'17'!$L:$L)),0,SUMIF('17'!$B:$B,$D309,'17'!$L:$L)))))</f>
        <v/>
      </c>
      <c r="W309" s="34" t="str">
        <f>IF($D309="","",(IF($C309="","",IF(ISNA(SUMIF('18'!$CA:$CA,$C309,'18'!$CB:$CB)),0,SUMIF('18'!$CA:$CA,$C309,'18'!$CB:$CB)))-IF($D309="","",IF(ISNA(SUMIF('18'!$B:$B,$D309,'18'!$L:$L)),0,SUMIF('18'!$B:$B,$D309,'18'!$L:$L)))))</f>
        <v/>
      </c>
      <c r="X309" s="34" t="str">
        <f>IF($D309="","",(IF($C309="","",IF(ISNA(SUMIF('19'!$CA:$CA,$C309,'19'!$CB:$CB)),0,SUMIF('19'!$CA:$CA,$C309,'19'!$CB:$CB)))-IF($D309="","",IF(ISNA(SUMIF('19'!$B:$B,$D309,'19'!$L:$L)),0,SUMIF('19'!$B:$B,$D309,'19'!$L:$L)))))</f>
        <v/>
      </c>
      <c r="Y309" s="34" t="str">
        <f>IF($D309="","",(IF($C309="","",IF(ISNA(SUMIF('20'!$CA:$CA,$C309,'20'!$CB:$CB)),0,SUMIF('20'!$CA:$CA,$C309,'20'!$CB:$CB)))-IF($D309="","",IF(ISNA(SUMIF('20'!$B:$B,$D309,'20'!$L:$L)),0,SUMIF('20'!$B:$B,$D309,'20'!$L:$L)))))</f>
        <v/>
      </c>
      <c r="Z309" s="34" t="str">
        <f>IF($D309="","",(IF($C309="","",IF(ISNA(SUMIF('21'!$CA:$CA,$C309,'21'!$CB:$CB)),0,SUMIF('21'!$CA:$CA,$C309,'21'!$CB:$CB)))-IF($D309="","",IF(ISNA(SUMIF('21'!$B:$B,$D309,'21'!$L:$L)),0,SUMIF('21'!$B:$B,$D309,'21'!$L:$L)))))</f>
        <v/>
      </c>
      <c r="AA309" s="34" t="str">
        <f>IF($D309="","",(IF($C309="","",IF(ISNA(SUMIF('22'!$CA:$CA,$C309,'22'!$CB:$CB)),0,SUMIF('22'!$CA:$CA,$C309,'22'!$CB:$CB)))-IF($D309="","",IF(ISNA(SUMIF('22'!$B:$B,$D309,'22'!$L:$L)),0,SUMIF('22'!$B:$B,$D309,'22'!$L:$L)))))</f>
        <v/>
      </c>
      <c r="AB309" s="34" t="str">
        <f>IF($D309="","",(IF($C309="","",IF(ISNA(SUMIF('23'!$CA:$CA,$C309,'23'!$CB:$CB)),0,SUMIF('23'!$CA:$CA,$C309,'23'!$CB:$CB)))-IF($D309="","",IF(ISNA(SUMIF('23'!$B:$B,$D309,'23'!$L:$L)),0,SUMIF('23'!$B:$B,$D309,'23'!$L:$L)))))</f>
        <v/>
      </c>
      <c r="AC309" s="34" t="str">
        <f>IF($D309="","",(IF($C309="","",IF(ISNA(SUMIF('24'!$CA:$CA,$C309,'24'!$CB:$CB)),0,SUMIF('24'!$CA:$CA,$C309,'24'!$CB:$CB)))-IF($D309="","",IF(ISNA(SUMIF('24'!$B:$B,$D309,'24'!$L:$L)),0,SUMIF('24'!$B:$B,$D309,'24'!$L:$L)))))</f>
        <v/>
      </c>
      <c r="AD309" s="34" t="str">
        <f>IF($D309="","",(IF($C309="","",IF(ISNA(SUMIF('25'!$CA:$CA,$C309,'25'!$CB:$CB)),0,SUMIF('25'!$CA:$CA,$C309,'25'!$CB:$CB)))-IF($D309="","",IF(ISNA(SUMIF('25'!$B:$B,$D309,'25'!$L:$L)),0,SUMIF('25'!$B:$B,$D309,'25'!$L:$L)))))</f>
        <v/>
      </c>
      <c r="AE309" s="34" t="str">
        <f>IF($D309="","",(IF($C309="","",IF(ISNA(SUMIF('26'!$CA:$CA,$C309,'26'!$CB:$CB)),0,SUMIF('26'!$CA:$CA,$C309,'26'!$CB:$CB)))-IF($D309="","",IF(ISNA(SUMIF('26'!$B:$B,$D309,'26'!$L:$L)),0,SUMIF('26'!$B:$B,$D309,'26'!$L:$L)))))</f>
        <v/>
      </c>
      <c r="AF309" s="34" t="str">
        <f>IF($D309="","",(IF($C309="","",IF(ISNA(SUMIF('27'!$CA:$CA,$C309,'27'!$CB:$CB)),0,SUMIF('27'!$CA:$CA,$C309,'27'!$CB:$CB)))-IF($D309="","",IF(ISNA(SUMIF('27'!$B:$B,$D309,'27'!$L:$L)),0,SUMIF('27'!$B:$B,$D309,'27'!$L:$L)))))</f>
        <v/>
      </c>
      <c r="AG309" s="34" t="str">
        <f>IF($D309="","",(IF($C309="","",IF(ISNA(SUMIF('28'!$CA:$CA,$C309,'28'!$CB:$CB)),0,SUMIF('28'!$CA:$CA,$C309,'28'!$CB:$CB)))-IF($D309="","",IF(ISNA(SUMIF('28'!$B:$B,$D309,'28'!$L:$L)),0,SUMIF('28'!$B:$B,$D309,'28'!$L:$L)))))</f>
        <v/>
      </c>
      <c r="AH309" s="34" t="str">
        <f>IF($D309="","",(IF($C309="","",IF(ISNA(SUMIF('29'!$CA:$CA,$C309,'29'!$CB:$CB)),0,SUMIF('29'!$CA:$CA,$C309,'29'!$CB:$CB)))-IF($D309="","",IF(ISNA(SUMIF('29'!$B:$B,$D309,'29'!$L:$L)),0,SUMIF('29'!$B:$B,$D309,'29'!$L:$L)))))</f>
        <v/>
      </c>
      <c r="AI309" s="34" t="str">
        <f>IF($D309="","",(IF($C309="","",IF(ISNA(SUMIF('30'!$CA:$CA,$C309,'30'!$CB:$CB)),0,SUMIF('30'!$CA:$CA,$C309,'30'!$CB:$CB)))-IF($D309="","",IF(ISNA(SUMIF('30'!$B:$B,$D309,'30'!$L:$L)),0,SUMIF('30'!$B:$B,$D309,'30'!$L:$L)))))</f>
        <v/>
      </c>
      <c r="AJ309" s="34" t="str">
        <f>IF($D309="","",(IF($C309="","",IF(ISNA(SUMIF('31'!$CA:$CA,$C309,'31'!$CB:$CB)),0,SUMIF('31'!$CA:$CA,$C309,'31'!$CB:$CB)))-IF($D309="","",IF(ISNA(SUMIF('31'!$B:$B,$D309,'31'!$L:$L)),0,SUMIF('31'!$B:$B,$D309,'31'!$L:$L)))))</f>
        <v/>
      </c>
      <c r="AK309" s="35" t="str">
        <f t="shared" si="16"/>
        <v/>
      </c>
      <c r="AL309" s="31" t="str">
        <f t="shared" si="17"/>
        <v/>
      </c>
    </row>
    <row r="310" spans="1:38" ht="17.399999999999999" hidden="1">
      <c r="A310" s="19">
        <v>92</v>
      </c>
      <c r="C310" s="39" t="str">
        <f>IF(D310="","",VLOOKUP('CUADRO GENERADO'!D310,'BASE DATOS CONDUCTORES'!B:C,2,FALSE))</f>
        <v/>
      </c>
      <c r="D310" s="28" t="str">
        <f>IFERROR(VLOOKUP(A310,'BASE DATOS CONDUCTORES'!$Z$4:$AB$403,3,FALSE),"")</f>
        <v/>
      </c>
      <c r="E310" s="34" t="str">
        <f>IF(ISNA(VLOOKUP(D310,SALDOS!C:D,2,FALSE)),"",VLOOKUP(D310,SALDOS!C:D,2,FALSE))</f>
        <v/>
      </c>
      <c r="F310" s="34" t="str">
        <f>IF($D310="","",(IF($C310="","",IF(ISNA(SUMIF('1'!$CA:$CA,$C310,'1'!$CB:$CB)),0,SUMIF('1'!$CA:$CA,$C310,'1'!$CB:$CB)))-IF($D310="","",IF(ISNA(SUMIF('1'!$B:$B,$D310,'1'!$L:$L)),0,SUMIF('1'!$B:$B,$D310,'1'!$L:$L)))))</f>
        <v/>
      </c>
      <c r="G310" s="34" t="str">
        <f>IF($D310="","",(IF($C310="","",IF(ISNA(SUMIF('2'!$CA:$CA,$C310,'2'!$CB:$CB)),0,SUMIF('2'!$CA:$CA,$C310,'2'!$CB:$CB)))-IF($D310="","",IF(ISNA(SUMIF('2'!$B:$B,$D310,'2'!$L:$L)),0,SUMIF('2'!$B:$B,$D310,'2'!$L:$L)))))</f>
        <v/>
      </c>
      <c r="H310" s="34" t="str">
        <f>IF($D310="","",(IF($C310="","",IF(ISNA(SUMIF('3'!$CA:$CA,$C310,'3'!$CB:$CB)),0,SUMIF('3'!$CA:$CA,$C310,'3'!$CB:$CB)))-IF($D310="","",IF(ISNA(SUMIF('3'!$B:$B,$D310,'3'!$L:$L)),0,SUMIF('3'!$B:$B,$D310,'3'!$L:$L)))))</f>
        <v/>
      </c>
      <c r="I310" s="34" t="str">
        <f>IF($D310="","",(IF($C310="","",IF(ISNA(SUMIF('4'!$CA:$CA,$C310,'4'!$CB:$CB)),0,SUMIF('4'!$CA:$CA,$C310,'4'!$CB:$CB)))-IF($D310="","",IF(ISNA(SUMIF('4'!$B:$B,$D310,'4'!$L:$L)),0,SUMIF('4'!$B:$B,$D310,'4'!$L:$L)))))</f>
        <v/>
      </c>
      <c r="J310" s="34" t="str">
        <f>IF($D310="","",(IF($C310="","",IF(ISNA(SUMIF('5'!$CA:$CA,$C310,'5'!$CB:$CB)),0,SUMIF('5'!$CA:$CA,$C310,'5'!$CB:$CB)))-IF($D310="","",IF(ISNA(SUMIF('5'!$B:$B,$D310,'5'!$L:$L)),0,SUMIF('5'!$B:$B,$D310,'5'!$L:$L)))))</f>
        <v/>
      </c>
      <c r="K310" s="34" t="str">
        <f>IF($D310="","",(IF($C310="","",IF(ISNA(SUMIF('6'!$CA:$CA,$C310,'6'!$CB:$CB)),0,SUMIF('6'!$CA:$CA,$C310,'6'!$CB:$CB)))-IF($D310="","",IF(ISNA(SUMIF('6'!$B:$B,$D310,'6'!$L:$L)),0,SUMIF('6'!$B:$B,$D310,'6'!$L:$L)))))</f>
        <v/>
      </c>
      <c r="L310" s="34" t="str">
        <f>IF($D310="","",(IF($C310="","",IF(ISNA(SUMIF('7'!$CA:$CA,$C310,'7'!$CB:$CB)),0,SUMIF('7'!$CA:$CA,$C310,'7'!$CB:$CB)))-IF($D310="","",IF(ISNA(SUMIF('7'!$B:$B,$D310,'7'!$L:$L)),0,SUMIF('7'!$B:$B,$D310,'7'!$L:$L)))))</f>
        <v/>
      </c>
      <c r="M310" s="34" t="str">
        <f>IF($D310="","",(IF($C310="","",IF(ISNA(SUMIF('8'!$CA:$CA,$C310,'8'!$CB:$CB)),0,SUMIF('8'!$CA:$CA,$C310,'8'!$CB:$CB)))-IF($D310="","",IF(ISNA(SUMIF('8'!$B:$B,$D310,'8'!$L:$L)),0,SUMIF('8'!$B:$B,$D310,'8'!$L:$L)))))</f>
        <v/>
      </c>
      <c r="N310" s="34" t="str">
        <f>IF($D310="","",(IF($C310="","",IF(ISNA(SUMIF('9'!$CA:$CA,$C310,'9'!$CB:$CB)),0,SUMIF('9'!$CA:$CA,$C310,'9'!$CB:$CB)))-IF($D310="","",IF(ISNA(SUMIF('9'!$B:$B,$D310,'9'!$L:$L)),0,SUMIF('9'!$B:$B,$D310,'9'!$L:$L)))))</f>
        <v/>
      </c>
      <c r="O310" s="34" t="str">
        <f>IF($D310="","",(IF($C310="","",IF(ISNA(SUMIF('10'!$CA:$CA,$C310,'10'!$CB:$CB)),0,SUMIF('10'!$CA:$CA,$C310,'10'!$CB:$CB)))-IF($D310="","",IF(ISNA(SUMIF('10'!$B:$B,$D310,'10'!$L:$L)),0,SUMIF('10'!$B:$B,$D310,'10'!$L:$L)))))</f>
        <v/>
      </c>
      <c r="P310" s="34" t="str">
        <f>IF($D310="","",(IF($C310="","",IF(ISNA(SUMIF('11'!$CA:$CA,$C310,'11'!$CB:$CB)),0,SUMIF('11'!$CA:$CA,$C310,'11'!$CB:$CB)))-IF($D310="","",IF(ISNA(SUMIF('11'!$B:$B,$D310,'11'!$L:$L)),0,SUMIF('11'!$B:$B,$D310,'11'!$L:$L)))))</f>
        <v/>
      </c>
      <c r="Q310" s="34" t="str">
        <f>IF($D310="","",(IF($C310="","",IF(ISNA(SUMIF('12'!$CA:$CA,$C310,'12'!$CB:$CB)),0,SUMIF('12'!$CA:$CA,$C310,'12'!$CB:$CB)))-IF($D310="","",IF(ISNA(SUMIF('12'!$B:$B,$D310,'12'!$L:$L)),0,SUMIF('12'!$B:$B,$D310,'12'!$L:$L)))))</f>
        <v/>
      </c>
      <c r="R310" s="34" t="str">
        <f>IF($D310="","",(IF($C310="","",IF(ISNA(SUMIF('13'!$CA:$CA,$C310,'13'!$CB:$CB)),0,SUMIF('13'!$CA:$CA,$C310,'13'!$CB:$CB)))-IF($D310="","",IF(ISNA(SUMIF('13'!$B:$B,$D310,'13'!$L:$L)),0,SUMIF('13'!$B:$B,$D310,'13'!$L:$L)))))</f>
        <v/>
      </c>
      <c r="S310" s="34" t="str">
        <f>IF($D310="","",(IF($C310="","",IF(ISNA(SUMIF('14'!$CA:$CA,$C310,'14'!$CB:$CB)),0,SUMIF('14'!$CA:$CA,$C310,'14'!$CB:$CB)))-IF($D310="","",IF(ISNA(SUMIF('14'!$B:$B,$D310,'14'!$L:$L)),0,SUMIF('14'!$B:$B,$D310,'14'!$L:$L)))))</f>
        <v/>
      </c>
      <c r="T310" s="34" t="str">
        <f>IF($D310="","",(IF($C310="","",IF(ISNA(SUMIF('15'!$CA:$CA,$C310,'15'!$CB:$CB)),0,SUMIF('15'!$CA:$CA,$C310,'15'!$CB:$CB)))-IF($D310="","",IF(ISNA(SUMIF('15'!$B:$B,$D310,'15'!$L:$L)),0,SUMIF('15'!$B:$B,$D310,'15'!$L:$L)))))</f>
        <v/>
      </c>
      <c r="U310" s="34" t="str">
        <f>IF($D310="","",(IF($C310="","",IF(ISNA(SUMIF('16'!$CA:$CA,$C310,'16'!$CB:$CB)),0,SUMIF('16'!$CA:$CA,$C310,'16'!$CB:$CB)))-IF($D310="","",IF(ISNA(SUMIF('16'!$B:$B,$D310,'16'!$L:$L)),0,SUMIF('16'!$B:$B,$D310,'16'!$L:$L)))))</f>
        <v/>
      </c>
      <c r="V310" s="34" t="str">
        <f>IF($D310="","",(IF($C310="","",IF(ISNA(SUMIF('17'!$CA:$CA,$C310,'17'!$CB:$CB)),0,SUMIF('17'!$CA:$CA,$C310,'17'!$CB:$CB)))-IF($D310="","",IF(ISNA(SUMIF('17'!$B:$B,$D310,'17'!$L:$L)),0,SUMIF('17'!$B:$B,$D310,'17'!$L:$L)))))</f>
        <v/>
      </c>
      <c r="W310" s="34" t="str">
        <f>IF($D310="","",(IF($C310="","",IF(ISNA(SUMIF('18'!$CA:$CA,$C310,'18'!$CB:$CB)),0,SUMIF('18'!$CA:$CA,$C310,'18'!$CB:$CB)))-IF($D310="","",IF(ISNA(SUMIF('18'!$B:$B,$D310,'18'!$L:$L)),0,SUMIF('18'!$B:$B,$D310,'18'!$L:$L)))))</f>
        <v/>
      </c>
      <c r="X310" s="34" t="str">
        <f>IF($D310="","",(IF($C310="","",IF(ISNA(SUMIF('19'!$CA:$CA,$C310,'19'!$CB:$CB)),0,SUMIF('19'!$CA:$CA,$C310,'19'!$CB:$CB)))-IF($D310="","",IF(ISNA(SUMIF('19'!$B:$B,$D310,'19'!$L:$L)),0,SUMIF('19'!$B:$B,$D310,'19'!$L:$L)))))</f>
        <v/>
      </c>
      <c r="Y310" s="34" t="str">
        <f>IF($D310="","",(IF($C310="","",IF(ISNA(SUMIF('20'!$CA:$CA,$C310,'20'!$CB:$CB)),0,SUMIF('20'!$CA:$CA,$C310,'20'!$CB:$CB)))-IF($D310="","",IF(ISNA(SUMIF('20'!$B:$B,$D310,'20'!$L:$L)),0,SUMIF('20'!$B:$B,$D310,'20'!$L:$L)))))</f>
        <v/>
      </c>
      <c r="Z310" s="34" t="str">
        <f>IF($D310="","",(IF($C310="","",IF(ISNA(SUMIF('21'!$CA:$CA,$C310,'21'!$CB:$CB)),0,SUMIF('21'!$CA:$CA,$C310,'21'!$CB:$CB)))-IF($D310="","",IF(ISNA(SUMIF('21'!$B:$B,$D310,'21'!$L:$L)),0,SUMIF('21'!$B:$B,$D310,'21'!$L:$L)))))</f>
        <v/>
      </c>
      <c r="AA310" s="34" t="str">
        <f>IF($D310="","",(IF($C310="","",IF(ISNA(SUMIF('22'!$CA:$CA,$C310,'22'!$CB:$CB)),0,SUMIF('22'!$CA:$CA,$C310,'22'!$CB:$CB)))-IF($D310="","",IF(ISNA(SUMIF('22'!$B:$B,$D310,'22'!$L:$L)),0,SUMIF('22'!$B:$B,$D310,'22'!$L:$L)))))</f>
        <v/>
      </c>
      <c r="AB310" s="34" t="str">
        <f>IF($D310="","",(IF($C310="","",IF(ISNA(SUMIF('23'!$CA:$CA,$C310,'23'!$CB:$CB)),0,SUMIF('23'!$CA:$CA,$C310,'23'!$CB:$CB)))-IF($D310="","",IF(ISNA(SUMIF('23'!$B:$B,$D310,'23'!$L:$L)),0,SUMIF('23'!$B:$B,$D310,'23'!$L:$L)))))</f>
        <v/>
      </c>
      <c r="AC310" s="34" t="str">
        <f>IF($D310="","",(IF($C310="","",IF(ISNA(SUMIF('24'!$CA:$CA,$C310,'24'!$CB:$CB)),0,SUMIF('24'!$CA:$CA,$C310,'24'!$CB:$CB)))-IF($D310="","",IF(ISNA(SUMIF('24'!$B:$B,$D310,'24'!$L:$L)),0,SUMIF('24'!$B:$B,$D310,'24'!$L:$L)))))</f>
        <v/>
      </c>
      <c r="AD310" s="34" t="str">
        <f>IF($D310="","",(IF($C310="","",IF(ISNA(SUMIF('25'!$CA:$CA,$C310,'25'!$CB:$CB)),0,SUMIF('25'!$CA:$CA,$C310,'25'!$CB:$CB)))-IF($D310="","",IF(ISNA(SUMIF('25'!$B:$B,$D310,'25'!$L:$L)),0,SUMIF('25'!$B:$B,$D310,'25'!$L:$L)))))</f>
        <v/>
      </c>
      <c r="AE310" s="34" t="str">
        <f>IF($D310="","",(IF($C310="","",IF(ISNA(SUMIF('26'!$CA:$CA,$C310,'26'!$CB:$CB)),0,SUMIF('26'!$CA:$CA,$C310,'26'!$CB:$CB)))-IF($D310="","",IF(ISNA(SUMIF('26'!$B:$B,$D310,'26'!$L:$L)),0,SUMIF('26'!$B:$B,$D310,'26'!$L:$L)))))</f>
        <v/>
      </c>
      <c r="AF310" s="34" t="str">
        <f>IF($D310="","",(IF($C310="","",IF(ISNA(SUMIF('27'!$CA:$CA,$C310,'27'!$CB:$CB)),0,SUMIF('27'!$CA:$CA,$C310,'27'!$CB:$CB)))-IF($D310="","",IF(ISNA(SUMIF('27'!$B:$B,$D310,'27'!$L:$L)),0,SUMIF('27'!$B:$B,$D310,'27'!$L:$L)))))</f>
        <v/>
      </c>
      <c r="AG310" s="34" t="str">
        <f>IF($D310="","",(IF($C310="","",IF(ISNA(SUMIF('28'!$CA:$CA,$C310,'28'!$CB:$CB)),0,SUMIF('28'!$CA:$CA,$C310,'28'!$CB:$CB)))-IF($D310="","",IF(ISNA(SUMIF('28'!$B:$B,$D310,'28'!$L:$L)),0,SUMIF('28'!$B:$B,$D310,'28'!$L:$L)))))</f>
        <v/>
      </c>
      <c r="AH310" s="34" t="str">
        <f>IF($D310="","",(IF($C310="","",IF(ISNA(SUMIF('29'!$CA:$CA,$C310,'29'!$CB:$CB)),0,SUMIF('29'!$CA:$CA,$C310,'29'!$CB:$CB)))-IF($D310="","",IF(ISNA(SUMIF('29'!$B:$B,$D310,'29'!$L:$L)),0,SUMIF('29'!$B:$B,$D310,'29'!$L:$L)))))</f>
        <v/>
      </c>
      <c r="AI310" s="34" t="str">
        <f>IF($D310="","",(IF($C310="","",IF(ISNA(SUMIF('30'!$CA:$CA,$C310,'30'!$CB:$CB)),0,SUMIF('30'!$CA:$CA,$C310,'30'!$CB:$CB)))-IF($D310="","",IF(ISNA(SUMIF('30'!$B:$B,$D310,'30'!$L:$L)),0,SUMIF('30'!$B:$B,$D310,'30'!$L:$L)))))</f>
        <v/>
      </c>
      <c r="AJ310" s="34" t="str">
        <f>IF($D310="","",(IF($C310="","",IF(ISNA(SUMIF('31'!$CA:$CA,$C310,'31'!$CB:$CB)),0,SUMIF('31'!$CA:$CA,$C310,'31'!$CB:$CB)))-IF($D310="","",IF(ISNA(SUMIF('31'!$B:$B,$D310,'31'!$L:$L)),0,SUMIF('31'!$B:$B,$D310,'31'!$L:$L)))))</f>
        <v/>
      </c>
      <c r="AK310" s="35" t="str">
        <f t="shared" si="16"/>
        <v/>
      </c>
      <c r="AL310" s="31" t="str">
        <f t="shared" si="17"/>
        <v/>
      </c>
    </row>
    <row r="311" spans="1:38" ht="17.399999999999999" hidden="1">
      <c r="A311" s="19">
        <v>93</v>
      </c>
      <c r="C311" s="39" t="str">
        <f>IF(D311="","",VLOOKUP('CUADRO GENERADO'!D311,'BASE DATOS CONDUCTORES'!B:C,2,FALSE))</f>
        <v/>
      </c>
      <c r="D311" s="28" t="str">
        <f>IFERROR(VLOOKUP(A311,'BASE DATOS CONDUCTORES'!$Z$4:$AB$403,3,FALSE),"")</f>
        <v/>
      </c>
      <c r="E311" s="34" t="str">
        <f>IF(ISNA(VLOOKUP(D311,SALDOS!C:D,2,FALSE)),"",VLOOKUP(D311,SALDOS!C:D,2,FALSE))</f>
        <v/>
      </c>
      <c r="F311" s="34" t="str">
        <f>IF($D311="","",(IF($C311="","",IF(ISNA(SUMIF('1'!$CA:$CA,$C311,'1'!$CB:$CB)),0,SUMIF('1'!$CA:$CA,$C311,'1'!$CB:$CB)))-IF($D311="","",IF(ISNA(SUMIF('1'!$B:$B,$D311,'1'!$L:$L)),0,SUMIF('1'!$B:$B,$D311,'1'!$L:$L)))))</f>
        <v/>
      </c>
      <c r="G311" s="34" t="str">
        <f>IF($D311="","",(IF($C311="","",IF(ISNA(SUMIF('2'!$CA:$CA,$C311,'2'!$CB:$CB)),0,SUMIF('2'!$CA:$CA,$C311,'2'!$CB:$CB)))-IF($D311="","",IF(ISNA(SUMIF('2'!$B:$B,$D311,'2'!$L:$L)),0,SUMIF('2'!$B:$B,$D311,'2'!$L:$L)))))</f>
        <v/>
      </c>
      <c r="H311" s="34" t="str">
        <f>IF($D311="","",(IF($C311="","",IF(ISNA(SUMIF('3'!$CA:$CA,$C311,'3'!$CB:$CB)),0,SUMIF('3'!$CA:$CA,$C311,'3'!$CB:$CB)))-IF($D311="","",IF(ISNA(SUMIF('3'!$B:$B,$D311,'3'!$L:$L)),0,SUMIF('3'!$B:$B,$D311,'3'!$L:$L)))))</f>
        <v/>
      </c>
      <c r="I311" s="34" t="str">
        <f>IF($D311="","",(IF($C311="","",IF(ISNA(SUMIF('4'!$CA:$CA,$C311,'4'!$CB:$CB)),0,SUMIF('4'!$CA:$CA,$C311,'4'!$CB:$CB)))-IF($D311="","",IF(ISNA(SUMIF('4'!$B:$B,$D311,'4'!$L:$L)),0,SUMIF('4'!$B:$B,$D311,'4'!$L:$L)))))</f>
        <v/>
      </c>
      <c r="J311" s="34" t="str">
        <f>IF($D311="","",(IF($C311="","",IF(ISNA(SUMIF('5'!$CA:$CA,$C311,'5'!$CB:$CB)),0,SUMIF('5'!$CA:$CA,$C311,'5'!$CB:$CB)))-IF($D311="","",IF(ISNA(SUMIF('5'!$B:$B,$D311,'5'!$L:$L)),0,SUMIF('5'!$B:$B,$D311,'5'!$L:$L)))))</f>
        <v/>
      </c>
      <c r="K311" s="34" t="str">
        <f>IF($D311="","",(IF($C311="","",IF(ISNA(SUMIF('6'!$CA:$CA,$C311,'6'!$CB:$CB)),0,SUMIF('6'!$CA:$CA,$C311,'6'!$CB:$CB)))-IF($D311="","",IF(ISNA(SUMIF('6'!$B:$B,$D311,'6'!$L:$L)),0,SUMIF('6'!$B:$B,$D311,'6'!$L:$L)))))</f>
        <v/>
      </c>
      <c r="L311" s="34" t="str">
        <f>IF($D311="","",(IF($C311="","",IF(ISNA(SUMIF('7'!$CA:$CA,$C311,'7'!$CB:$CB)),0,SUMIF('7'!$CA:$CA,$C311,'7'!$CB:$CB)))-IF($D311="","",IF(ISNA(SUMIF('7'!$B:$B,$D311,'7'!$L:$L)),0,SUMIF('7'!$B:$B,$D311,'7'!$L:$L)))))</f>
        <v/>
      </c>
      <c r="M311" s="34" t="str">
        <f>IF($D311="","",(IF($C311="","",IF(ISNA(SUMIF('8'!$CA:$CA,$C311,'8'!$CB:$CB)),0,SUMIF('8'!$CA:$CA,$C311,'8'!$CB:$CB)))-IF($D311="","",IF(ISNA(SUMIF('8'!$B:$B,$D311,'8'!$L:$L)),0,SUMIF('8'!$B:$B,$D311,'8'!$L:$L)))))</f>
        <v/>
      </c>
      <c r="N311" s="34" t="str">
        <f>IF($D311="","",(IF($C311="","",IF(ISNA(SUMIF('9'!$CA:$CA,$C311,'9'!$CB:$CB)),0,SUMIF('9'!$CA:$CA,$C311,'9'!$CB:$CB)))-IF($D311="","",IF(ISNA(SUMIF('9'!$B:$B,$D311,'9'!$L:$L)),0,SUMIF('9'!$B:$B,$D311,'9'!$L:$L)))))</f>
        <v/>
      </c>
      <c r="O311" s="34" t="str">
        <f>IF($D311="","",(IF($C311="","",IF(ISNA(SUMIF('10'!$CA:$CA,$C311,'10'!$CB:$CB)),0,SUMIF('10'!$CA:$CA,$C311,'10'!$CB:$CB)))-IF($D311="","",IF(ISNA(SUMIF('10'!$B:$B,$D311,'10'!$L:$L)),0,SUMIF('10'!$B:$B,$D311,'10'!$L:$L)))))</f>
        <v/>
      </c>
      <c r="P311" s="34" t="str">
        <f>IF($D311="","",(IF($C311="","",IF(ISNA(SUMIF('11'!$CA:$CA,$C311,'11'!$CB:$CB)),0,SUMIF('11'!$CA:$CA,$C311,'11'!$CB:$CB)))-IF($D311="","",IF(ISNA(SUMIF('11'!$B:$B,$D311,'11'!$L:$L)),0,SUMIF('11'!$B:$B,$D311,'11'!$L:$L)))))</f>
        <v/>
      </c>
      <c r="Q311" s="34" t="str">
        <f>IF($D311="","",(IF($C311="","",IF(ISNA(SUMIF('12'!$CA:$CA,$C311,'12'!$CB:$CB)),0,SUMIF('12'!$CA:$CA,$C311,'12'!$CB:$CB)))-IF($D311="","",IF(ISNA(SUMIF('12'!$B:$B,$D311,'12'!$L:$L)),0,SUMIF('12'!$B:$B,$D311,'12'!$L:$L)))))</f>
        <v/>
      </c>
      <c r="R311" s="34" t="str">
        <f>IF($D311="","",(IF($C311="","",IF(ISNA(SUMIF('13'!$CA:$CA,$C311,'13'!$CB:$CB)),0,SUMIF('13'!$CA:$CA,$C311,'13'!$CB:$CB)))-IF($D311="","",IF(ISNA(SUMIF('13'!$B:$B,$D311,'13'!$L:$L)),0,SUMIF('13'!$B:$B,$D311,'13'!$L:$L)))))</f>
        <v/>
      </c>
      <c r="S311" s="34" t="str">
        <f>IF($D311="","",(IF($C311="","",IF(ISNA(SUMIF('14'!$CA:$CA,$C311,'14'!$CB:$CB)),0,SUMIF('14'!$CA:$CA,$C311,'14'!$CB:$CB)))-IF($D311="","",IF(ISNA(SUMIF('14'!$B:$B,$D311,'14'!$L:$L)),0,SUMIF('14'!$B:$B,$D311,'14'!$L:$L)))))</f>
        <v/>
      </c>
      <c r="T311" s="34" t="str">
        <f>IF($D311="","",(IF($C311="","",IF(ISNA(SUMIF('15'!$CA:$CA,$C311,'15'!$CB:$CB)),0,SUMIF('15'!$CA:$CA,$C311,'15'!$CB:$CB)))-IF($D311="","",IF(ISNA(SUMIF('15'!$B:$B,$D311,'15'!$L:$L)),0,SUMIF('15'!$B:$B,$D311,'15'!$L:$L)))))</f>
        <v/>
      </c>
      <c r="U311" s="34" t="str">
        <f>IF($D311="","",(IF($C311="","",IF(ISNA(SUMIF('16'!$CA:$CA,$C311,'16'!$CB:$CB)),0,SUMIF('16'!$CA:$CA,$C311,'16'!$CB:$CB)))-IF($D311="","",IF(ISNA(SUMIF('16'!$B:$B,$D311,'16'!$L:$L)),0,SUMIF('16'!$B:$B,$D311,'16'!$L:$L)))))</f>
        <v/>
      </c>
      <c r="V311" s="34" t="str">
        <f>IF($D311="","",(IF($C311="","",IF(ISNA(SUMIF('17'!$CA:$CA,$C311,'17'!$CB:$CB)),0,SUMIF('17'!$CA:$CA,$C311,'17'!$CB:$CB)))-IF($D311="","",IF(ISNA(SUMIF('17'!$B:$B,$D311,'17'!$L:$L)),0,SUMIF('17'!$B:$B,$D311,'17'!$L:$L)))))</f>
        <v/>
      </c>
      <c r="W311" s="34" t="str">
        <f>IF($D311="","",(IF($C311="","",IF(ISNA(SUMIF('18'!$CA:$CA,$C311,'18'!$CB:$CB)),0,SUMIF('18'!$CA:$CA,$C311,'18'!$CB:$CB)))-IF($D311="","",IF(ISNA(SUMIF('18'!$B:$B,$D311,'18'!$L:$L)),0,SUMIF('18'!$B:$B,$D311,'18'!$L:$L)))))</f>
        <v/>
      </c>
      <c r="X311" s="34" t="str">
        <f>IF($D311="","",(IF($C311="","",IF(ISNA(SUMIF('19'!$CA:$CA,$C311,'19'!$CB:$CB)),0,SUMIF('19'!$CA:$CA,$C311,'19'!$CB:$CB)))-IF($D311="","",IF(ISNA(SUMIF('19'!$B:$B,$D311,'19'!$L:$L)),0,SUMIF('19'!$B:$B,$D311,'19'!$L:$L)))))</f>
        <v/>
      </c>
      <c r="Y311" s="34" t="str">
        <f>IF($D311="","",(IF($C311="","",IF(ISNA(SUMIF('20'!$CA:$CA,$C311,'20'!$CB:$CB)),0,SUMIF('20'!$CA:$CA,$C311,'20'!$CB:$CB)))-IF($D311="","",IF(ISNA(SUMIF('20'!$B:$B,$D311,'20'!$L:$L)),0,SUMIF('20'!$B:$B,$D311,'20'!$L:$L)))))</f>
        <v/>
      </c>
      <c r="Z311" s="34" t="str">
        <f>IF($D311="","",(IF($C311="","",IF(ISNA(SUMIF('21'!$CA:$CA,$C311,'21'!$CB:$CB)),0,SUMIF('21'!$CA:$CA,$C311,'21'!$CB:$CB)))-IF($D311="","",IF(ISNA(SUMIF('21'!$B:$B,$D311,'21'!$L:$L)),0,SUMIF('21'!$B:$B,$D311,'21'!$L:$L)))))</f>
        <v/>
      </c>
      <c r="AA311" s="34" t="str">
        <f>IF($D311="","",(IF($C311="","",IF(ISNA(SUMIF('22'!$CA:$CA,$C311,'22'!$CB:$CB)),0,SUMIF('22'!$CA:$CA,$C311,'22'!$CB:$CB)))-IF($D311="","",IF(ISNA(SUMIF('22'!$B:$B,$D311,'22'!$L:$L)),0,SUMIF('22'!$B:$B,$D311,'22'!$L:$L)))))</f>
        <v/>
      </c>
      <c r="AB311" s="34" t="str">
        <f>IF($D311="","",(IF($C311="","",IF(ISNA(SUMIF('23'!$CA:$CA,$C311,'23'!$CB:$CB)),0,SUMIF('23'!$CA:$CA,$C311,'23'!$CB:$CB)))-IF($D311="","",IF(ISNA(SUMIF('23'!$B:$B,$D311,'23'!$L:$L)),0,SUMIF('23'!$B:$B,$D311,'23'!$L:$L)))))</f>
        <v/>
      </c>
      <c r="AC311" s="34" t="str">
        <f>IF($D311="","",(IF($C311="","",IF(ISNA(SUMIF('24'!$CA:$CA,$C311,'24'!$CB:$CB)),0,SUMIF('24'!$CA:$CA,$C311,'24'!$CB:$CB)))-IF($D311="","",IF(ISNA(SUMIF('24'!$B:$B,$D311,'24'!$L:$L)),0,SUMIF('24'!$B:$B,$D311,'24'!$L:$L)))))</f>
        <v/>
      </c>
      <c r="AD311" s="34" t="str">
        <f>IF($D311="","",(IF($C311="","",IF(ISNA(SUMIF('25'!$CA:$CA,$C311,'25'!$CB:$CB)),0,SUMIF('25'!$CA:$CA,$C311,'25'!$CB:$CB)))-IF($D311="","",IF(ISNA(SUMIF('25'!$B:$B,$D311,'25'!$L:$L)),0,SUMIF('25'!$B:$B,$D311,'25'!$L:$L)))))</f>
        <v/>
      </c>
      <c r="AE311" s="34" t="str">
        <f>IF($D311="","",(IF($C311="","",IF(ISNA(SUMIF('26'!$CA:$CA,$C311,'26'!$CB:$CB)),0,SUMIF('26'!$CA:$CA,$C311,'26'!$CB:$CB)))-IF($D311="","",IF(ISNA(SUMIF('26'!$B:$B,$D311,'26'!$L:$L)),0,SUMIF('26'!$B:$B,$D311,'26'!$L:$L)))))</f>
        <v/>
      </c>
      <c r="AF311" s="34" t="str">
        <f>IF($D311="","",(IF($C311="","",IF(ISNA(SUMIF('27'!$CA:$CA,$C311,'27'!$CB:$CB)),0,SUMIF('27'!$CA:$CA,$C311,'27'!$CB:$CB)))-IF($D311="","",IF(ISNA(SUMIF('27'!$B:$B,$D311,'27'!$L:$L)),0,SUMIF('27'!$B:$B,$D311,'27'!$L:$L)))))</f>
        <v/>
      </c>
      <c r="AG311" s="34" t="str">
        <f>IF($D311="","",(IF($C311="","",IF(ISNA(SUMIF('28'!$CA:$CA,$C311,'28'!$CB:$CB)),0,SUMIF('28'!$CA:$CA,$C311,'28'!$CB:$CB)))-IF($D311="","",IF(ISNA(SUMIF('28'!$B:$B,$D311,'28'!$L:$L)),0,SUMIF('28'!$B:$B,$D311,'28'!$L:$L)))))</f>
        <v/>
      </c>
      <c r="AH311" s="34" t="str">
        <f>IF($D311="","",(IF($C311="","",IF(ISNA(SUMIF('29'!$CA:$CA,$C311,'29'!$CB:$CB)),0,SUMIF('29'!$CA:$CA,$C311,'29'!$CB:$CB)))-IF($D311="","",IF(ISNA(SUMIF('29'!$B:$B,$D311,'29'!$L:$L)),0,SUMIF('29'!$B:$B,$D311,'29'!$L:$L)))))</f>
        <v/>
      </c>
      <c r="AI311" s="34" t="str">
        <f>IF($D311="","",(IF($C311="","",IF(ISNA(SUMIF('30'!$CA:$CA,$C311,'30'!$CB:$CB)),0,SUMIF('30'!$CA:$CA,$C311,'30'!$CB:$CB)))-IF($D311="","",IF(ISNA(SUMIF('30'!$B:$B,$D311,'30'!$L:$L)),0,SUMIF('30'!$B:$B,$D311,'30'!$L:$L)))))</f>
        <v/>
      </c>
      <c r="AJ311" s="34" t="str">
        <f>IF($D311="","",(IF($C311="","",IF(ISNA(SUMIF('31'!$CA:$CA,$C311,'31'!$CB:$CB)),0,SUMIF('31'!$CA:$CA,$C311,'31'!$CB:$CB)))-IF($D311="","",IF(ISNA(SUMIF('31'!$B:$B,$D311,'31'!$L:$L)),0,SUMIF('31'!$B:$B,$D311,'31'!$L:$L)))))</f>
        <v/>
      </c>
      <c r="AK311" s="35" t="str">
        <f t="shared" si="16"/>
        <v/>
      </c>
      <c r="AL311" s="31" t="str">
        <f t="shared" si="17"/>
        <v/>
      </c>
    </row>
    <row r="312" spans="1:38" ht="17.399999999999999" hidden="1">
      <c r="A312" s="19">
        <v>94</v>
      </c>
      <c r="C312" s="39" t="str">
        <f>IF(D312="","",VLOOKUP('CUADRO GENERADO'!D312,'BASE DATOS CONDUCTORES'!B:C,2,FALSE))</f>
        <v/>
      </c>
      <c r="D312" s="28" t="str">
        <f>IFERROR(VLOOKUP(A312,'BASE DATOS CONDUCTORES'!$Z$4:$AB$403,3,FALSE),"")</f>
        <v/>
      </c>
      <c r="E312" s="34" t="str">
        <f>IF(ISNA(VLOOKUP(D312,SALDOS!C:D,2,FALSE)),"",VLOOKUP(D312,SALDOS!C:D,2,FALSE))</f>
        <v/>
      </c>
      <c r="F312" s="34" t="str">
        <f>IF($D312="","",(IF($C312="","",IF(ISNA(SUMIF('1'!$CA:$CA,$C312,'1'!$CB:$CB)),0,SUMIF('1'!$CA:$CA,$C312,'1'!$CB:$CB)))-IF($D312="","",IF(ISNA(SUMIF('1'!$B:$B,$D312,'1'!$L:$L)),0,SUMIF('1'!$B:$B,$D312,'1'!$L:$L)))))</f>
        <v/>
      </c>
      <c r="G312" s="34" t="str">
        <f>IF($D312="","",(IF($C312="","",IF(ISNA(SUMIF('2'!$CA:$CA,$C312,'2'!$CB:$CB)),0,SUMIF('2'!$CA:$CA,$C312,'2'!$CB:$CB)))-IF($D312="","",IF(ISNA(SUMIF('2'!$B:$B,$D312,'2'!$L:$L)),0,SUMIF('2'!$B:$B,$D312,'2'!$L:$L)))))</f>
        <v/>
      </c>
      <c r="H312" s="34" t="str">
        <f>IF($D312="","",(IF($C312="","",IF(ISNA(SUMIF('3'!$CA:$CA,$C312,'3'!$CB:$CB)),0,SUMIF('3'!$CA:$CA,$C312,'3'!$CB:$CB)))-IF($D312="","",IF(ISNA(SUMIF('3'!$B:$B,$D312,'3'!$L:$L)),0,SUMIF('3'!$B:$B,$D312,'3'!$L:$L)))))</f>
        <v/>
      </c>
      <c r="I312" s="34" t="str">
        <f>IF($D312="","",(IF($C312="","",IF(ISNA(SUMIF('4'!$CA:$CA,$C312,'4'!$CB:$CB)),0,SUMIF('4'!$CA:$CA,$C312,'4'!$CB:$CB)))-IF($D312="","",IF(ISNA(SUMIF('4'!$B:$B,$D312,'4'!$L:$L)),0,SUMIF('4'!$B:$B,$D312,'4'!$L:$L)))))</f>
        <v/>
      </c>
      <c r="J312" s="34" t="str">
        <f>IF($D312="","",(IF($C312="","",IF(ISNA(SUMIF('5'!$CA:$CA,$C312,'5'!$CB:$CB)),0,SUMIF('5'!$CA:$CA,$C312,'5'!$CB:$CB)))-IF($D312="","",IF(ISNA(SUMIF('5'!$B:$B,$D312,'5'!$L:$L)),0,SUMIF('5'!$B:$B,$D312,'5'!$L:$L)))))</f>
        <v/>
      </c>
      <c r="K312" s="34" t="str">
        <f>IF($D312="","",(IF($C312="","",IF(ISNA(SUMIF('6'!$CA:$CA,$C312,'6'!$CB:$CB)),0,SUMIF('6'!$CA:$CA,$C312,'6'!$CB:$CB)))-IF($D312="","",IF(ISNA(SUMIF('6'!$B:$B,$D312,'6'!$L:$L)),0,SUMIF('6'!$B:$B,$D312,'6'!$L:$L)))))</f>
        <v/>
      </c>
      <c r="L312" s="34" t="str">
        <f>IF($D312="","",(IF($C312="","",IF(ISNA(SUMIF('7'!$CA:$CA,$C312,'7'!$CB:$CB)),0,SUMIF('7'!$CA:$CA,$C312,'7'!$CB:$CB)))-IF($D312="","",IF(ISNA(SUMIF('7'!$B:$B,$D312,'7'!$L:$L)),0,SUMIF('7'!$B:$B,$D312,'7'!$L:$L)))))</f>
        <v/>
      </c>
      <c r="M312" s="34" t="str">
        <f>IF($D312="","",(IF($C312="","",IF(ISNA(SUMIF('8'!$CA:$CA,$C312,'8'!$CB:$CB)),0,SUMIF('8'!$CA:$CA,$C312,'8'!$CB:$CB)))-IF($D312="","",IF(ISNA(SUMIF('8'!$B:$B,$D312,'8'!$L:$L)),0,SUMIF('8'!$B:$B,$D312,'8'!$L:$L)))))</f>
        <v/>
      </c>
      <c r="N312" s="34" t="str">
        <f>IF($D312="","",(IF($C312="","",IF(ISNA(SUMIF('9'!$CA:$CA,$C312,'9'!$CB:$CB)),0,SUMIF('9'!$CA:$CA,$C312,'9'!$CB:$CB)))-IF($D312="","",IF(ISNA(SUMIF('9'!$B:$B,$D312,'9'!$L:$L)),0,SUMIF('9'!$B:$B,$D312,'9'!$L:$L)))))</f>
        <v/>
      </c>
      <c r="O312" s="34" t="str">
        <f>IF($D312="","",(IF($C312="","",IF(ISNA(SUMIF('10'!$CA:$CA,$C312,'10'!$CB:$CB)),0,SUMIF('10'!$CA:$CA,$C312,'10'!$CB:$CB)))-IF($D312="","",IF(ISNA(SUMIF('10'!$B:$B,$D312,'10'!$L:$L)),0,SUMIF('10'!$B:$B,$D312,'10'!$L:$L)))))</f>
        <v/>
      </c>
      <c r="P312" s="34" t="str">
        <f>IF($D312="","",(IF($C312="","",IF(ISNA(SUMIF('11'!$CA:$CA,$C312,'11'!$CB:$CB)),0,SUMIF('11'!$CA:$CA,$C312,'11'!$CB:$CB)))-IF($D312="","",IF(ISNA(SUMIF('11'!$B:$B,$D312,'11'!$L:$L)),0,SUMIF('11'!$B:$B,$D312,'11'!$L:$L)))))</f>
        <v/>
      </c>
      <c r="Q312" s="34" t="str">
        <f>IF($D312="","",(IF($C312="","",IF(ISNA(SUMIF('12'!$CA:$CA,$C312,'12'!$CB:$CB)),0,SUMIF('12'!$CA:$CA,$C312,'12'!$CB:$CB)))-IF($D312="","",IF(ISNA(SUMIF('12'!$B:$B,$D312,'12'!$L:$L)),0,SUMIF('12'!$B:$B,$D312,'12'!$L:$L)))))</f>
        <v/>
      </c>
      <c r="R312" s="34" t="str">
        <f>IF($D312="","",(IF($C312="","",IF(ISNA(SUMIF('13'!$CA:$CA,$C312,'13'!$CB:$CB)),0,SUMIF('13'!$CA:$CA,$C312,'13'!$CB:$CB)))-IF($D312="","",IF(ISNA(SUMIF('13'!$B:$B,$D312,'13'!$L:$L)),0,SUMIF('13'!$B:$B,$D312,'13'!$L:$L)))))</f>
        <v/>
      </c>
      <c r="S312" s="34" t="str">
        <f>IF($D312="","",(IF($C312="","",IF(ISNA(SUMIF('14'!$CA:$CA,$C312,'14'!$CB:$CB)),0,SUMIF('14'!$CA:$CA,$C312,'14'!$CB:$CB)))-IF($D312="","",IF(ISNA(SUMIF('14'!$B:$B,$D312,'14'!$L:$L)),0,SUMIF('14'!$B:$B,$D312,'14'!$L:$L)))))</f>
        <v/>
      </c>
      <c r="T312" s="34" t="str">
        <f>IF($D312="","",(IF($C312="","",IF(ISNA(SUMIF('15'!$CA:$CA,$C312,'15'!$CB:$CB)),0,SUMIF('15'!$CA:$CA,$C312,'15'!$CB:$CB)))-IF($D312="","",IF(ISNA(SUMIF('15'!$B:$B,$D312,'15'!$L:$L)),0,SUMIF('15'!$B:$B,$D312,'15'!$L:$L)))))</f>
        <v/>
      </c>
      <c r="U312" s="34" t="str">
        <f>IF($D312="","",(IF($C312="","",IF(ISNA(SUMIF('16'!$CA:$CA,$C312,'16'!$CB:$CB)),0,SUMIF('16'!$CA:$CA,$C312,'16'!$CB:$CB)))-IF($D312="","",IF(ISNA(SUMIF('16'!$B:$B,$D312,'16'!$L:$L)),0,SUMIF('16'!$B:$B,$D312,'16'!$L:$L)))))</f>
        <v/>
      </c>
      <c r="V312" s="34" t="str">
        <f>IF($D312="","",(IF($C312="","",IF(ISNA(SUMIF('17'!$CA:$CA,$C312,'17'!$CB:$CB)),0,SUMIF('17'!$CA:$CA,$C312,'17'!$CB:$CB)))-IF($D312="","",IF(ISNA(SUMIF('17'!$B:$B,$D312,'17'!$L:$L)),0,SUMIF('17'!$B:$B,$D312,'17'!$L:$L)))))</f>
        <v/>
      </c>
      <c r="W312" s="34" t="str">
        <f>IF($D312="","",(IF($C312="","",IF(ISNA(SUMIF('18'!$CA:$CA,$C312,'18'!$CB:$CB)),0,SUMIF('18'!$CA:$CA,$C312,'18'!$CB:$CB)))-IF($D312="","",IF(ISNA(SUMIF('18'!$B:$B,$D312,'18'!$L:$L)),0,SUMIF('18'!$B:$B,$D312,'18'!$L:$L)))))</f>
        <v/>
      </c>
      <c r="X312" s="34" t="str">
        <f>IF($D312="","",(IF($C312="","",IF(ISNA(SUMIF('19'!$CA:$CA,$C312,'19'!$CB:$CB)),0,SUMIF('19'!$CA:$CA,$C312,'19'!$CB:$CB)))-IF($D312="","",IF(ISNA(SUMIF('19'!$B:$B,$D312,'19'!$L:$L)),0,SUMIF('19'!$B:$B,$D312,'19'!$L:$L)))))</f>
        <v/>
      </c>
      <c r="Y312" s="34" t="str">
        <f>IF($D312="","",(IF($C312="","",IF(ISNA(SUMIF('20'!$CA:$CA,$C312,'20'!$CB:$CB)),0,SUMIF('20'!$CA:$CA,$C312,'20'!$CB:$CB)))-IF($D312="","",IF(ISNA(SUMIF('20'!$B:$B,$D312,'20'!$L:$L)),0,SUMIF('20'!$B:$B,$D312,'20'!$L:$L)))))</f>
        <v/>
      </c>
      <c r="Z312" s="34" t="str">
        <f>IF($D312="","",(IF($C312="","",IF(ISNA(SUMIF('21'!$CA:$CA,$C312,'21'!$CB:$CB)),0,SUMIF('21'!$CA:$CA,$C312,'21'!$CB:$CB)))-IF($D312="","",IF(ISNA(SUMIF('21'!$B:$B,$D312,'21'!$L:$L)),0,SUMIF('21'!$B:$B,$D312,'21'!$L:$L)))))</f>
        <v/>
      </c>
      <c r="AA312" s="34" t="str">
        <f>IF($D312="","",(IF($C312="","",IF(ISNA(SUMIF('22'!$CA:$CA,$C312,'22'!$CB:$CB)),0,SUMIF('22'!$CA:$CA,$C312,'22'!$CB:$CB)))-IF($D312="","",IF(ISNA(SUMIF('22'!$B:$B,$D312,'22'!$L:$L)),0,SUMIF('22'!$B:$B,$D312,'22'!$L:$L)))))</f>
        <v/>
      </c>
      <c r="AB312" s="34" t="str">
        <f>IF($D312="","",(IF($C312="","",IF(ISNA(SUMIF('23'!$CA:$CA,$C312,'23'!$CB:$CB)),0,SUMIF('23'!$CA:$CA,$C312,'23'!$CB:$CB)))-IF($D312="","",IF(ISNA(SUMIF('23'!$B:$B,$D312,'23'!$L:$L)),0,SUMIF('23'!$B:$B,$D312,'23'!$L:$L)))))</f>
        <v/>
      </c>
      <c r="AC312" s="34" t="str">
        <f>IF($D312="","",(IF($C312="","",IF(ISNA(SUMIF('24'!$CA:$CA,$C312,'24'!$CB:$CB)),0,SUMIF('24'!$CA:$CA,$C312,'24'!$CB:$CB)))-IF($D312="","",IF(ISNA(SUMIF('24'!$B:$B,$D312,'24'!$L:$L)),0,SUMIF('24'!$B:$B,$D312,'24'!$L:$L)))))</f>
        <v/>
      </c>
      <c r="AD312" s="34" t="str">
        <f>IF($D312="","",(IF($C312="","",IF(ISNA(SUMIF('25'!$CA:$CA,$C312,'25'!$CB:$CB)),0,SUMIF('25'!$CA:$CA,$C312,'25'!$CB:$CB)))-IF($D312="","",IF(ISNA(SUMIF('25'!$B:$B,$D312,'25'!$L:$L)),0,SUMIF('25'!$B:$B,$D312,'25'!$L:$L)))))</f>
        <v/>
      </c>
      <c r="AE312" s="34" t="str">
        <f>IF($D312="","",(IF($C312="","",IF(ISNA(SUMIF('26'!$CA:$CA,$C312,'26'!$CB:$CB)),0,SUMIF('26'!$CA:$CA,$C312,'26'!$CB:$CB)))-IF($D312="","",IF(ISNA(SUMIF('26'!$B:$B,$D312,'26'!$L:$L)),0,SUMIF('26'!$B:$B,$D312,'26'!$L:$L)))))</f>
        <v/>
      </c>
      <c r="AF312" s="34" t="str">
        <f>IF($D312="","",(IF($C312="","",IF(ISNA(SUMIF('27'!$CA:$CA,$C312,'27'!$CB:$CB)),0,SUMIF('27'!$CA:$CA,$C312,'27'!$CB:$CB)))-IF($D312="","",IF(ISNA(SUMIF('27'!$B:$B,$D312,'27'!$L:$L)),0,SUMIF('27'!$B:$B,$D312,'27'!$L:$L)))))</f>
        <v/>
      </c>
      <c r="AG312" s="34" t="str">
        <f>IF($D312="","",(IF($C312="","",IF(ISNA(SUMIF('28'!$CA:$CA,$C312,'28'!$CB:$CB)),0,SUMIF('28'!$CA:$CA,$C312,'28'!$CB:$CB)))-IF($D312="","",IF(ISNA(SUMIF('28'!$B:$B,$D312,'28'!$L:$L)),0,SUMIF('28'!$B:$B,$D312,'28'!$L:$L)))))</f>
        <v/>
      </c>
      <c r="AH312" s="34" t="str">
        <f>IF($D312="","",(IF($C312="","",IF(ISNA(SUMIF('29'!$CA:$CA,$C312,'29'!$CB:$CB)),0,SUMIF('29'!$CA:$CA,$C312,'29'!$CB:$CB)))-IF($D312="","",IF(ISNA(SUMIF('29'!$B:$B,$D312,'29'!$L:$L)),0,SUMIF('29'!$B:$B,$D312,'29'!$L:$L)))))</f>
        <v/>
      </c>
      <c r="AI312" s="34" t="str">
        <f>IF($D312="","",(IF($C312="","",IF(ISNA(SUMIF('30'!$CA:$CA,$C312,'30'!$CB:$CB)),0,SUMIF('30'!$CA:$CA,$C312,'30'!$CB:$CB)))-IF($D312="","",IF(ISNA(SUMIF('30'!$B:$B,$D312,'30'!$L:$L)),0,SUMIF('30'!$B:$B,$D312,'30'!$L:$L)))))</f>
        <v/>
      </c>
      <c r="AJ312" s="34" t="str">
        <f>IF($D312="","",(IF($C312="","",IF(ISNA(SUMIF('31'!$CA:$CA,$C312,'31'!$CB:$CB)),0,SUMIF('31'!$CA:$CA,$C312,'31'!$CB:$CB)))-IF($D312="","",IF(ISNA(SUMIF('31'!$B:$B,$D312,'31'!$L:$L)),0,SUMIF('31'!$B:$B,$D312,'31'!$L:$L)))))</f>
        <v/>
      </c>
      <c r="AK312" s="35" t="str">
        <f t="shared" si="16"/>
        <v/>
      </c>
      <c r="AL312" s="31" t="str">
        <f t="shared" si="17"/>
        <v/>
      </c>
    </row>
    <row r="313" spans="1:38" ht="17.399999999999999" hidden="1">
      <c r="A313" s="19">
        <v>95</v>
      </c>
      <c r="C313" s="39" t="str">
        <f>IF(D313="","",VLOOKUP('CUADRO GENERADO'!D313,'BASE DATOS CONDUCTORES'!B:C,2,FALSE))</f>
        <v/>
      </c>
      <c r="D313" s="28" t="str">
        <f>IFERROR(VLOOKUP(A313,'BASE DATOS CONDUCTORES'!$Z$4:$AB$403,3,FALSE),"")</f>
        <v/>
      </c>
      <c r="E313" s="34" t="str">
        <f>IF(ISNA(VLOOKUP(D313,SALDOS!C:D,2,FALSE)),"",VLOOKUP(D313,SALDOS!C:D,2,FALSE))</f>
        <v/>
      </c>
      <c r="F313" s="34" t="str">
        <f>IF($D313="","",(IF($C313="","",IF(ISNA(SUMIF('1'!$CA:$CA,$C313,'1'!$CB:$CB)),0,SUMIF('1'!$CA:$CA,$C313,'1'!$CB:$CB)))-IF($D313="","",IF(ISNA(SUMIF('1'!$B:$B,$D313,'1'!$L:$L)),0,SUMIF('1'!$B:$B,$D313,'1'!$L:$L)))))</f>
        <v/>
      </c>
      <c r="G313" s="34" t="str">
        <f>IF($D313="","",(IF($C313="","",IF(ISNA(SUMIF('2'!$CA:$CA,$C313,'2'!$CB:$CB)),0,SUMIF('2'!$CA:$CA,$C313,'2'!$CB:$CB)))-IF($D313="","",IF(ISNA(SUMIF('2'!$B:$B,$D313,'2'!$L:$L)),0,SUMIF('2'!$B:$B,$D313,'2'!$L:$L)))))</f>
        <v/>
      </c>
      <c r="H313" s="34" t="str">
        <f>IF($D313="","",(IF($C313="","",IF(ISNA(SUMIF('3'!$CA:$CA,$C313,'3'!$CB:$CB)),0,SUMIF('3'!$CA:$CA,$C313,'3'!$CB:$CB)))-IF($D313="","",IF(ISNA(SUMIF('3'!$B:$B,$D313,'3'!$L:$L)),0,SUMIF('3'!$B:$B,$D313,'3'!$L:$L)))))</f>
        <v/>
      </c>
      <c r="I313" s="34" t="str">
        <f>IF($D313="","",(IF($C313="","",IF(ISNA(SUMIF('4'!$CA:$CA,$C313,'4'!$CB:$CB)),0,SUMIF('4'!$CA:$CA,$C313,'4'!$CB:$CB)))-IF($D313="","",IF(ISNA(SUMIF('4'!$B:$B,$D313,'4'!$L:$L)),0,SUMIF('4'!$B:$B,$D313,'4'!$L:$L)))))</f>
        <v/>
      </c>
      <c r="J313" s="34" t="str">
        <f>IF($D313="","",(IF($C313="","",IF(ISNA(SUMIF('5'!$CA:$CA,$C313,'5'!$CB:$CB)),0,SUMIF('5'!$CA:$CA,$C313,'5'!$CB:$CB)))-IF($D313="","",IF(ISNA(SUMIF('5'!$B:$B,$D313,'5'!$L:$L)),0,SUMIF('5'!$B:$B,$D313,'5'!$L:$L)))))</f>
        <v/>
      </c>
      <c r="K313" s="34" t="str">
        <f>IF($D313="","",(IF($C313="","",IF(ISNA(SUMIF('6'!$CA:$CA,$C313,'6'!$CB:$CB)),0,SUMIF('6'!$CA:$CA,$C313,'6'!$CB:$CB)))-IF($D313="","",IF(ISNA(SUMIF('6'!$B:$B,$D313,'6'!$L:$L)),0,SUMIF('6'!$B:$B,$D313,'6'!$L:$L)))))</f>
        <v/>
      </c>
      <c r="L313" s="34" t="str">
        <f>IF($D313="","",(IF($C313="","",IF(ISNA(SUMIF('7'!$CA:$CA,$C313,'7'!$CB:$CB)),0,SUMIF('7'!$CA:$CA,$C313,'7'!$CB:$CB)))-IF($D313="","",IF(ISNA(SUMIF('7'!$B:$B,$D313,'7'!$L:$L)),0,SUMIF('7'!$B:$B,$D313,'7'!$L:$L)))))</f>
        <v/>
      </c>
      <c r="M313" s="34" t="str">
        <f>IF($D313="","",(IF($C313="","",IF(ISNA(SUMIF('8'!$CA:$CA,$C313,'8'!$CB:$CB)),0,SUMIF('8'!$CA:$CA,$C313,'8'!$CB:$CB)))-IF($D313="","",IF(ISNA(SUMIF('8'!$B:$B,$D313,'8'!$L:$L)),0,SUMIF('8'!$B:$B,$D313,'8'!$L:$L)))))</f>
        <v/>
      </c>
      <c r="N313" s="34" t="str">
        <f>IF($D313="","",(IF($C313="","",IF(ISNA(SUMIF('9'!$CA:$CA,$C313,'9'!$CB:$CB)),0,SUMIF('9'!$CA:$CA,$C313,'9'!$CB:$CB)))-IF($D313="","",IF(ISNA(SUMIF('9'!$B:$B,$D313,'9'!$L:$L)),0,SUMIF('9'!$B:$B,$D313,'9'!$L:$L)))))</f>
        <v/>
      </c>
      <c r="O313" s="34" t="str">
        <f>IF($D313="","",(IF($C313="","",IF(ISNA(SUMIF('10'!$CA:$CA,$C313,'10'!$CB:$CB)),0,SUMIF('10'!$CA:$CA,$C313,'10'!$CB:$CB)))-IF($D313="","",IF(ISNA(SUMIF('10'!$B:$B,$D313,'10'!$L:$L)),0,SUMIF('10'!$B:$B,$D313,'10'!$L:$L)))))</f>
        <v/>
      </c>
      <c r="P313" s="34" t="str">
        <f>IF($D313="","",(IF($C313="","",IF(ISNA(SUMIF('11'!$CA:$CA,$C313,'11'!$CB:$CB)),0,SUMIF('11'!$CA:$CA,$C313,'11'!$CB:$CB)))-IF($D313="","",IF(ISNA(SUMIF('11'!$B:$B,$D313,'11'!$L:$L)),0,SUMIF('11'!$B:$B,$D313,'11'!$L:$L)))))</f>
        <v/>
      </c>
      <c r="Q313" s="34" t="str">
        <f>IF($D313="","",(IF($C313="","",IF(ISNA(SUMIF('12'!$CA:$CA,$C313,'12'!$CB:$CB)),0,SUMIF('12'!$CA:$CA,$C313,'12'!$CB:$CB)))-IF($D313="","",IF(ISNA(SUMIF('12'!$B:$B,$D313,'12'!$L:$L)),0,SUMIF('12'!$B:$B,$D313,'12'!$L:$L)))))</f>
        <v/>
      </c>
      <c r="R313" s="34" t="str">
        <f>IF($D313="","",(IF($C313="","",IF(ISNA(SUMIF('13'!$CA:$CA,$C313,'13'!$CB:$CB)),0,SUMIF('13'!$CA:$CA,$C313,'13'!$CB:$CB)))-IF($D313="","",IF(ISNA(SUMIF('13'!$B:$B,$D313,'13'!$L:$L)),0,SUMIF('13'!$B:$B,$D313,'13'!$L:$L)))))</f>
        <v/>
      </c>
      <c r="S313" s="34" t="str">
        <f>IF($D313="","",(IF($C313="","",IF(ISNA(SUMIF('14'!$CA:$CA,$C313,'14'!$CB:$CB)),0,SUMIF('14'!$CA:$CA,$C313,'14'!$CB:$CB)))-IF($D313="","",IF(ISNA(SUMIF('14'!$B:$B,$D313,'14'!$L:$L)),0,SUMIF('14'!$B:$B,$D313,'14'!$L:$L)))))</f>
        <v/>
      </c>
      <c r="T313" s="34" t="str">
        <f>IF($D313="","",(IF($C313="","",IF(ISNA(SUMIF('15'!$CA:$CA,$C313,'15'!$CB:$CB)),0,SUMIF('15'!$CA:$CA,$C313,'15'!$CB:$CB)))-IF($D313="","",IF(ISNA(SUMIF('15'!$B:$B,$D313,'15'!$L:$L)),0,SUMIF('15'!$B:$B,$D313,'15'!$L:$L)))))</f>
        <v/>
      </c>
      <c r="U313" s="34" t="str">
        <f>IF($D313="","",(IF($C313="","",IF(ISNA(SUMIF('16'!$CA:$CA,$C313,'16'!$CB:$CB)),0,SUMIF('16'!$CA:$CA,$C313,'16'!$CB:$CB)))-IF($D313="","",IF(ISNA(SUMIF('16'!$B:$B,$D313,'16'!$L:$L)),0,SUMIF('16'!$B:$B,$D313,'16'!$L:$L)))))</f>
        <v/>
      </c>
      <c r="V313" s="34" t="str">
        <f>IF($D313="","",(IF($C313="","",IF(ISNA(SUMIF('17'!$CA:$CA,$C313,'17'!$CB:$CB)),0,SUMIF('17'!$CA:$CA,$C313,'17'!$CB:$CB)))-IF($D313="","",IF(ISNA(SUMIF('17'!$B:$B,$D313,'17'!$L:$L)),0,SUMIF('17'!$B:$B,$D313,'17'!$L:$L)))))</f>
        <v/>
      </c>
      <c r="W313" s="34" t="str">
        <f>IF($D313="","",(IF($C313="","",IF(ISNA(SUMIF('18'!$CA:$CA,$C313,'18'!$CB:$CB)),0,SUMIF('18'!$CA:$CA,$C313,'18'!$CB:$CB)))-IF($D313="","",IF(ISNA(SUMIF('18'!$B:$B,$D313,'18'!$L:$L)),0,SUMIF('18'!$B:$B,$D313,'18'!$L:$L)))))</f>
        <v/>
      </c>
      <c r="X313" s="34" t="str">
        <f>IF($D313="","",(IF($C313="","",IF(ISNA(SUMIF('19'!$CA:$CA,$C313,'19'!$CB:$CB)),0,SUMIF('19'!$CA:$CA,$C313,'19'!$CB:$CB)))-IF($D313="","",IF(ISNA(SUMIF('19'!$B:$B,$D313,'19'!$L:$L)),0,SUMIF('19'!$B:$B,$D313,'19'!$L:$L)))))</f>
        <v/>
      </c>
      <c r="Y313" s="34" t="str">
        <f>IF($D313="","",(IF($C313="","",IF(ISNA(SUMIF('20'!$CA:$CA,$C313,'20'!$CB:$CB)),0,SUMIF('20'!$CA:$CA,$C313,'20'!$CB:$CB)))-IF($D313="","",IF(ISNA(SUMIF('20'!$B:$B,$D313,'20'!$L:$L)),0,SUMIF('20'!$B:$B,$D313,'20'!$L:$L)))))</f>
        <v/>
      </c>
      <c r="Z313" s="34" t="str">
        <f>IF($D313="","",(IF($C313="","",IF(ISNA(SUMIF('21'!$CA:$CA,$C313,'21'!$CB:$CB)),0,SUMIF('21'!$CA:$CA,$C313,'21'!$CB:$CB)))-IF($D313="","",IF(ISNA(SUMIF('21'!$B:$B,$D313,'21'!$L:$L)),0,SUMIF('21'!$B:$B,$D313,'21'!$L:$L)))))</f>
        <v/>
      </c>
      <c r="AA313" s="34" t="str">
        <f>IF($D313="","",(IF($C313="","",IF(ISNA(SUMIF('22'!$CA:$CA,$C313,'22'!$CB:$CB)),0,SUMIF('22'!$CA:$CA,$C313,'22'!$CB:$CB)))-IF($D313="","",IF(ISNA(SUMIF('22'!$B:$B,$D313,'22'!$L:$L)),0,SUMIF('22'!$B:$B,$D313,'22'!$L:$L)))))</f>
        <v/>
      </c>
      <c r="AB313" s="34" t="str">
        <f>IF($D313="","",(IF($C313="","",IF(ISNA(SUMIF('23'!$CA:$CA,$C313,'23'!$CB:$CB)),0,SUMIF('23'!$CA:$CA,$C313,'23'!$CB:$CB)))-IF($D313="","",IF(ISNA(SUMIF('23'!$B:$B,$D313,'23'!$L:$L)),0,SUMIF('23'!$B:$B,$D313,'23'!$L:$L)))))</f>
        <v/>
      </c>
      <c r="AC313" s="34" t="str">
        <f>IF($D313="","",(IF($C313="","",IF(ISNA(SUMIF('24'!$CA:$CA,$C313,'24'!$CB:$CB)),0,SUMIF('24'!$CA:$CA,$C313,'24'!$CB:$CB)))-IF($D313="","",IF(ISNA(SUMIF('24'!$B:$B,$D313,'24'!$L:$L)),0,SUMIF('24'!$B:$B,$D313,'24'!$L:$L)))))</f>
        <v/>
      </c>
      <c r="AD313" s="34" t="str">
        <f>IF($D313="","",(IF($C313="","",IF(ISNA(SUMIF('25'!$CA:$CA,$C313,'25'!$CB:$CB)),0,SUMIF('25'!$CA:$CA,$C313,'25'!$CB:$CB)))-IF($D313="","",IF(ISNA(SUMIF('25'!$B:$B,$D313,'25'!$L:$L)),0,SUMIF('25'!$B:$B,$D313,'25'!$L:$L)))))</f>
        <v/>
      </c>
      <c r="AE313" s="34" t="str">
        <f>IF($D313="","",(IF($C313="","",IF(ISNA(SUMIF('26'!$CA:$CA,$C313,'26'!$CB:$CB)),0,SUMIF('26'!$CA:$CA,$C313,'26'!$CB:$CB)))-IF($D313="","",IF(ISNA(SUMIF('26'!$B:$B,$D313,'26'!$L:$L)),0,SUMIF('26'!$B:$B,$D313,'26'!$L:$L)))))</f>
        <v/>
      </c>
      <c r="AF313" s="34" t="str">
        <f>IF($D313="","",(IF($C313="","",IF(ISNA(SUMIF('27'!$CA:$CA,$C313,'27'!$CB:$CB)),0,SUMIF('27'!$CA:$CA,$C313,'27'!$CB:$CB)))-IF($D313="","",IF(ISNA(SUMIF('27'!$B:$B,$D313,'27'!$L:$L)),0,SUMIF('27'!$B:$B,$D313,'27'!$L:$L)))))</f>
        <v/>
      </c>
      <c r="AG313" s="34" t="str">
        <f>IF($D313="","",(IF($C313="","",IF(ISNA(SUMIF('28'!$CA:$CA,$C313,'28'!$CB:$CB)),0,SUMIF('28'!$CA:$CA,$C313,'28'!$CB:$CB)))-IF($D313="","",IF(ISNA(SUMIF('28'!$B:$B,$D313,'28'!$L:$L)),0,SUMIF('28'!$B:$B,$D313,'28'!$L:$L)))))</f>
        <v/>
      </c>
      <c r="AH313" s="34" t="str">
        <f>IF($D313="","",(IF($C313="","",IF(ISNA(SUMIF('29'!$CA:$CA,$C313,'29'!$CB:$CB)),0,SUMIF('29'!$CA:$CA,$C313,'29'!$CB:$CB)))-IF($D313="","",IF(ISNA(SUMIF('29'!$B:$B,$D313,'29'!$L:$L)),0,SUMIF('29'!$B:$B,$D313,'29'!$L:$L)))))</f>
        <v/>
      </c>
      <c r="AI313" s="34" t="str">
        <f>IF($D313="","",(IF($C313="","",IF(ISNA(SUMIF('30'!$CA:$CA,$C313,'30'!$CB:$CB)),0,SUMIF('30'!$CA:$CA,$C313,'30'!$CB:$CB)))-IF($D313="","",IF(ISNA(SUMIF('30'!$B:$B,$D313,'30'!$L:$L)),0,SUMIF('30'!$B:$B,$D313,'30'!$L:$L)))))</f>
        <v/>
      </c>
      <c r="AJ313" s="34" t="str">
        <f>IF($D313="","",(IF($C313="","",IF(ISNA(SUMIF('31'!$CA:$CA,$C313,'31'!$CB:$CB)),0,SUMIF('31'!$CA:$CA,$C313,'31'!$CB:$CB)))-IF($D313="","",IF(ISNA(SUMIF('31'!$B:$B,$D313,'31'!$L:$L)),0,SUMIF('31'!$B:$B,$D313,'31'!$L:$L)))))</f>
        <v/>
      </c>
      <c r="AK313" s="35" t="str">
        <f t="shared" si="16"/>
        <v/>
      </c>
      <c r="AL313" s="31" t="str">
        <f t="shared" si="17"/>
        <v/>
      </c>
    </row>
    <row r="314" spans="1:38" ht="17.399999999999999" hidden="1">
      <c r="A314" s="19">
        <v>96</v>
      </c>
      <c r="C314" s="39" t="str">
        <f>IF(D314="","",VLOOKUP('CUADRO GENERADO'!D314,'BASE DATOS CONDUCTORES'!B:C,2,FALSE))</f>
        <v/>
      </c>
      <c r="D314" s="28" t="str">
        <f>IFERROR(VLOOKUP(A314,'BASE DATOS CONDUCTORES'!$Z$4:$AB$403,3,FALSE),"")</f>
        <v/>
      </c>
      <c r="E314" s="34" t="str">
        <f>IF(ISNA(VLOOKUP(D314,SALDOS!C:D,2,FALSE)),"",VLOOKUP(D314,SALDOS!C:D,2,FALSE))</f>
        <v/>
      </c>
      <c r="F314" s="34" t="str">
        <f>IF($D314="","",(IF($C314="","",IF(ISNA(SUMIF('1'!$CA:$CA,$C314,'1'!$CB:$CB)),0,SUMIF('1'!$CA:$CA,$C314,'1'!$CB:$CB)))-IF($D314="","",IF(ISNA(SUMIF('1'!$B:$B,$D314,'1'!$L:$L)),0,SUMIF('1'!$B:$B,$D314,'1'!$L:$L)))))</f>
        <v/>
      </c>
      <c r="G314" s="34" t="str">
        <f>IF($D314="","",(IF($C314="","",IF(ISNA(SUMIF('2'!$CA:$CA,$C314,'2'!$CB:$CB)),0,SUMIF('2'!$CA:$CA,$C314,'2'!$CB:$CB)))-IF($D314="","",IF(ISNA(SUMIF('2'!$B:$B,$D314,'2'!$L:$L)),0,SUMIF('2'!$B:$B,$D314,'2'!$L:$L)))))</f>
        <v/>
      </c>
      <c r="H314" s="34" t="str">
        <f>IF($D314="","",(IF($C314="","",IF(ISNA(SUMIF('3'!$CA:$CA,$C314,'3'!$CB:$CB)),0,SUMIF('3'!$CA:$CA,$C314,'3'!$CB:$CB)))-IF($D314="","",IF(ISNA(SUMIF('3'!$B:$B,$D314,'3'!$L:$L)),0,SUMIF('3'!$B:$B,$D314,'3'!$L:$L)))))</f>
        <v/>
      </c>
      <c r="I314" s="34" t="str">
        <f>IF($D314="","",(IF($C314="","",IF(ISNA(SUMIF('4'!$CA:$CA,$C314,'4'!$CB:$CB)),0,SUMIF('4'!$CA:$CA,$C314,'4'!$CB:$CB)))-IF($D314="","",IF(ISNA(SUMIF('4'!$B:$B,$D314,'4'!$L:$L)),0,SUMIF('4'!$B:$B,$D314,'4'!$L:$L)))))</f>
        <v/>
      </c>
      <c r="J314" s="34" t="str">
        <f>IF($D314="","",(IF($C314="","",IF(ISNA(SUMIF('5'!$CA:$CA,$C314,'5'!$CB:$CB)),0,SUMIF('5'!$CA:$CA,$C314,'5'!$CB:$CB)))-IF($D314="","",IF(ISNA(SUMIF('5'!$B:$B,$D314,'5'!$L:$L)),0,SUMIF('5'!$B:$B,$D314,'5'!$L:$L)))))</f>
        <v/>
      </c>
      <c r="K314" s="34" t="str">
        <f>IF($D314="","",(IF($C314="","",IF(ISNA(SUMIF('6'!$CA:$CA,$C314,'6'!$CB:$CB)),0,SUMIF('6'!$CA:$CA,$C314,'6'!$CB:$CB)))-IF($D314="","",IF(ISNA(SUMIF('6'!$B:$B,$D314,'6'!$L:$L)),0,SUMIF('6'!$B:$B,$D314,'6'!$L:$L)))))</f>
        <v/>
      </c>
      <c r="L314" s="34" t="str">
        <f>IF($D314="","",(IF($C314="","",IF(ISNA(SUMIF('7'!$CA:$CA,$C314,'7'!$CB:$CB)),0,SUMIF('7'!$CA:$CA,$C314,'7'!$CB:$CB)))-IF($D314="","",IF(ISNA(SUMIF('7'!$B:$B,$D314,'7'!$L:$L)),0,SUMIF('7'!$B:$B,$D314,'7'!$L:$L)))))</f>
        <v/>
      </c>
      <c r="M314" s="34" t="str">
        <f>IF($D314="","",(IF($C314="","",IF(ISNA(SUMIF('8'!$CA:$CA,$C314,'8'!$CB:$CB)),0,SUMIF('8'!$CA:$CA,$C314,'8'!$CB:$CB)))-IF($D314="","",IF(ISNA(SUMIF('8'!$B:$B,$D314,'8'!$L:$L)),0,SUMIF('8'!$B:$B,$D314,'8'!$L:$L)))))</f>
        <v/>
      </c>
      <c r="N314" s="34" t="str">
        <f>IF($D314="","",(IF($C314="","",IF(ISNA(SUMIF('9'!$CA:$CA,$C314,'9'!$CB:$CB)),0,SUMIF('9'!$CA:$CA,$C314,'9'!$CB:$CB)))-IF($D314="","",IF(ISNA(SUMIF('9'!$B:$B,$D314,'9'!$L:$L)),0,SUMIF('9'!$B:$B,$D314,'9'!$L:$L)))))</f>
        <v/>
      </c>
      <c r="O314" s="34" t="str">
        <f>IF($D314="","",(IF($C314="","",IF(ISNA(SUMIF('10'!$CA:$CA,$C314,'10'!$CB:$CB)),0,SUMIF('10'!$CA:$CA,$C314,'10'!$CB:$CB)))-IF($D314="","",IF(ISNA(SUMIF('10'!$B:$B,$D314,'10'!$L:$L)),0,SUMIF('10'!$B:$B,$D314,'10'!$L:$L)))))</f>
        <v/>
      </c>
      <c r="P314" s="34" t="str">
        <f>IF($D314="","",(IF($C314="","",IF(ISNA(SUMIF('11'!$CA:$CA,$C314,'11'!$CB:$CB)),0,SUMIF('11'!$CA:$CA,$C314,'11'!$CB:$CB)))-IF($D314="","",IF(ISNA(SUMIF('11'!$B:$B,$D314,'11'!$L:$L)),0,SUMIF('11'!$B:$B,$D314,'11'!$L:$L)))))</f>
        <v/>
      </c>
      <c r="Q314" s="34" t="str">
        <f>IF($D314="","",(IF($C314="","",IF(ISNA(SUMIF('12'!$CA:$CA,$C314,'12'!$CB:$CB)),0,SUMIF('12'!$CA:$CA,$C314,'12'!$CB:$CB)))-IF($D314="","",IF(ISNA(SUMIF('12'!$B:$B,$D314,'12'!$L:$L)),0,SUMIF('12'!$B:$B,$D314,'12'!$L:$L)))))</f>
        <v/>
      </c>
      <c r="R314" s="34" t="str">
        <f>IF($D314="","",(IF($C314="","",IF(ISNA(SUMIF('13'!$CA:$CA,$C314,'13'!$CB:$CB)),0,SUMIF('13'!$CA:$CA,$C314,'13'!$CB:$CB)))-IF($D314="","",IF(ISNA(SUMIF('13'!$B:$B,$D314,'13'!$L:$L)),0,SUMIF('13'!$B:$B,$D314,'13'!$L:$L)))))</f>
        <v/>
      </c>
      <c r="S314" s="34" t="str">
        <f>IF($D314="","",(IF($C314="","",IF(ISNA(SUMIF('14'!$CA:$CA,$C314,'14'!$CB:$CB)),0,SUMIF('14'!$CA:$CA,$C314,'14'!$CB:$CB)))-IF($D314="","",IF(ISNA(SUMIF('14'!$B:$B,$D314,'14'!$L:$L)),0,SUMIF('14'!$B:$B,$D314,'14'!$L:$L)))))</f>
        <v/>
      </c>
      <c r="T314" s="34" t="str">
        <f>IF($D314="","",(IF($C314="","",IF(ISNA(SUMIF('15'!$CA:$CA,$C314,'15'!$CB:$CB)),0,SUMIF('15'!$CA:$CA,$C314,'15'!$CB:$CB)))-IF($D314="","",IF(ISNA(SUMIF('15'!$B:$B,$D314,'15'!$L:$L)),0,SUMIF('15'!$B:$B,$D314,'15'!$L:$L)))))</f>
        <v/>
      </c>
      <c r="U314" s="34" t="str">
        <f>IF($D314="","",(IF($C314="","",IF(ISNA(SUMIF('16'!$CA:$CA,$C314,'16'!$CB:$CB)),0,SUMIF('16'!$CA:$CA,$C314,'16'!$CB:$CB)))-IF($D314="","",IF(ISNA(SUMIF('16'!$B:$B,$D314,'16'!$L:$L)),0,SUMIF('16'!$B:$B,$D314,'16'!$L:$L)))))</f>
        <v/>
      </c>
      <c r="V314" s="34" t="str">
        <f>IF($D314="","",(IF($C314="","",IF(ISNA(SUMIF('17'!$CA:$CA,$C314,'17'!$CB:$CB)),0,SUMIF('17'!$CA:$CA,$C314,'17'!$CB:$CB)))-IF($D314="","",IF(ISNA(SUMIF('17'!$B:$B,$D314,'17'!$L:$L)),0,SUMIF('17'!$B:$B,$D314,'17'!$L:$L)))))</f>
        <v/>
      </c>
      <c r="W314" s="34" t="str">
        <f>IF($D314="","",(IF($C314="","",IF(ISNA(SUMIF('18'!$CA:$CA,$C314,'18'!$CB:$CB)),0,SUMIF('18'!$CA:$CA,$C314,'18'!$CB:$CB)))-IF($D314="","",IF(ISNA(SUMIF('18'!$B:$B,$D314,'18'!$L:$L)),0,SUMIF('18'!$B:$B,$D314,'18'!$L:$L)))))</f>
        <v/>
      </c>
      <c r="X314" s="34" t="str">
        <f>IF($D314="","",(IF($C314="","",IF(ISNA(SUMIF('19'!$CA:$CA,$C314,'19'!$CB:$CB)),0,SUMIF('19'!$CA:$CA,$C314,'19'!$CB:$CB)))-IF($D314="","",IF(ISNA(SUMIF('19'!$B:$B,$D314,'19'!$L:$L)),0,SUMIF('19'!$B:$B,$D314,'19'!$L:$L)))))</f>
        <v/>
      </c>
      <c r="Y314" s="34" t="str">
        <f>IF($D314="","",(IF($C314="","",IF(ISNA(SUMIF('20'!$CA:$CA,$C314,'20'!$CB:$CB)),0,SUMIF('20'!$CA:$CA,$C314,'20'!$CB:$CB)))-IF($D314="","",IF(ISNA(SUMIF('20'!$B:$B,$D314,'20'!$L:$L)),0,SUMIF('20'!$B:$B,$D314,'20'!$L:$L)))))</f>
        <v/>
      </c>
      <c r="Z314" s="34" t="str">
        <f>IF($D314="","",(IF($C314="","",IF(ISNA(SUMIF('21'!$CA:$CA,$C314,'21'!$CB:$CB)),0,SUMIF('21'!$CA:$CA,$C314,'21'!$CB:$CB)))-IF($D314="","",IF(ISNA(SUMIF('21'!$B:$B,$D314,'21'!$L:$L)),0,SUMIF('21'!$B:$B,$D314,'21'!$L:$L)))))</f>
        <v/>
      </c>
      <c r="AA314" s="34" t="str">
        <f>IF($D314="","",(IF($C314="","",IF(ISNA(SUMIF('22'!$CA:$CA,$C314,'22'!$CB:$CB)),0,SUMIF('22'!$CA:$CA,$C314,'22'!$CB:$CB)))-IF($D314="","",IF(ISNA(SUMIF('22'!$B:$B,$D314,'22'!$L:$L)),0,SUMIF('22'!$B:$B,$D314,'22'!$L:$L)))))</f>
        <v/>
      </c>
      <c r="AB314" s="34" t="str">
        <f>IF($D314="","",(IF($C314="","",IF(ISNA(SUMIF('23'!$CA:$CA,$C314,'23'!$CB:$CB)),0,SUMIF('23'!$CA:$CA,$C314,'23'!$CB:$CB)))-IF($D314="","",IF(ISNA(SUMIF('23'!$B:$B,$D314,'23'!$L:$L)),0,SUMIF('23'!$B:$B,$D314,'23'!$L:$L)))))</f>
        <v/>
      </c>
      <c r="AC314" s="34" t="str">
        <f>IF($D314="","",(IF($C314="","",IF(ISNA(SUMIF('24'!$CA:$CA,$C314,'24'!$CB:$CB)),0,SUMIF('24'!$CA:$CA,$C314,'24'!$CB:$CB)))-IF($D314="","",IF(ISNA(SUMIF('24'!$B:$B,$D314,'24'!$L:$L)),0,SUMIF('24'!$B:$B,$D314,'24'!$L:$L)))))</f>
        <v/>
      </c>
      <c r="AD314" s="34" t="str">
        <f>IF($D314="","",(IF($C314="","",IF(ISNA(SUMIF('25'!$CA:$CA,$C314,'25'!$CB:$CB)),0,SUMIF('25'!$CA:$CA,$C314,'25'!$CB:$CB)))-IF($D314="","",IF(ISNA(SUMIF('25'!$B:$B,$D314,'25'!$L:$L)),0,SUMIF('25'!$B:$B,$D314,'25'!$L:$L)))))</f>
        <v/>
      </c>
      <c r="AE314" s="34" t="str">
        <f>IF($D314="","",(IF($C314="","",IF(ISNA(SUMIF('26'!$CA:$CA,$C314,'26'!$CB:$CB)),0,SUMIF('26'!$CA:$CA,$C314,'26'!$CB:$CB)))-IF($D314="","",IF(ISNA(SUMIF('26'!$B:$B,$D314,'26'!$L:$L)),0,SUMIF('26'!$B:$B,$D314,'26'!$L:$L)))))</f>
        <v/>
      </c>
      <c r="AF314" s="34" t="str">
        <f>IF($D314="","",(IF($C314="","",IF(ISNA(SUMIF('27'!$CA:$CA,$C314,'27'!$CB:$CB)),0,SUMIF('27'!$CA:$CA,$C314,'27'!$CB:$CB)))-IF($D314="","",IF(ISNA(SUMIF('27'!$B:$B,$D314,'27'!$L:$L)),0,SUMIF('27'!$B:$B,$D314,'27'!$L:$L)))))</f>
        <v/>
      </c>
      <c r="AG314" s="34" t="str">
        <f>IF($D314="","",(IF($C314="","",IF(ISNA(SUMIF('28'!$CA:$CA,$C314,'28'!$CB:$CB)),0,SUMIF('28'!$CA:$CA,$C314,'28'!$CB:$CB)))-IF($D314="","",IF(ISNA(SUMIF('28'!$B:$B,$D314,'28'!$L:$L)),0,SUMIF('28'!$B:$B,$D314,'28'!$L:$L)))))</f>
        <v/>
      </c>
      <c r="AH314" s="34" t="str">
        <f>IF($D314="","",(IF($C314="","",IF(ISNA(SUMIF('29'!$CA:$CA,$C314,'29'!$CB:$CB)),0,SUMIF('29'!$CA:$CA,$C314,'29'!$CB:$CB)))-IF($D314="","",IF(ISNA(SUMIF('29'!$B:$B,$D314,'29'!$L:$L)),0,SUMIF('29'!$B:$B,$D314,'29'!$L:$L)))))</f>
        <v/>
      </c>
      <c r="AI314" s="34" t="str">
        <f>IF($D314="","",(IF($C314="","",IF(ISNA(SUMIF('30'!$CA:$CA,$C314,'30'!$CB:$CB)),0,SUMIF('30'!$CA:$CA,$C314,'30'!$CB:$CB)))-IF($D314="","",IF(ISNA(SUMIF('30'!$B:$B,$D314,'30'!$L:$L)),0,SUMIF('30'!$B:$B,$D314,'30'!$L:$L)))))</f>
        <v/>
      </c>
      <c r="AJ314" s="34" t="str">
        <f>IF($D314="","",(IF($C314="","",IF(ISNA(SUMIF('31'!$CA:$CA,$C314,'31'!$CB:$CB)),0,SUMIF('31'!$CA:$CA,$C314,'31'!$CB:$CB)))-IF($D314="","",IF(ISNA(SUMIF('31'!$B:$B,$D314,'31'!$L:$L)),0,SUMIF('31'!$B:$B,$D314,'31'!$L:$L)))))</f>
        <v/>
      </c>
      <c r="AK314" s="35" t="str">
        <f t="shared" si="16"/>
        <v/>
      </c>
      <c r="AL314" s="31" t="str">
        <f t="shared" si="17"/>
        <v/>
      </c>
    </row>
    <row r="315" spans="1:38" ht="17.399999999999999" hidden="1">
      <c r="A315" s="19">
        <v>97</v>
      </c>
      <c r="C315" s="39" t="str">
        <f>IF(D315="","",VLOOKUP('CUADRO GENERADO'!D315,'BASE DATOS CONDUCTORES'!B:C,2,FALSE))</f>
        <v/>
      </c>
      <c r="D315" s="28" t="str">
        <f>IFERROR(VLOOKUP(A315,'BASE DATOS CONDUCTORES'!$Z$4:$AB$403,3,FALSE),"")</f>
        <v/>
      </c>
      <c r="E315" s="34" t="str">
        <f>IF(ISNA(VLOOKUP(D315,SALDOS!C:D,2,FALSE)),"",VLOOKUP(D315,SALDOS!C:D,2,FALSE))</f>
        <v/>
      </c>
      <c r="F315" s="34" t="str">
        <f>IF($D315="","",(IF($C315="","",IF(ISNA(SUMIF('1'!$CA:$CA,$C315,'1'!$CB:$CB)),0,SUMIF('1'!$CA:$CA,$C315,'1'!$CB:$CB)))-IF($D315="","",IF(ISNA(SUMIF('1'!$B:$B,$D315,'1'!$L:$L)),0,SUMIF('1'!$B:$B,$D315,'1'!$L:$L)))))</f>
        <v/>
      </c>
      <c r="G315" s="34" t="str">
        <f>IF($D315="","",(IF($C315="","",IF(ISNA(SUMIF('2'!$CA:$CA,$C315,'2'!$CB:$CB)),0,SUMIF('2'!$CA:$CA,$C315,'2'!$CB:$CB)))-IF($D315="","",IF(ISNA(SUMIF('2'!$B:$B,$D315,'2'!$L:$L)),0,SUMIF('2'!$B:$B,$D315,'2'!$L:$L)))))</f>
        <v/>
      </c>
      <c r="H315" s="34" t="str">
        <f>IF($D315="","",(IF($C315="","",IF(ISNA(SUMIF('3'!$CA:$CA,$C315,'3'!$CB:$CB)),0,SUMIF('3'!$CA:$CA,$C315,'3'!$CB:$CB)))-IF($D315="","",IF(ISNA(SUMIF('3'!$B:$B,$D315,'3'!$L:$L)),0,SUMIF('3'!$B:$B,$D315,'3'!$L:$L)))))</f>
        <v/>
      </c>
      <c r="I315" s="34" t="str">
        <f>IF($D315="","",(IF($C315="","",IF(ISNA(SUMIF('4'!$CA:$CA,$C315,'4'!$CB:$CB)),0,SUMIF('4'!$CA:$CA,$C315,'4'!$CB:$CB)))-IF($D315="","",IF(ISNA(SUMIF('4'!$B:$B,$D315,'4'!$L:$L)),0,SUMIF('4'!$B:$B,$D315,'4'!$L:$L)))))</f>
        <v/>
      </c>
      <c r="J315" s="34" t="str">
        <f>IF($D315="","",(IF($C315="","",IF(ISNA(SUMIF('5'!$CA:$CA,$C315,'5'!$CB:$CB)),0,SUMIF('5'!$CA:$CA,$C315,'5'!$CB:$CB)))-IF($D315="","",IF(ISNA(SUMIF('5'!$B:$B,$D315,'5'!$L:$L)),0,SUMIF('5'!$B:$B,$D315,'5'!$L:$L)))))</f>
        <v/>
      </c>
      <c r="K315" s="34" t="str">
        <f>IF($D315="","",(IF($C315="","",IF(ISNA(SUMIF('6'!$CA:$CA,$C315,'6'!$CB:$CB)),0,SUMIF('6'!$CA:$CA,$C315,'6'!$CB:$CB)))-IF($D315="","",IF(ISNA(SUMIF('6'!$B:$B,$D315,'6'!$L:$L)),0,SUMIF('6'!$B:$B,$D315,'6'!$L:$L)))))</f>
        <v/>
      </c>
      <c r="L315" s="34" t="str">
        <f>IF($D315="","",(IF($C315="","",IF(ISNA(SUMIF('7'!$CA:$CA,$C315,'7'!$CB:$CB)),0,SUMIF('7'!$CA:$CA,$C315,'7'!$CB:$CB)))-IF($D315="","",IF(ISNA(SUMIF('7'!$B:$B,$D315,'7'!$L:$L)),0,SUMIF('7'!$B:$B,$D315,'7'!$L:$L)))))</f>
        <v/>
      </c>
      <c r="M315" s="34" t="str">
        <f>IF($D315="","",(IF($C315="","",IF(ISNA(SUMIF('8'!$CA:$CA,$C315,'8'!$CB:$CB)),0,SUMIF('8'!$CA:$CA,$C315,'8'!$CB:$CB)))-IF($D315="","",IF(ISNA(SUMIF('8'!$B:$B,$D315,'8'!$L:$L)),0,SUMIF('8'!$B:$B,$D315,'8'!$L:$L)))))</f>
        <v/>
      </c>
      <c r="N315" s="34" t="str">
        <f>IF($D315="","",(IF($C315="","",IF(ISNA(SUMIF('9'!$CA:$CA,$C315,'9'!$CB:$CB)),0,SUMIF('9'!$CA:$CA,$C315,'9'!$CB:$CB)))-IF($D315="","",IF(ISNA(SUMIF('9'!$B:$B,$D315,'9'!$L:$L)),0,SUMIF('9'!$B:$B,$D315,'9'!$L:$L)))))</f>
        <v/>
      </c>
      <c r="O315" s="34" t="str">
        <f>IF($D315="","",(IF($C315="","",IF(ISNA(SUMIF('10'!$CA:$CA,$C315,'10'!$CB:$CB)),0,SUMIF('10'!$CA:$CA,$C315,'10'!$CB:$CB)))-IF($D315="","",IF(ISNA(SUMIF('10'!$B:$B,$D315,'10'!$L:$L)),0,SUMIF('10'!$B:$B,$D315,'10'!$L:$L)))))</f>
        <v/>
      </c>
      <c r="P315" s="34" t="str">
        <f>IF($D315="","",(IF($C315="","",IF(ISNA(SUMIF('11'!$CA:$CA,$C315,'11'!$CB:$CB)),0,SUMIF('11'!$CA:$CA,$C315,'11'!$CB:$CB)))-IF($D315="","",IF(ISNA(SUMIF('11'!$B:$B,$D315,'11'!$L:$L)),0,SUMIF('11'!$B:$B,$D315,'11'!$L:$L)))))</f>
        <v/>
      </c>
      <c r="Q315" s="34" t="str">
        <f>IF($D315="","",(IF($C315="","",IF(ISNA(SUMIF('12'!$CA:$CA,$C315,'12'!$CB:$CB)),0,SUMIF('12'!$CA:$CA,$C315,'12'!$CB:$CB)))-IF($D315="","",IF(ISNA(SUMIF('12'!$B:$B,$D315,'12'!$L:$L)),0,SUMIF('12'!$B:$B,$D315,'12'!$L:$L)))))</f>
        <v/>
      </c>
      <c r="R315" s="34" t="str">
        <f>IF($D315="","",(IF($C315="","",IF(ISNA(SUMIF('13'!$CA:$CA,$C315,'13'!$CB:$CB)),0,SUMIF('13'!$CA:$CA,$C315,'13'!$CB:$CB)))-IF($D315="","",IF(ISNA(SUMIF('13'!$B:$B,$D315,'13'!$L:$L)),0,SUMIF('13'!$B:$B,$D315,'13'!$L:$L)))))</f>
        <v/>
      </c>
      <c r="S315" s="34" t="str">
        <f>IF($D315="","",(IF($C315="","",IF(ISNA(SUMIF('14'!$CA:$CA,$C315,'14'!$CB:$CB)),0,SUMIF('14'!$CA:$CA,$C315,'14'!$CB:$CB)))-IF($D315="","",IF(ISNA(SUMIF('14'!$B:$B,$D315,'14'!$L:$L)),0,SUMIF('14'!$B:$B,$D315,'14'!$L:$L)))))</f>
        <v/>
      </c>
      <c r="T315" s="34" t="str">
        <f>IF($D315="","",(IF($C315="","",IF(ISNA(SUMIF('15'!$CA:$CA,$C315,'15'!$CB:$CB)),0,SUMIF('15'!$CA:$CA,$C315,'15'!$CB:$CB)))-IF($D315="","",IF(ISNA(SUMIF('15'!$B:$B,$D315,'15'!$L:$L)),0,SUMIF('15'!$B:$B,$D315,'15'!$L:$L)))))</f>
        <v/>
      </c>
      <c r="U315" s="34" t="str">
        <f>IF($D315="","",(IF($C315="","",IF(ISNA(SUMIF('16'!$CA:$CA,$C315,'16'!$CB:$CB)),0,SUMIF('16'!$CA:$CA,$C315,'16'!$CB:$CB)))-IF($D315="","",IF(ISNA(SUMIF('16'!$B:$B,$D315,'16'!$L:$L)),0,SUMIF('16'!$B:$B,$D315,'16'!$L:$L)))))</f>
        <v/>
      </c>
      <c r="V315" s="34" t="str">
        <f>IF($D315="","",(IF($C315="","",IF(ISNA(SUMIF('17'!$CA:$CA,$C315,'17'!$CB:$CB)),0,SUMIF('17'!$CA:$CA,$C315,'17'!$CB:$CB)))-IF($D315="","",IF(ISNA(SUMIF('17'!$B:$B,$D315,'17'!$L:$L)),0,SUMIF('17'!$B:$B,$D315,'17'!$L:$L)))))</f>
        <v/>
      </c>
      <c r="W315" s="34" t="str">
        <f>IF($D315="","",(IF($C315="","",IF(ISNA(SUMIF('18'!$CA:$CA,$C315,'18'!$CB:$CB)),0,SUMIF('18'!$CA:$CA,$C315,'18'!$CB:$CB)))-IF($D315="","",IF(ISNA(SUMIF('18'!$B:$B,$D315,'18'!$L:$L)),0,SUMIF('18'!$B:$B,$D315,'18'!$L:$L)))))</f>
        <v/>
      </c>
      <c r="X315" s="34" t="str">
        <f>IF($D315="","",(IF($C315="","",IF(ISNA(SUMIF('19'!$CA:$CA,$C315,'19'!$CB:$CB)),0,SUMIF('19'!$CA:$CA,$C315,'19'!$CB:$CB)))-IF($D315="","",IF(ISNA(SUMIF('19'!$B:$B,$D315,'19'!$L:$L)),0,SUMIF('19'!$B:$B,$D315,'19'!$L:$L)))))</f>
        <v/>
      </c>
      <c r="Y315" s="34" t="str">
        <f>IF($D315="","",(IF($C315="","",IF(ISNA(SUMIF('20'!$CA:$CA,$C315,'20'!$CB:$CB)),0,SUMIF('20'!$CA:$CA,$C315,'20'!$CB:$CB)))-IF($D315="","",IF(ISNA(SUMIF('20'!$B:$B,$D315,'20'!$L:$L)),0,SUMIF('20'!$B:$B,$D315,'20'!$L:$L)))))</f>
        <v/>
      </c>
      <c r="Z315" s="34" t="str">
        <f>IF($D315="","",(IF($C315="","",IF(ISNA(SUMIF('21'!$CA:$CA,$C315,'21'!$CB:$CB)),0,SUMIF('21'!$CA:$CA,$C315,'21'!$CB:$CB)))-IF($D315="","",IF(ISNA(SUMIF('21'!$B:$B,$D315,'21'!$L:$L)),0,SUMIF('21'!$B:$B,$D315,'21'!$L:$L)))))</f>
        <v/>
      </c>
      <c r="AA315" s="34" t="str">
        <f>IF($D315="","",(IF($C315="","",IF(ISNA(SUMIF('22'!$CA:$CA,$C315,'22'!$CB:$CB)),0,SUMIF('22'!$CA:$CA,$C315,'22'!$CB:$CB)))-IF($D315="","",IF(ISNA(SUMIF('22'!$B:$B,$D315,'22'!$L:$L)),0,SUMIF('22'!$B:$B,$D315,'22'!$L:$L)))))</f>
        <v/>
      </c>
      <c r="AB315" s="34" t="str">
        <f>IF($D315="","",(IF($C315="","",IF(ISNA(SUMIF('23'!$CA:$CA,$C315,'23'!$CB:$CB)),0,SUMIF('23'!$CA:$CA,$C315,'23'!$CB:$CB)))-IF($D315="","",IF(ISNA(SUMIF('23'!$B:$B,$D315,'23'!$L:$L)),0,SUMIF('23'!$B:$B,$D315,'23'!$L:$L)))))</f>
        <v/>
      </c>
      <c r="AC315" s="34" t="str">
        <f>IF($D315="","",(IF($C315="","",IF(ISNA(SUMIF('24'!$CA:$CA,$C315,'24'!$CB:$CB)),0,SUMIF('24'!$CA:$CA,$C315,'24'!$CB:$CB)))-IF($D315="","",IF(ISNA(SUMIF('24'!$B:$B,$D315,'24'!$L:$L)),0,SUMIF('24'!$B:$B,$D315,'24'!$L:$L)))))</f>
        <v/>
      </c>
      <c r="AD315" s="34" t="str">
        <f>IF($D315="","",(IF($C315="","",IF(ISNA(SUMIF('25'!$CA:$CA,$C315,'25'!$CB:$CB)),0,SUMIF('25'!$CA:$CA,$C315,'25'!$CB:$CB)))-IF($D315="","",IF(ISNA(SUMIF('25'!$B:$B,$D315,'25'!$L:$L)),0,SUMIF('25'!$B:$B,$D315,'25'!$L:$L)))))</f>
        <v/>
      </c>
      <c r="AE315" s="34" t="str">
        <f>IF($D315="","",(IF($C315="","",IF(ISNA(SUMIF('26'!$CA:$CA,$C315,'26'!$CB:$CB)),0,SUMIF('26'!$CA:$CA,$C315,'26'!$CB:$CB)))-IF($D315="","",IF(ISNA(SUMIF('26'!$B:$B,$D315,'26'!$L:$L)),0,SUMIF('26'!$B:$B,$D315,'26'!$L:$L)))))</f>
        <v/>
      </c>
      <c r="AF315" s="34" t="str">
        <f>IF($D315="","",(IF($C315="","",IF(ISNA(SUMIF('27'!$CA:$CA,$C315,'27'!$CB:$CB)),0,SUMIF('27'!$CA:$CA,$C315,'27'!$CB:$CB)))-IF($D315="","",IF(ISNA(SUMIF('27'!$B:$B,$D315,'27'!$L:$L)),0,SUMIF('27'!$B:$B,$D315,'27'!$L:$L)))))</f>
        <v/>
      </c>
      <c r="AG315" s="34" t="str">
        <f>IF($D315="","",(IF($C315="","",IF(ISNA(SUMIF('28'!$CA:$CA,$C315,'28'!$CB:$CB)),0,SUMIF('28'!$CA:$CA,$C315,'28'!$CB:$CB)))-IF($D315="","",IF(ISNA(SUMIF('28'!$B:$B,$D315,'28'!$L:$L)),0,SUMIF('28'!$B:$B,$D315,'28'!$L:$L)))))</f>
        <v/>
      </c>
      <c r="AH315" s="34" t="str">
        <f>IF($D315="","",(IF($C315="","",IF(ISNA(SUMIF('29'!$CA:$CA,$C315,'29'!$CB:$CB)),0,SUMIF('29'!$CA:$CA,$C315,'29'!$CB:$CB)))-IF($D315="","",IF(ISNA(SUMIF('29'!$B:$B,$D315,'29'!$L:$L)),0,SUMIF('29'!$B:$B,$D315,'29'!$L:$L)))))</f>
        <v/>
      </c>
      <c r="AI315" s="34" t="str">
        <f>IF($D315="","",(IF($C315="","",IF(ISNA(SUMIF('30'!$CA:$CA,$C315,'30'!$CB:$CB)),0,SUMIF('30'!$CA:$CA,$C315,'30'!$CB:$CB)))-IF($D315="","",IF(ISNA(SUMIF('30'!$B:$B,$D315,'30'!$L:$L)),0,SUMIF('30'!$B:$B,$D315,'30'!$L:$L)))))</f>
        <v/>
      </c>
      <c r="AJ315" s="34" t="str">
        <f>IF($D315="","",(IF($C315="","",IF(ISNA(SUMIF('31'!$CA:$CA,$C315,'31'!$CB:$CB)),0,SUMIF('31'!$CA:$CA,$C315,'31'!$CB:$CB)))-IF($D315="","",IF(ISNA(SUMIF('31'!$B:$B,$D315,'31'!$L:$L)),0,SUMIF('31'!$B:$B,$D315,'31'!$L:$L)))))</f>
        <v/>
      </c>
      <c r="AK315" s="35" t="str">
        <f t="shared" si="16"/>
        <v/>
      </c>
      <c r="AL315" s="31" t="str">
        <f t="shared" si="17"/>
        <v/>
      </c>
    </row>
    <row r="316" spans="1:38" ht="17.399999999999999" hidden="1">
      <c r="A316" s="19">
        <v>98</v>
      </c>
      <c r="C316" s="39" t="str">
        <f>IF(D316="","",VLOOKUP('CUADRO GENERADO'!D316,'BASE DATOS CONDUCTORES'!B:C,2,FALSE))</f>
        <v/>
      </c>
      <c r="D316" s="28" t="str">
        <f>IFERROR(VLOOKUP(A316,'BASE DATOS CONDUCTORES'!$Z$4:$AB$403,3,FALSE),"")</f>
        <v/>
      </c>
      <c r="E316" s="34" t="str">
        <f>IF(ISNA(VLOOKUP(D316,SALDOS!C:D,2,FALSE)),"",VLOOKUP(D316,SALDOS!C:D,2,FALSE))</f>
        <v/>
      </c>
      <c r="F316" s="34" t="str">
        <f>IF($D316="","",(IF($C316="","",IF(ISNA(SUMIF('1'!$CA:$CA,$C316,'1'!$CB:$CB)),0,SUMIF('1'!$CA:$CA,$C316,'1'!$CB:$CB)))-IF($D316="","",IF(ISNA(SUMIF('1'!$B:$B,$D316,'1'!$L:$L)),0,SUMIF('1'!$B:$B,$D316,'1'!$L:$L)))))</f>
        <v/>
      </c>
      <c r="G316" s="34" t="str">
        <f>IF($D316="","",(IF($C316="","",IF(ISNA(SUMIF('2'!$CA:$CA,$C316,'2'!$CB:$CB)),0,SUMIF('2'!$CA:$CA,$C316,'2'!$CB:$CB)))-IF($D316="","",IF(ISNA(SUMIF('2'!$B:$B,$D316,'2'!$L:$L)),0,SUMIF('2'!$B:$B,$D316,'2'!$L:$L)))))</f>
        <v/>
      </c>
      <c r="H316" s="34" t="str">
        <f>IF($D316="","",(IF($C316="","",IF(ISNA(SUMIF('3'!$CA:$CA,$C316,'3'!$CB:$CB)),0,SUMIF('3'!$CA:$CA,$C316,'3'!$CB:$CB)))-IF($D316="","",IF(ISNA(SUMIF('3'!$B:$B,$D316,'3'!$L:$L)),0,SUMIF('3'!$B:$B,$D316,'3'!$L:$L)))))</f>
        <v/>
      </c>
      <c r="I316" s="34" t="str">
        <f>IF($D316="","",(IF($C316="","",IF(ISNA(SUMIF('4'!$CA:$CA,$C316,'4'!$CB:$CB)),0,SUMIF('4'!$CA:$CA,$C316,'4'!$CB:$CB)))-IF($D316="","",IF(ISNA(SUMIF('4'!$B:$B,$D316,'4'!$L:$L)),0,SUMIF('4'!$B:$B,$D316,'4'!$L:$L)))))</f>
        <v/>
      </c>
      <c r="J316" s="34" t="str">
        <f>IF($D316="","",(IF($C316="","",IF(ISNA(SUMIF('5'!$CA:$CA,$C316,'5'!$CB:$CB)),0,SUMIF('5'!$CA:$CA,$C316,'5'!$CB:$CB)))-IF($D316="","",IF(ISNA(SUMIF('5'!$B:$B,$D316,'5'!$L:$L)),0,SUMIF('5'!$B:$B,$D316,'5'!$L:$L)))))</f>
        <v/>
      </c>
      <c r="K316" s="34" t="str">
        <f>IF($D316="","",(IF($C316="","",IF(ISNA(SUMIF('6'!$CA:$CA,$C316,'6'!$CB:$CB)),0,SUMIF('6'!$CA:$CA,$C316,'6'!$CB:$CB)))-IF($D316="","",IF(ISNA(SUMIF('6'!$B:$B,$D316,'6'!$L:$L)),0,SUMIF('6'!$B:$B,$D316,'6'!$L:$L)))))</f>
        <v/>
      </c>
      <c r="L316" s="34" t="str">
        <f>IF($D316="","",(IF($C316="","",IF(ISNA(SUMIF('7'!$CA:$CA,$C316,'7'!$CB:$CB)),0,SUMIF('7'!$CA:$CA,$C316,'7'!$CB:$CB)))-IF($D316="","",IF(ISNA(SUMIF('7'!$B:$B,$D316,'7'!$L:$L)),0,SUMIF('7'!$B:$B,$D316,'7'!$L:$L)))))</f>
        <v/>
      </c>
      <c r="M316" s="34" t="str">
        <f>IF($D316="","",(IF($C316="","",IF(ISNA(SUMIF('8'!$CA:$CA,$C316,'8'!$CB:$CB)),0,SUMIF('8'!$CA:$CA,$C316,'8'!$CB:$CB)))-IF($D316="","",IF(ISNA(SUMIF('8'!$B:$B,$D316,'8'!$L:$L)),0,SUMIF('8'!$B:$B,$D316,'8'!$L:$L)))))</f>
        <v/>
      </c>
      <c r="N316" s="34" t="str">
        <f>IF($D316="","",(IF($C316="","",IF(ISNA(SUMIF('9'!$CA:$CA,$C316,'9'!$CB:$CB)),0,SUMIF('9'!$CA:$CA,$C316,'9'!$CB:$CB)))-IF($D316="","",IF(ISNA(SUMIF('9'!$B:$B,$D316,'9'!$L:$L)),0,SUMIF('9'!$B:$B,$D316,'9'!$L:$L)))))</f>
        <v/>
      </c>
      <c r="O316" s="34" t="str">
        <f>IF($D316="","",(IF($C316="","",IF(ISNA(SUMIF('10'!$CA:$CA,$C316,'10'!$CB:$CB)),0,SUMIF('10'!$CA:$CA,$C316,'10'!$CB:$CB)))-IF($D316="","",IF(ISNA(SUMIF('10'!$B:$B,$D316,'10'!$L:$L)),0,SUMIF('10'!$B:$B,$D316,'10'!$L:$L)))))</f>
        <v/>
      </c>
      <c r="P316" s="34" t="str">
        <f>IF($D316="","",(IF($C316="","",IF(ISNA(SUMIF('11'!$CA:$CA,$C316,'11'!$CB:$CB)),0,SUMIF('11'!$CA:$CA,$C316,'11'!$CB:$CB)))-IF($D316="","",IF(ISNA(SUMIF('11'!$B:$B,$D316,'11'!$L:$L)),0,SUMIF('11'!$B:$B,$D316,'11'!$L:$L)))))</f>
        <v/>
      </c>
      <c r="Q316" s="34" t="str">
        <f>IF($D316="","",(IF($C316="","",IF(ISNA(SUMIF('12'!$CA:$CA,$C316,'12'!$CB:$CB)),0,SUMIF('12'!$CA:$CA,$C316,'12'!$CB:$CB)))-IF($D316="","",IF(ISNA(SUMIF('12'!$B:$B,$D316,'12'!$L:$L)),0,SUMIF('12'!$B:$B,$D316,'12'!$L:$L)))))</f>
        <v/>
      </c>
      <c r="R316" s="34" t="str">
        <f>IF($D316="","",(IF($C316="","",IF(ISNA(SUMIF('13'!$CA:$CA,$C316,'13'!$CB:$CB)),0,SUMIF('13'!$CA:$CA,$C316,'13'!$CB:$CB)))-IF($D316="","",IF(ISNA(SUMIF('13'!$B:$B,$D316,'13'!$L:$L)),0,SUMIF('13'!$B:$B,$D316,'13'!$L:$L)))))</f>
        <v/>
      </c>
      <c r="S316" s="34" t="str">
        <f>IF($D316="","",(IF($C316="","",IF(ISNA(SUMIF('14'!$CA:$CA,$C316,'14'!$CB:$CB)),0,SUMIF('14'!$CA:$CA,$C316,'14'!$CB:$CB)))-IF($D316="","",IF(ISNA(SUMIF('14'!$B:$B,$D316,'14'!$L:$L)),0,SUMIF('14'!$B:$B,$D316,'14'!$L:$L)))))</f>
        <v/>
      </c>
      <c r="T316" s="34" t="str">
        <f>IF($D316="","",(IF($C316="","",IF(ISNA(SUMIF('15'!$CA:$CA,$C316,'15'!$CB:$CB)),0,SUMIF('15'!$CA:$CA,$C316,'15'!$CB:$CB)))-IF($D316="","",IF(ISNA(SUMIF('15'!$B:$B,$D316,'15'!$L:$L)),0,SUMIF('15'!$B:$B,$D316,'15'!$L:$L)))))</f>
        <v/>
      </c>
      <c r="U316" s="34" t="str">
        <f>IF($D316="","",(IF($C316="","",IF(ISNA(SUMIF('16'!$CA:$CA,$C316,'16'!$CB:$CB)),0,SUMIF('16'!$CA:$CA,$C316,'16'!$CB:$CB)))-IF($D316="","",IF(ISNA(SUMIF('16'!$B:$B,$D316,'16'!$L:$L)),0,SUMIF('16'!$B:$B,$D316,'16'!$L:$L)))))</f>
        <v/>
      </c>
      <c r="V316" s="34" t="str">
        <f>IF($D316="","",(IF($C316="","",IF(ISNA(SUMIF('17'!$CA:$CA,$C316,'17'!$CB:$CB)),0,SUMIF('17'!$CA:$CA,$C316,'17'!$CB:$CB)))-IF($D316="","",IF(ISNA(SUMIF('17'!$B:$B,$D316,'17'!$L:$L)),0,SUMIF('17'!$B:$B,$D316,'17'!$L:$L)))))</f>
        <v/>
      </c>
      <c r="W316" s="34" t="str">
        <f>IF($D316="","",(IF($C316="","",IF(ISNA(SUMIF('18'!$CA:$CA,$C316,'18'!$CB:$CB)),0,SUMIF('18'!$CA:$CA,$C316,'18'!$CB:$CB)))-IF($D316="","",IF(ISNA(SUMIF('18'!$B:$B,$D316,'18'!$L:$L)),0,SUMIF('18'!$B:$B,$D316,'18'!$L:$L)))))</f>
        <v/>
      </c>
      <c r="X316" s="34" t="str">
        <f>IF($D316="","",(IF($C316="","",IF(ISNA(SUMIF('19'!$CA:$CA,$C316,'19'!$CB:$CB)),0,SUMIF('19'!$CA:$CA,$C316,'19'!$CB:$CB)))-IF($D316="","",IF(ISNA(SUMIF('19'!$B:$B,$D316,'19'!$L:$L)),0,SUMIF('19'!$B:$B,$D316,'19'!$L:$L)))))</f>
        <v/>
      </c>
      <c r="Y316" s="34" t="str">
        <f>IF($D316="","",(IF($C316="","",IF(ISNA(SUMIF('20'!$CA:$CA,$C316,'20'!$CB:$CB)),0,SUMIF('20'!$CA:$CA,$C316,'20'!$CB:$CB)))-IF($D316="","",IF(ISNA(SUMIF('20'!$B:$B,$D316,'20'!$L:$L)),0,SUMIF('20'!$B:$B,$D316,'20'!$L:$L)))))</f>
        <v/>
      </c>
      <c r="Z316" s="34" t="str">
        <f>IF($D316="","",(IF($C316="","",IF(ISNA(SUMIF('21'!$CA:$CA,$C316,'21'!$CB:$CB)),0,SUMIF('21'!$CA:$CA,$C316,'21'!$CB:$CB)))-IF($D316="","",IF(ISNA(SUMIF('21'!$B:$B,$D316,'21'!$L:$L)),0,SUMIF('21'!$B:$B,$D316,'21'!$L:$L)))))</f>
        <v/>
      </c>
      <c r="AA316" s="34" t="str">
        <f>IF($D316="","",(IF($C316="","",IF(ISNA(SUMIF('22'!$CA:$CA,$C316,'22'!$CB:$CB)),0,SUMIF('22'!$CA:$CA,$C316,'22'!$CB:$CB)))-IF($D316="","",IF(ISNA(SUMIF('22'!$B:$B,$D316,'22'!$L:$L)),0,SUMIF('22'!$B:$B,$D316,'22'!$L:$L)))))</f>
        <v/>
      </c>
      <c r="AB316" s="34" t="str">
        <f>IF($D316="","",(IF($C316="","",IF(ISNA(SUMIF('23'!$CA:$CA,$C316,'23'!$CB:$CB)),0,SUMIF('23'!$CA:$CA,$C316,'23'!$CB:$CB)))-IF($D316="","",IF(ISNA(SUMIF('23'!$B:$B,$D316,'23'!$L:$L)),0,SUMIF('23'!$B:$B,$D316,'23'!$L:$L)))))</f>
        <v/>
      </c>
      <c r="AC316" s="34" t="str">
        <f>IF($D316="","",(IF($C316="","",IF(ISNA(SUMIF('24'!$CA:$CA,$C316,'24'!$CB:$CB)),0,SUMIF('24'!$CA:$CA,$C316,'24'!$CB:$CB)))-IF($D316="","",IF(ISNA(SUMIF('24'!$B:$B,$D316,'24'!$L:$L)),0,SUMIF('24'!$B:$B,$D316,'24'!$L:$L)))))</f>
        <v/>
      </c>
      <c r="AD316" s="34" t="str">
        <f>IF($D316="","",(IF($C316="","",IF(ISNA(SUMIF('25'!$CA:$CA,$C316,'25'!$CB:$CB)),0,SUMIF('25'!$CA:$CA,$C316,'25'!$CB:$CB)))-IF($D316="","",IF(ISNA(SUMIF('25'!$B:$B,$D316,'25'!$L:$L)),0,SUMIF('25'!$B:$B,$D316,'25'!$L:$L)))))</f>
        <v/>
      </c>
      <c r="AE316" s="34" t="str">
        <f>IF($D316="","",(IF($C316="","",IF(ISNA(SUMIF('26'!$CA:$CA,$C316,'26'!$CB:$CB)),0,SUMIF('26'!$CA:$CA,$C316,'26'!$CB:$CB)))-IF($D316="","",IF(ISNA(SUMIF('26'!$B:$B,$D316,'26'!$L:$L)),0,SUMIF('26'!$B:$B,$D316,'26'!$L:$L)))))</f>
        <v/>
      </c>
      <c r="AF316" s="34" t="str">
        <f>IF($D316="","",(IF($C316="","",IF(ISNA(SUMIF('27'!$CA:$CA,$C316,'27'!$CB:$CB)),0,SUMIF('27'!$CA:$CA,$C316,'27'!$CB:$CB)))-IF($D316="","",IF(ISNA(SUMIF('27'!$B:$B,$D316,'27'!$L:$L)),0,SUMIF('27'!$B:$B,$D316,'27'!$L:$L)))))</f>
        <v/>
      </c>
      <c r="AG316" s="34" t="str">
        <f>IF($D316="","",(IF($C316="","",IF(ISNA(SUMIF('28'!$CA:$CA,$C316,'28'!$CB:$CB)),0,SUMIF('28'!$CA:$CA,$C316,'28'!$CB:$CB)))-IF($D316="","",IF(ISNA(SUMIF('28'!$B:$B,$D316,'28'!$L:$L)),0,SUMIF('28'!$B:$B,$D316,'28'!$L:$L)))))</f>
        <v/>
      </c>
      <c r="AH316" s="34" t="str">
        <f>IF($D316="","",(IF($C316="","",IF(ISNA(SUMIF('29'!$CA:$CA,$C316,'29'!$CB:$CB)),0,SUMIF('29'!$CA:$CA,$C316,'29'!$CB:$CB)))-IF($D316="","",IF(ISNA(SUMIF('29'!$B:$B,$D316,'29'!$L:$L)),0,SUMIF('29'!$B:$B,$D316,'29'!$L:$L)))))</f>
        <v/>
      </c>
      <c r="AI316" s="34" t="str">
        <f>IF($D316="","",(IF($C316="","",IF(ISNA(SUMIF('30'!$CA:$CA,$C316,'30'!$CB:$CB)),0,SUMIF('30'!$CA:$CA,$C316,'30'!$CB:$CB)))-IF($D316="","",IF(ISNA(SUMIF('30'!$B:$B,$D316,'30'!$L:$L)),0,SUMIF('30'!$B:$B,$D316,'30'!$L:$L)))))</f>
        <v/>
      </c>
      <c r="AJ316" s="34" t="str">
        <f>IF($D316="","",(IF($C316="","",IF(ISNA(SUMIF('31'!$CA:$CA,$C316,'31'!$CB:$CB)),0,SUMIF('31'!$CA:$CA,$C316,'31'!$CB:$CB)))-IF($D316="","",IF(ISNA(SUMIF('31'!$B:$B,$D316,'31'!$L:$L)),0,SUMIF('31'!$B:$B,$D316,'31'!$L:$L)))))</f>
        <v/>
      </c>
      <c r="AK316" s="35" t="str">
        <f t="shared" si="16"/>
        <v/>
      </c>
      <c r="AL316" s="31" t="str">
        <f t="shared" si="17"/>
        <v/>
      </c>
    </row>
    <row r="317" spans="1:38" ht="17.399999999999999" hidden="1">
      <c r="A317" s="19">
        <v>99</v>
      </c>
      <c r="C317" s="39" t="str">
        <f>IF(D317="","",VLOOKUP('CUADRO GENERADO'!D317,'BASE DATOS CONDUCTORES'!B:C,2,FALSE))</f>
        <v/>
      </c>
      <c r="D317" s="28" t="str">
        <f>IFERROR(VLOOKUP(A317,'BASE DATOS CONDUCTORES'!$Z$4:$AB$403,3,FALSE),"")</f>
        <v/>
      </c>
      <c r="E317" s="34" t="str">
        <f>IF(ISNA(VLOOKUP(D317,SALDOS!C:D,2,FALSE)),"",VLOOKUP(D317,SALDOS!C:D,2,FALSE))</f>
        <v/>
      </c>
      <c r="F317" s="34" t="str">
        <f>IF($D317="","",(IF($C317="","",IF(ISNA(SUMIF('1'!$CA:$CA,$C317,'1'!$CB:$CB)),0,SUMIF('1'!$CA:$CA,$C317,'1'!$CB:$CB)))-IF($D317="","",IF(ISNA(SUMIF('1'!$B:$B,$D317,'1'!$L:$L)),0,SUMIF('1'!$B:$B,$D317,'1'!$L:$L)))))</f>
        <v/>
      </c>
      <c r="G317" s="34" t="str">
        <f>IF($D317="","",(IF($C317="","",IF(ISNA(SUMIF('2'!$CA:$CA,$C317,'2'!$CB:$CB)),0,SUMIF('2'!$CA:$CA,$C317,'2'!$CB:$CB)))-IF($D317="","",IF(ISNA(SUMIF('2'!$B:$B,$D317,'2'!$L:$L)),0,SUMIF('2'!$B:$B,$D317,'2'!$L:$L)))))</f>
        <v/>
      </c>
      <c r="H317" s="34" t="str">
        <f>IF($D317="","",(IF($C317="","",IF(ISNA(SUMIF('3'!$CA:$CA,$C317,'3'!$CB:$CB)),0,SUMIF('3'!$CA:$CA,$C317,'3'!$CB:$CB)))-IF($D317="","",IF(ISNA(SUMIF('3'!$B:$B,$D317,'3'!$L:$L)),0,SUMIF('3'!$B:$B,$D317,'3'!$L:$L)))))</f>
        <v/>
      </c>
      <c r="I317" s="34" t="str">
        <f>IF($D317="","",(IF($C317="","",IF(ISNA(SUMIF('4'!$CA:$CA,$C317,'4'!$CB:$CB)),0,SUMIF('4'!$CA:$CA,$C317,'4'!$CB:$CB)))-IF($D317="","",IF(ISNA(SUMIF('4'!$B:$B,$D317,'4'!$L:$L)),0,SUMIF('4'!$B:$B,$D317,'4'!$L:$L)))))</f>
        <v/>
      </c>
      <c r="J317" s="34" t="str">
        <f>IF($D317="","",(IF($C317="","",IF(ISNA(SUMIF('5'!$CA:$CA,$C317,'5'!$CB:$CB)),0,SUMIF('5'!$CA:$CA,$C317,'5'!$CB:$CB)))-IF($D317="","",IF(ISNA(SUMIF('5'!$B:$B,$D317,'5'!$L:$L)),0,SUMIF('5'!$B:$B,$D317,'5'!$L:$L)))))</f>
        <v/>
      </c>
      <c r="K317" s="34" t="str">
        <f>IF($D317="","",(IF($C317="","",IF(ISNA(SUMIF('6'!$CA:$CA,$C317,'6'!$CB:$CB)),0,SUMIF('6'!$CA:$CA,$C317,'6'!$CB:$CB)))-IF($D317="","",IF(ISNA(SUMIF('6'!$B:$B,$D317,'6'!$L:$L)),0,SUMIF('6'!$B:$B,$D317,'6'!$L:$L)))))</f>
        <v/>
      </c>
      <c r="L317" s="34" t="str">
        <f>IF($D317="","",(IF($C317="","",IF(ISNA(SUMIF('7'!$CA:$CA,$C317,'7'!$CB:$CB)),0,SUMIF('7'!$CA:$CA,$C317,'7'!$CB:$CB)))-IF($D317="","",IF(ISNA(SUMIF('7'!$B:$B,$D317,'7'!$L:$L)),0,SUMIF('7'!$B:$B,$D317,'7'!$L:$L)))))</f>
        <v/>
      </c>
      <c r="M317" s="34" t="str">
        <f>IF($D317="","",(IF($C317="","",IF(ISNA(SUMIF('8'!$CA:$CA,$C317,'8'!$CB:$CB)),0,SUMIF('8'!$CA:$CA,$C317,'8'!$CB:$CB)))-IF($D317="","",IF(ISNA(SUMIF('8'!$B:$B,$D317,'8'!$L:$L)),0,SUMIF('8'!$B:$B,$D317,'8'!$L:$L)))))</f>
        <v/>
      </c>
      <c r="N317" s="34" t="str">
        <f>IF($D317="","",(IF($C317="","",IF(ISNA(SUMIF('9'!$CA:$CA,$C317,'9'!$CB:$CB)),0,SUMIF('9'!$CA:$CA,$C317,'9'!$CB:$CB)))-IF($D317="","",IF(ISNA(SUMIF('9'!$B:$B,$D317,'9'!$L:$L)),0,SUMIF('9'!$B:$B,$D317,'9'!$L:$L)))))</f>
        <v/>
      </c>
      <c r="O317" s="34" t="str">
        <f>IF($D317="","",(IF($C317="","",IF(ISNA(SUMIF('10'!$CA:$CA,$C317,'10'!$CB:$CB)),0,SUMIF('10'!$CA:$CA,$C317,'10'!$CB:$CB)))-IF($D317="","",IF(ISNA(SUMIF('10'!$B:$B,$D317,'10'!$L:$L)),0,SUMIF('10'!$B:$B,$D317,'10'!$L:$L)))))</f>
        <v/>
      </c>
      <c r="P317" s="34" t="str">
        <f>IF($D317="","",(IF($C317="","",IF(ISNA(SUMIF('11'!$CA:$CA,$C317,'11'!$CB:$CB)),0,SUMIF('11'!$CA:$CA,$C317,'11'!$CB:$CB)))-IF($D317="","",IF(ISNA(SUMIF('11'!$B:$B,$D317,'11'!$L:$L)),0,SUMIF('11'!$B:$B,$D317,'11'!$L:$L)))))</f>
        <v/>
      </c>
      <c r="Q317" s="34" t="str">
        <f>IF($D317="","",(IF($C317="","",IF(ISNA(SUMIF('12'!$CA:$CA,$C317,'12'!$CB:$CB)),0,SUMIF('12'!$CA:$CA,$C317,'12'!$CB:$CB)))-IF($D317="","",IF(ISNA(SUMIF('12'!$B:$B,$D317,'12'!$L:$L)),0,SUMIF('12'!$B:$B,$D317,'12'!$L:$L)))))</f>
        <v/>
      </c>
      <c r="R317" s="34" t="str">
        <f>IF($D317="","",(IF($C317="","",IF(ISNA(SUMIF('13'!$CA:$CA,$C317,'13'!$CB:$CB)),0,SUMIF('13'!$CA:$CA,$C317,'13'!$CB:$CB)))-IF($D317="","",IF(ISNA(SUMIF('13'!$B:$B,$D317,'13'!$L:$L)),0,SUMIF('13'!$B:$B,$D317,'13'!$L:$L)))))</f>
        <v/>
      </c>
      <c r="S317" s="34" t="str">
        <f>IF($D317="","",(IF($C317="","",IF(ISNA(SUMIF('14'!$CA:$CA,$C317,'14'!$CB:$CB)),0,SUMIF('14'!$CA:$CA,$C317,'14'!$CB:$CB)))-IF($D317="","",IF(ISNA(SUMIF('14'!$B:$B,$D317,'14'!$L:$L)),0,SUMIF('14'!$B:$B,$D317,'14'!$L:$L)))))</f>
        <v/>
      </c>
      <c r="T317" s="34" t="str">
        <f>IF($D317="","",(IF($C317="","",IF(ISNA(SUMIF('15'!$CA:$CA,$C317,'15'!$CB:$CB)),0,SUMIF('15'!$CA:$CA,$C317,'15'!$CB:$CB)))-IF($D317="","",IF(ISNA(SUMIF('15'!$B:$B,$D317,'15'!$L:$L)),0,SUMIF('15'!$B:$B,$D317,'15'!$L:$L)))))</f>
        <v/>
      </c>
      <c r="U317" s="34" t="str">
        <f>IF($D317="","",(IF($C317="","",IF(ISNA(SUMIF('16'!$CA:$CA,$C317,'16'!$CB:$CB)),0,SUMIF('16'!$CA:$CA,$C317,'16'!$CB:$CB)))-IF($D317="","",IF(ISNA(SUMIF('16'!$B:$B,$D317,'16'!$L:$L)),0,SUMIF('16'!$B:$B,$D317,'16'!$L:$L)))))</f>
        <v/>
      </c>
      <c r="V317" s="34" t="str">
        <f>IF($D317="","",(IF($C317="","",IF(ISNA(SUMIF('17'!$CA:$CA,$C317,'17'!$CB:$CB)),0,SUMIF('17'!$CA:$CA,$C317,'17'!$CB:$CB)))-IF($D317="","",IF(ISNA(SUMIF('17'!$B:$B,$D317,'17'!$L:$L)),0,SUMIF('17'!$B:$B,$D317,'17'!$L:$L)))))</f>
        <v/>
      </c>
      <c r="W317" s="34" t="str">
        <f>IF($D317="","",(IF($C317="","",IF(ISNA(SUMIF('18'!$CA:$CA,$C317,'18'!$CB:$CB)),0,SUMIF('18'!$CA:$CA,$C317,'18'!$CB:$CB)))-IF($D317="","",IF(ISNA(SUMIF('18'!$B:$B,$D317,'18'!$L:$L)),0,SUMIF('18'!$B:$B,$D317,'18'!$L:$L)))))</f>
        <v/>
      </c>
      <c r="X317" s="34" t="str">
        <f>IF($D317="","",(IF($C317="","",IF(ISNA(SUMIF('19'!$CA:$CA,$C317,'19'!$CB:$CB)),0,SUMIF('19'!$CA:$CA,$C317,'19'!$CB:$CB)))-IF($D317="","",IF(ISNA(SUMIF('19'!$B:$B,$D317,'19'!$L:$L)),0,SUMIF('19'!$B:$B,$D317,'19'!$L:$L)))))</f>
        <v/>
      </c>
      <c r="Y317" s="34" t="str">
        <f>IF($D317="","",(IF($C317="","",IF(ISNA(SUMIF('20'!$CA:$CA,$C317,'20'!$CB:$CB)),0,SUMIF('20'!$CA:$CA,$C317,'20'!$CB:$CB)))-IF($D317="","",IF(ISNA(SUMIF('20'!$B:$B,$D317,'20'!$L:$L)),0,SUMIF('20'!$B:$B,$D317,'20'!$L:$L)))))</f>
        <v/>
      </c>
      <c r="Z317" s="34" t="str">
        <f>IF($D317="","",(IF($C317="","",IF(ISNA(SUMIF('21'!$CA:$CA,$C317,'21'!$CB:$CB)),0,SUMIF('21'!$CA:$CA,$C317,'21'!$CB:$CB)))-IF($D317="","",IF(ISNA(SUMIF('21'!$B:$B,$D317,'21'!$L:$L)),0,SUMIF('21'!$B:$B,$D317,'21'!$L:$L)))))</f>
        <v/>
      </c>
      <c r="AA317" s="34" t="str">
        <f>IF($D317="","",(IF($C317="","",IF(ISNA(SUMIF('22'!$CA:$CA,$C317,'22'!$CB:$CB)),0,SUMIF('22'!$CA:$CA,$C317,'22'!$CB:$CB)))-IF($D317="","",IF(ISNA(SUMIF('22'!$B:$B,$D317,'22'!$L:$L)),0,SUMIF('22'!$B:$B,$D317,'22'!$L:$L)))))</f>
        <v/>
      </c>
      <c r="AB317" s="34" t="str">
        <f>IF($D317="","",(IF($C317="","",IF(ISNA(SUMIF('23'!$CA:$CA,$C317,'23'!$CB:$CB)),0,SUMIF('23'!$CA:$CA,$C317,'23'!$CB:$CB)))-IF($D317="","",IF(ISNA(SUMIF('23'!$B:$B,$D317,'23'!$L:$L)),0,SUMIF('23'!$B:$B,$D317,'23'!$L:$L)))))</f>
        <v/>
      </c>
      <c r="AC317" s="34" t="str">
        <f>IF($D317="","",(IF($C317="","",IF(ISNA(SUMIF('24'!$CA:$CA,$C317,'24'!$CB:$CB)),0,SUMIF('24'!$CA:$CA,$C317,'24'!$CB:$CB)))-IF($D317="","",IF(ISNA(SUMIF('24'!$B:$B,$D317,'24'!$L:$L)),0,SUMIF('24'!$B:$B,$D317,'24'!$L:$L)))))</f>
        <v/>
      </c>
      <c r="AD317" s="34" t="str">
        <f>IF($D317="","",(IF($C317="","",IF(ISNA(SUMIF('25'!$CA:$CA,$C317,'25'!$CB:$CB)),0,SUMIF('25'!$CA:$CA,$C317,'25'!$CB:$CB)))-IF($D317="","",IF(ISNA(SUMIF('25'!$B:$B,$D317,'25'!$L:$L)),0,SUMIF('25'!$B:$B,$D317,'25'!$L:$L)))))</f>
        <v/>
      </c>
      <c r="AE317" s="34" t="str">
        <f>IF($D317="","",(IF($C317="","",IF(ISNA(SUMIF('26'!$CA:$CA,$C317,'26'!$CB:$CB)),0,SUMIF('26'!$CA:$CA,$C317,'26'!$CB:$CB)))-IF($D317="","",IF(ISNA(SUMIF('26'!$B:$B,$D317,'26'!$L:$L)),0,SUMIF('26'!$B:$B,$D317,'26'!$L:$L)))))</f>
        <v/>
      </c>
      <c r="AF317" s="34" t="str">
        <f>IF($D317="","",(IF($C317="","",IF(ISNA(SUMIF('27'!$CA:$CA,$C317,'27'!$CB:$CB)),0,SUMIF('27'!$CA:$CA,$C317,'27'!$CB:$CB)))-IF($D317="","",IF(ISNA(SUMIF('27'!$B:$B,$D317,'27'!$L:$L)),0,SUMIF('27'!$B:$B,$D317,'27'!$L:$L)))))</f>
        <v/>
      </c>
      <c r="AG317" s="34" t="str">
        <f>IF($D317="","",(IF($C317="","",IF(ISNA(SUMIF('28'!$CA:$CA,$C317,'28'!$CB:$CB)),0,SUMIF('28'!$CA:$CA,$C317,'28'!$CB:$CB)))-IF($D317="","",IF(ISNA(SUMIF('28'!$B:$B,$D317,'28'!$L:$L)),0,SUMIF('28'!$B:$B,$D317,'28'!$L:$L)))))</f>
        <v/>
      </c>
      <c r="AH317" s="34" t="str">
        <f>IF($D317="","",(IF($C317="","",IF(ISNA(SUMIF('29'!$CA:$CA,$C317,'29'!$CB:$CB)),0,SUMIF('29'!$CA:$CA,$C317,'29'!$CB:$CB)))-IF($D317="","",IF(ISNA(SUMIF('29'!$B:$B,$D317,'29'!$L:$L)),0,SUMIF('29'!$B:$B,$D317,'29'!$L:$L)))))</f>
        <v/>
      </c>
      <c r="AI317" s="34" t="str">
        <f>IF($D317="","",(IF($C317="","",IF(ISNA(SUMIF('30'!$CA:$CA,$C317,'30'!$CB:$CB)),0,SUMIF('30'!$CA:$CA,$C317,'30'!$CB:$CB)))-IF($D317="","",IF(ISNA(SUMIF('30'!$B:$B,$D317,'30'!$L:$L)),0,SUMIF('30'!$B:$B,$D317,'30'!$L:$L)))))</f>
        <v/>
      </c>
      <c r="AJ317" s="34" t="str">
        <f>IF($D317="","",(IF($C317="","",IF(ISNA(SUMIF('31'!$CA:$CA,$C317,'31'!$CB:$CB)),0,SUMIF('31'!$CA:$CA,$C317,'31'!$CB:$CB)))-IF($D317="","",IF(ISNA(SUMIF('31'!$B:$B,$D317,'31'!$L:$L)),0,SUMIF('31'!$B:$B,$D317,'31'!$L:$L)))))</f>
        <v/>
      </c>
      <c r="AK317" s="35" t="str">
        <f t="shared" si="16"/>
        <v/>
      </c>
      <c r="AL317" s="31" t="str">
        <f t="shared" si="17"/>
        <v/>
      </c>
    </row>
    <row r="318" spans="1:38" ht="17.399999999999999" hidden="1">
      <c r="A318" s="19">
        <v>100</v>
      </c>
      <c r="C318" s="39" t="str">
        <f>IF(D318="","",VLOOKUP('CUADRO GENERADO'!D318,'BASE DATOS CONDUCTORES'!B:C,2,FALSE))</f>
        <v/>
      </c>
      <c r="D318" s="28" t="str">
        <f>IFERROR(VLOOKUP(A318,'BASE DATOS CONDUCTORES'!$Z$4:$AB$403,3,FALSE),"")</f>
        <v/>
      </c>
      <c r="E318" s="34" t="str">
        <f>IF(ISNA(VLOOKUP(D318,SALDOS!C:D,2,FALSE)),"",VLOOKUP(D318,SALDOS!C:D,2,FALSE))</f>
        <v/>
      </c>
      <c r="F318" s="34" t="str">
        <f>IF($D318="","",(IF($C318="","",IF(ISNA(SUMIF('1'!$CA:$CA,$C318,'1'!$CB:$CB)),0,SUMIF('1'!$CA:$CA,$C318,'1'!$CB:$CB)))-IF($D318="","",IF(ISNA(SUMIF('1'!$B:$B,$D318,'1'!$L:$L)),0,SUMIF('1'!$B:$B,$D318,'1'!$L:$L)))))</f>
        <v/>
      </c>
      <c r="G318" s="34" t="str">
        <f>IF($D318="","",(IF($C318="","",IF(ISNA(SUMIF('2'!$CA:$CA,$C318,'2'!$CB:$CB)),0,SUMIF('2'!$CA:$CA,$C318,'2'!$CB:$CB)))-IF($D318="","",IF(ISNA(SUMIF('2'!$B:$B,$D318,'2'!$L:$L)),0,SUMIF('2'!$B:$B,$D318,'2'!$L:$L)))))</f>
        <v/>
      </c>
      <c r="H318" s="34" t="str">
        <f>IF($D318="","",(IF($C318="","",IF(ISNA(SUMIF('3'!$CA:$CA,$C318,'3'!$CB:$CB)),0,SUMIF('3'!$CA:$CA,$C318,'3'!$CB:$CB)))-IF($D318="","",IF(ISNA(SUMIF('3'!$B:$B,$D318,'3'!$L:$L)),0,SUMIF('3'!$B:$B,$D318,'3'!$L:$L)))))</f>
        <v/>
      </c>
      <c r="I318" s="34" t="str">
        <f>IF($D318="","",(IF($C318="","",IF(ISNA(SUMIF('4'!$CA:$CA,$C318,'4'!$CB:$CB)),0,SUMIF('4'!$CA:$CA,$C318,'4'!$CB:$CB)))-IF($D318="","",IF(ISNA(SUMIF('4'!$B:$B,$D318,'4'!$L:$L)),0,SUMIF('4'!$B:$B,$D318,'4'!$L:$L)))))</f>
        <v/>
      </c>
      <c r="J318" s="34" t="str">
        <f>IF($D318="","",(IF($C318="","",IF(ISNA(SUMIF('5'!$CA:$CA,$C318,'5'!$CB:$CB)),0,SUMIF('5'!$CA:$CA,$C318,'5'!$CB:$CB)))-IF($D318="","",IF(ISNA(SUMIF('5'!$B:$B,$D318,'5'!$L:$L)),0,SUMIF('5'!$B:$B,$D318,'5'!$L:$L)))))</f>
        <v/>
      </c>
      <c r="K318" s="34" t="str">
        <f>IF($D318="","",(IF($C318="","",IF(ISNA(SUMIF('6'!$CA:$CA,$C318,'6'!$CB:$CB)),0,SUMIF('6'!$CA:$CA,$C318,'6'!$CB:$CB)))-IF($D318="","",IF(ISNA(SUMIF('6'!$B:$B,$D318,'6'!$L:$L)),0,SUMIF('6'!$B:$B,$D318,'6'!$L:$L)))))</f>
        <v/>
      </c>
      <c r="L318" s="34" t="str">
        <f>IF($D318="","",(IF($C318="","",IF(ISNA(SUMIF('7'!$CA:$CA,$C318,'7'!$CB:$CB)),0,SUMIF('7'!$CA:$CA,$C318,'7'!$CB:$CB)))-IF($D318="","",IF(ISNA(SUMIF('7'!$B:$B,$D318,'7'!$L:$L)),0,SUMIF('7'!$B:$B,$D318,'7'!$L:$L)))))</f>
        <v/>
      </c>
      <c r="M318" s="34" t="str">
        <f>IF($D318="","",(IF($C318="","",IF(ISNA(SUMIF('8'!$CA:$CA,$C318,'8'!$CB:$CB)),0,SUMIF('8'!$CA:$CA,$C318,'8'!$CB:$CB)))-IF($D318="","",IF(ISNA(SUMIF('8'!$B:$B,$D318,'8'!$L:$L)),0,SUMIF('8'!$B:$B,$D318,'8'!$L:$L)))))</f>
        <v/>
      </c>
      <c r="N318" s="34" t="str">
        <f>IF($D318="","",(IF($C318="","",IF(ISNA(SUMIF('9'!$CA:$CA,$C318,'9'!$CB:$CB)),0,SUMIF('9'!$CA:$CA,$C318,'9'!$CB:$CB)))-IF($D318="","",IF(ISNA(SUMIF('9'!$B:$B,$D318,'9'!$L:$L)),0,SUMIF('9'!$B:$B,$D318,'9'!$L:$L)))))</f>
        <v/>
      </c>
      <c r="O318" s="34" t="str">
        <f>IF($D318="","",(IF($C318="","",IF(ISNA(SUMIF('10'!$CA:$CA,$C318,'10'!$CB:$CB)),0,SUMIF('10'!$CA:$CA,$C318,'10'!$CB:$CB)))-IF($D318="","",IF(ISNA(SUMIF('10'!$B:$B,$D318,'10'!$L:$L)),0,SUMIF('10'!$B:$B,$D318,'10'!$L:$L)))))</f>
        <v/>
      </c>
      <c r="P318" s="34" t="str">
        <f>IF($D318="","",(IF($C318="","",IF(ISNA(SUMIF('11'!$CA:$CA,$C318,'11'!$CB:$CB)),0,SUMIF('11'!$CA:$CA,$C318,'11'!$CB:$CB)))-IF($D318="","",IF(ISNA(SUMIF('11'!$B:$B,$D318,'11'!$L:$L)),0,SUMIF('11'!$B:$B,$D318,'11'!$L:$L)))))</f>
        <v/>
      </c>
      <c r="Q318" s="34" t="str">
        <f>IF($D318="","",(IF($C318="","",IF(ISNA(SUMIF('12'!$CA:$CA,$C318,'12'!$CB:$CB)),0,SUMIF('12'!$CA:$CA,$C318,'12'!$CB:$CB)))-IF($D318="","",IF(ISNA(SUMIF('12'!$B:$B,$D318,'12'!$L:$L)),0,SUMIF('12'!$B:$B,$D318,'12'!$L:$L)))))</f>
        <v/>
      </c>
      <c r="R318" s="34" t="str">
        <f>IF($D318="","",(IF($C318="","",IF(ISNA(SUMIF('13'!$CA:$CA,$C318,'13'!$CB:$CB)),0,SUMIF('13'!$CA:$CA,$C318,'13'!$CB:$CB)))-IF($D318="","",IF(ISNA(SUMIF('13'!$B:$B,$D318,'13'!$L:$L)),0,SUMIF('13'!$B:$B,$D318,'13'!$L:$L)))))</f>
        <v/>
      </c>
      <c r="S318" s="34" t="str">
        <f>IF($D318="","",(IF($C318="","",IF(ISNA(SUMIF('14'!$CA:$CA,$C318,'14'!$CB:$CB)),0,SUMIF('14'!$CA:$CA,$C318,'14'!$CB:$CB)))-IF($D318="","",IF(ISNA(SUMIF('14'!$B:$B,$D318,'14'!$L:$L)),0,SUMIF('14'!$B:$B,$D318,'14'!$L:$L)))))</f>
        <v/>
      </c>
      <c r="T318" s="34" t="str">
        <f>IF($D318="","",(IF($C318="","",IF(ISNA(SUMIF('15'!$CA:$CA,$C318,'15'!$CB:$CB)),0,SUMIF('15'!$CA:$CA,$C318,'15'!$CB:$CB)))-IF($D318="","",IF(ISNA(SUMIF('15'!$B:$B,$D318,'15'!$L:$L)),0,SUMIF('15'!$B:$B,$D318,'15'!$L:$L)))))</f>
        <v/>
      </c>
      <c r="U318" s="34" t="str">
        <f>IF($D318="","",(IF($C318="","",IF(ISNA(SUMIF('16'!$CA:$CA,$C318,'16'!$CB:$CB)),0,SUMIF('16'!$CA:$CA,$C318,'16'!$CB:$CB)))-IF($D318="","",IF(ISNA(SUMIF('16'!$B:$B,$D318,'16'!$L:$L)),0,SUMIF('16'!$B:$B,$D318,'16'!$L:$L)))))</f>
        <v/>
      </c>
      <c r="V318" s="34" t="str">
        <f>IF($D318="","",(IF($C318="","",IF(ISNA(SUMIF('17'!$CA:$CA,$C318,'17'!$CB:$CB)),0,SUMIF('17'!$CA:$CA,$C318,'17'!$CB:$CB)))-IF($D318="","",IF(ISNA(SUMIF('17'!$B:$B,$D318,'17'!$L:$L)),0,SUMIF('17'!$B:$B,$D318,'17'!$L:$L)))))</f>
        <v/>
      </c>
      <c r="W318" s="34" t="str">
        <f>IF($D318="","",(IF($C318="","",IF(ISNA(SUMIF('18'!$CA:$CA,$C318,'18'!$CB:$CB)),0,SUMIF('18'!$CA:$CA,$C318,'18'!$CB:$CB)))-IF($D318="","",IF(ISNA(SUMIF('18'!$B:$B,$D318,'18'!$L:$L)),0,SUMIF('18'!$B:$B,$D318,'18'!$L:$L)))))</f>
        <v/>
      </c>
      <c r="X318" s="34" t="str">
        <f>IF($D318="","",(IF($C318="","",IF(ISNA(SUMIF('19'!$CA:$CA,$C318,'19'!$CB:$CB)),0,SUMIF('19'!$CA:$CA,$C318,'19'!$CB:$CB)))-IF($D318="","",IF(ISNA(SUMIF('19'!$B:$B,$D318,'19'!$L:$L)),0,SUMIF('19'!$B:$B,$D318,'19'!$L:$L)))))</f>
        <v/>
      </c>
      <c r="Y318" s="34" t="str">
        <f>IF($D318="","",(IF($C318="","",IF(ISNA(SUMIF('20'!$CA:$CA,$C318,'20'!$CB:$CB)),0,SUMIF('20'!$CA:$CA,$C318,'20'!$CB:$CB)))-IF($D318="","",IF(ISNA(SUMIF('20'!$B:$B,$D318,'20'!$L:$L)),0,SUMIF('20'!$B:$B,$D318,'20'!$L:$L)))))</f>
        <v/>
      </c>
      <c r="Z318" s="34" t="str">
        <f>IF($D318="","",(IF($C318="","",IF(ISNA(SUMIF('21'!$CA:$CA,$C318,'21'!$CB:$CB)),0,SUMIF('21'!$CA:$CA,$C318,'21'!$CB:$CB)))-IF($D318="","",IF(ISNA(SUMIF('21'!$B:$B,$D318,'21'!$L:$L)),0,SUMIF('21'!$B:$B,$D318,'21'!$L:$L)))))</f>
        <v/>
      </c>
      <c r="AA318" s="34" t="str">
        <f>IF($D318="","",(IF($C318="","",IF(ISNA(SUMIF('22'!$CA:$CA,$C318,'22'!$CB:$CB)),0,SUMIF('22'!$CA:$CA,$C318,'22'!$CB:$CB)))-IF($D318="","",IF(ISNA(SUMIF('22'!$B:$B,$D318,'22'!$L:$L)),0,SUMIF('22'!$B:$B,$D318,'22'!$L:$L)))))</f>
        <v/>
      </c>
      <c r="AB318" s="34" t="str">
        <f>IF($D318="","",(IF($C318="","",IF(ISNA(SUMIF('23'!$CA:$CA,$C318,'23'!$CB:$CB)),0,SUMIF('23'!$CA:$CA,$C318,'23'!$CB:$CB)))-IF($D318="","",IF(ISNA(SUMIF('23'!$B:$B,$D318,'23'!$L:$L)),0,SUMIF('23'!$B:$B,$D318,'23'!$L:$L)))))</f>
        <v/>
      </c>
      <c r="AC318" s="34" t="str">
        <f>IF($D318="","",(IF($C318="","",IF(ISNA(SUMIF('24'!$CA:$CA,$C318,'24'!$CB:$CB)),0,SUMIF('24'!$CA:$CA,$C318,'24'!$CB:$CB)))-IF($D318="","",IF(ISNA(SUMIF('24'!$B:$B,$D318,'24'!$L:$L)),0,SUMIF('24'!$B:$B,$D318,'24'!$L:$L)))))</f>
        <v/>
      </c>
      <c r="AD318" s="34" t="str">
        <f>IF($D318="","",(IF($C318="","",IF(ISNA(SUMIF('25'!$CA:$CA,$C318,'25'!$CB:$CB)),0,SUMIF('25'!$CA:$CA,$C318,'25'!$CB:$CB)))-IF($D318="","",IF(ISNA(SUMIF('25'!$B:$B,$D318,'25'!$L:$L)),0,SUMIF('25'!$B:$B,$D318,'25'!$L:$L)))))</f>
        <v/>
      </c>
      <c r="AE318" s="34" t="str">
        <f>IF($D318="","",(IF($C318="","",IF(ISNA(SUMIF('26'!$CA:$CA,$C318,'26'!$CB:$CB)),0,SUMIF('26'!$CA:$CA,$C318,'26'!$CB:$CB)))-IF($D318="","",IF(ISNA(SUMIF('26'!$B:$B,$D318,'26'!$L:$L)),0,SUMIF('26'!$B:$B,$D318,'26'!$L:$L)))))</f>
        <v/>
      </c>
      <c r="AF318" s="34" t="str">
        <f>IF($D318="","",(IF($C318="","",IF(ISNA(SUMIF('27'!$CA:$CA,$C318,'27'!$CB:$CB)),0,SUMIF('27'!$CA:$CA,$C318,'27'!$CB:$CB)))-IF($D318="","",IF(ISNA(SUMIF('27'!$B:$B,$D318,'27'!$L:$L)),0,SUMIF('27'!$B:$B,$D318,'27'!$L:$L)))))</f>
        <v/>
      </c>
      <c r="AG318" s="34" t="str">
        <f>IF($D318="","",(IF($C318="","",IF(ISNA(SUMIF('28'!$CA:$CA,$C318,'28'!$CB:$CB)),0,SUMIF('28'!$CA:$CA,$C318,'28'!$CB:$CB)))-IF($D318="","",IF(ISNA(SUMIF('28'!$B:$B,$D318,'28'!$L:$L)),0,SUMIF('28'!$B:$B,$D318,'28'!$L:$L)))))</f>
        <v/>
      </c>
      <c r="AH318" s="34" t="str">
        <f>IF($D318="","",(IF($C318="","",IF(ISNA(SUMIF('29'!$CA:$CA,$C318,'29'!$CB:$CB)),0,SUMIF('29'!$CA:$CA,$C318,'29'!$CB:$CB)))-IF($D318="","",IF(ISNA(SUMIF('29'!$B:$B,$D318,'29'!$L:$L)),0,SUMIF('29'!$B:$B,$D318,'29'!$L:$L)))))</f>
        <v/>
      </c>
      <c r="AI318" s="34" t="str">
        <f>IF($D318="","",(IF($C318="","",IF(ISNA(SUMIF('30'!$CA:$CA,$C318,'30'!$CB:$CB)),0,SUMIF('30'!$CA:$CA,$C318,'30'!$CB:$CB)))-IF($D318="","",IF(ISNA(SUMIF('30'!$B:$B,$D318,'30'!$L:$L)),0,SUMIF('30'!$B:$B,$D318,'30'!$L:$L)))))</f>
        <v/>
      </c>
      <c r="AJ318" s="34" t="str">
        <f>IF($D318="","",(IF($C318="","",IF(ISNA(SUMIF('31'!$CA:$CA,$C318,'31'!$CB:$CB)),0,SUMIF('31'!$CA:$CA,$C318,'31'!$CB:$CB)))-IF($D318="","",IF(ISNA(SUMIF('31'!$B:$B,$D318,'31'!$L:$L)),0,SUMIF('31'!$B:$B,$D318,'31'!$L:$L)))))</f>
        <v/>
      </c>
      <c r="AK318" s="35" t="str">
        <f t="shared" si="16"/>
        <v/>
      </c>
      <c r="AL318" s="31" t="str">
        <f t="shared" si="17"/>
        <v/>
      </c>
    </row>
    <row r="319" spans="1:38" s="38" customFormat="1" ht="16.2" thickBot="1">
      <c r="A319" s="36"/>
      <c r="B319" s="37"/>
      <c r="C319" s="40"/>
      <c r="D319" s="51" t="s">
        <v>131</v>
      </c>
      <c r="E319" s="52">
        <f>SUM(E219:E318)</f>
        <v>0</v>
      </c>
      <c r="F319" s="52">
        <f>SUM(F219:F318)</f>
        <v>0</v>
      </c>
      <c r="G319" s="52">
        <f t="shared" ref="G319:AK319" si="18">SUM(G219:G318)</f>
        <v>0</v>
      </c>
      <c r="H319" s="52">
        <f t="shared" si="18"/>
        <v>0</v>
      </c>
      <c r="I319" s="52">
        <f t="shared" si="18"/>
        <v>0</v>
      </c>
      <c r="J319" s="52">
        <f t="shared" si="18"/>
        <v>0</v>
      </c>
      <c r="K319" s="52">
        <f t="shared" si="18"/>
        <v>0</v>
      </c>
      <c r="L319" s="52">
        <f t="shared" si="18"/>
        <v>0</v>
      </c>
      <c r="M319" s="52">
        <f t="shared" si="18"/>
        <v>0</v>
      </c>
      <c r="N319" s="52">
        <f t="shared" si="18"/>
        <v>0</v>
      </c>
      <c r="O319" s="52">
        <f t="shared" si="18"/>
        <v>0</v>
      </c>
      <c r="P319" s="52">
        <f t="shared" si="18"/>
        <v>0</v>
      </c>
      <c r="Q319" s="52">
        <f t="shared" si="18"/>
        <v>0</v>
      </c>
      <c r="R319" s="52">
        <f t="shared" si="18"/>
        <v>0</v>
      </c>
      <c r="S319" s="52">
        <f t="shared" si="18"/>
        <v>0</v>
      </c>
      <c r="T319" s="52">
        <f t="shared" si="18"/>
        <v>0</v>
      </c>
      <c r="U319" s="52">
        <f t="shared" si="18"/>
        <v>0</v>
      </c>
      <c r="V319" s="52">
        <f t="shared" si="18"/>
        <v>0</v>
      </c>
      <c r="W319" s="52">
        <f t="shared" si="18"/>
        <v>0</v>
      </c>
      <c r="X319" s="52">
        <f t="shared" si="18"/>
        <v>0</v>
      </c>
      <c r="Y319" s="52">
        <f t="shared" si="18"/>
        <v>0</v>
      </c>
      <c r="Z319" s="52">
        <f t="shared" si="18"/>
        <v>0</v>
      </c>
      <c r="AA319" s="52">
        <f t="shared" si="18"/>
        <v>0</v>
      </c>
      <c r="AB319" s="52">
        <f t="shared" si="18"/>
        <v>0</v>
      </c>
      <c r="AC319" s="52">
        <f t="shared" si="18"/>
        <v>0</v>
      </c>
      <c r="AD319" s="52">
        <f t="shared" si="18"/>
        <v>0</v>
      </c>
      <c r="AE319" s="52">
        <f t="shared" si="18"/>
        <v>0</v>
      </c>
      <c r="AF319" s="52">
        <f t="shared" si="18"/>
        <v>0</v>
      </c>
      <c r="AG319" s="52">
        <f t="shared" si="18"/>
        <v>0</v>
      </c>
      <c r="AH319" s="52">
        <f t="shared" si="18"/>
        <v>0</v>
      </c>
      <c r="AI319" s="52">
        <f t="shared" si="18"/>
        <v>0</v>
      </c>
      <c r="AJ319" s="52">
        <f t="shared" si="18"/>
        <v>0</v>
      </c>
      <c r="AK319" s="52">
        <f t="shared" si="18"/>
        <v>0</v>
      </c>
      <c r="AL319" s="53" t="str">
        <f>COUNTA(AL219:AL318)-COUNTIF(AL219:AL318,"")&amp;" COND"</f>
        <v>11 COND</v>
      </c>
    </row>
    <row r="320" spans="1:38" ht="17.399999999999999">
      <c r="D320" s="21"/>
      <c r="E320" s="26"/>
      <c r="F320" s="26"/>
      <c r="G320" s="110"/>
      <c r="H320" s="110"/>
      <c r="I320" s="110"/>
      <c r="J320" s="110"/>
      <c r="K320" s="110"/>
      <c r="L320" s="110"/>
      <c r="M320" s="110"/>
      <c r="N320" s="110"/>
      <c r="O320" s="110"/>
      <c r="P320" s="110"/>
      <c r="Q320" s="21"/>
      <c r="R320" s="21"/>
      <c r="S320" s="21"/>
      <c r="T320" s="21"/>
      <c r="U320" s="21"/>
      <c r="V320" s="26"/>
      <c r="W320" s="26"/>
      <c r="X320" s="26"/>
      <c r="Y320" s="26"/>
      <c r="Z320" s="26"/>
      <c r="AA320" s="26"/>
      <c r="AB320" s="26"/>
      <c r="AC320" s="26"/>
      <c r="AD320" s="26"/>
      <c r="AE320" s="26"/>
      <c r="AF320" s="26"/>
      <c r="AG320" s="26"/>
      <c r="AH320" s="26"/>
      <c r="AI320" s="26"/>
      <c r="AJ320" s="26"/>
      <c r="AK320" s="4"/>
      <c r="AL320" s="33"/>
    </row>
    <row r="321" spans="1:38" ht="18" thickBot="1">
      <c r="D321" s="21"/>
      <c r="E321" s="26"/>
      <c r="F321" s="26"/>
      <c r="G321" s="26"/>
      <c r="H321" s="26"/>
      <c r="I321" s="26"/>
      <c r="J321" s="26"/>
      <c r="K321" s="26"/>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6"/>
      <c r="AK321" s="4"/>
      <c r="AL321" s="33"/>
    </row>
    <row r="322" spans="1:38" ht="36" customHeight="1" thickBot="1">
      <c r="A322" s="20" t="s">
        <v>186</v>
      </c>
      <c r="D322" s="111" t="str">
        <f>'BASE DATOS CONDUCTORES'!AA1</f>
        <v>AULUSA TEO</v>
      </c>
      <c r="E322" s="112"/>
      <c r="F322" s="21"/>
      <c r="G322" s="119" t="s">
        <v>134</v>
      </c>
      <c r="H322" s="119"/>
      <c r="I322" s="119"/>
      <c r="J322" s="119"/>
      <c r="K322" s="119"/>
      <c r="L322" s="124" t="str">
        <f>$F$1</f>
        <v>ENERO</v>
      </c>
      <c r="M322" s="124"/>
      <c r="N322" s="124"/>
      <c r="O322" s="124"/>
      <c r="P322" s="119">
        <f>$H$1</f>
        <v>2023</v>
      </c>
      <c r="Q322" s="119"/>
      <c r="R322" s="5"/>
      <c r="S322" s="21"/>
      <c r="T322" s="21"/>
      <c r="U322" s="21"/>
      <c r="V322" s="21"/>
      <c r="W322" s="21"/>
      <c r="X322" s="21"/>
      <c r="Y322" s="21"/>
      <c r="Z322" s="21"/>
      <c r="AA322" s="21"/>
      <c r="AB322" s="21"/>
      <c r="AC322" s="21"/>
      <c r="AD322" s="21"/>
      <c r="AE322" s="21"/>
      <c r="AF322" s="21"/>
      <c r="AG322" s="21"/>
      <c r="AH322" s="21"/>
      <c r="AI322" s="21"/>
      <c r="AJ322" s="21"/>
      <c r="AK322" s="3"/>
      <c r="AL322" s="32"/>
    </row>
    <row r="323" spans="1:38" ht="18" thickBot="1">
      <c r="D323" s="113"/>
      <c r="E323" s="114"/>
      <c r="F323" s="21"/>
      <c r="G323" s="21"/>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3"/>
      <c r="AL323" s="32"/>
    </row>
    <row r="324" spans="1:38" ht="27" thickBot="1">
      <c r="A324" s="50">
        <f>'BASE DATOS CONDUCTORES'!AA3</f>
        <v>21</v>
      </c>
      <c r="C324" s="39" t="s">
        <v>102</v>
      </c>
      <c r="D324" s="27" t="s">
        <v>104</v>
      </c>
      <c r="E324" s="18" t="str">
        <f>"saldo a         "&amp;TEXT('CUADRO GENERADO'!$L$1,"dd mm aaaa")</f>
        <v>saldo a         31 12 2022</v>
      </c>
      <c r="F324" s="29">
        <f>F$3</f>
        <v>44927</v>
      </c>
      <c r="G324" s="29">
        <f t="shared" ref="G324:AJ324" si="19">G$3</f>
        <v>44928</v>
      </c>
      <c r="H324" s="29">
        <f t="shared" si="19"/>
        <v>44929</v>
      </c>
      <c r="I324" s="29">
        <f t="shared" si="19"/>
        <v>44930</v>
      </c>
      <c r="J324" s="29">
        <f t="shared" si="19"/>
        <v>44931</v>
      </c>
      <c r="K324" s="29">
        <f t="shared" si="19"/>
        <v>44932</v>
      </c>
      <c r="L324" s="29">
        <f t="shared" si="19"/>
        <v>44933</v>
      </c>
      <c r="M324" s="29">
        <f t="shared" si="19"/>
        <v>44934</v>
      </c>
      <c r="N324" s="29">
        <f t="shared" si="19"/>
        <v>44935</v>
      </c>
      <c r="O324" s="29">
        <f t="shared" si="19"/>
        <v>44936</v>
      </c>
      <c r="P324" s="29">
        <f t="shared" si="19"/>
        <v>44937</v>
      </c>
      <c r="Q324" s="29">
        <f t="shared" si="19"/>
        <v>44938</v>
      </c>
      <c r="R324" s="29">
        <f t="shared" si="19"/>
        <v>44939</v>
      </c>
      <c r="S324" s="29">
        <f t="shared" si="19"/>
        <v>44940</v>
      </c>
      <c r="T324" s="29">
        <f t="shared" si="19"/>
        <v>44941</v>
      </c>
      <c r="U324" s="29">
        <f t="shared" si="19"/>
        <v>44942</v>
      </c>
      <c r="V324" s="29">
        <f t="shared" si="19"/>
        <v>44943</v>
      </c>
      <c r="W324" s="29">
        <f t="shared" si="19"/>
        <v>44944</v>
      </c>
      <c r="X324" s="29">
        <f t="shared" si="19"/>
        <v>44945</v>
      </c>
      <c r="Y324" s="29">
        <f t="shared" si="19"/>
        <v>44946</v>
      </c>
      <c r="Z324" s="29">
        <f t="shared" si="19"/>
        <v>44947</v>
      </c>
      <c r="AA324" s="29">
        <f t="shared" si="19"/>
        <v>44948</v>
      </c>
      <c r="AB324" s="29">
        <f t="shared" si="19"/>
        <v>44949</v>
      </c>
      <c r="AC324" s="29">
        <f t="shared" si="19"/>
        <v>44950</v>
      </c>
      <c r="AD324" s="29">
        <f t="shared" si="19"/>
        <v>44951</v>
      </c>
      <c r="AE324" s="29">
        <f t="shared" si="19"/>
        <v>44952</v>
      </c>
      <c r="AF324" s="29">
        <f t="shared" si="19"/>
        <v>44953</v>
      </c>
      <c r="AG324" s="29">
        <f t="shared" si="19"/>
        <v>44954</v>
      </c>
      <c r="AH324" s="29">
        <f t="shared" si="19"/>
        <v>44955</v>
      </c>
      <c r="AI324" s="29">
        <f t="shared" si="19"/>
        <v>44956</v>
      </c>
      <c r="AJ324" s="29">
        <f t="shared" si="19"/>
        <v>44957</v>
      </c>
      <c r="AK324" s="18" t="str">
        <f>"saldo a         "&amp;TEXT('CUADRO GENERADO'!$K$1,"dd mm aaaa")</f>
        <v>saldo a         31 01 2023</v>
      </c>
      <c r="AL324" s="30" t="s">
        <v>104</v>
      </c>
    </row>
    <row r="325" spans="1:38" ht="17.399999999999999">
      <c r="A325" s="19">
        <v>1</v>
      </c>
      <c r="C325" s="39">
        <f>IF(D325="","",VLOOKUP('CUADRO GENERADO'!D325,'BASE DATOS CONDUCTORES'!B:C,2,FALSE))</f>
        <v>6524</v>
      </c>
      <c r="D325" s="28">
        <f>IFERROR(VLOOKUP(A325,'BASE DATOS CONDUCTORES'!$AA$4:$AB$403,2,FALSE),"")</f>
        <v>212</v>
      </c>
      <c r="E325" s="34" t="str">
        <f>IF(ISNA(VLOOKUP(D325,SALDOS!C:D,2,FALSE)),"",VLOOKUP(D325,SALDOS!C:D,2,FALSE))</f>
        <v/>
      </c>
      <c r="F325" s="34">
        <f>IF($D325="","",(IF($C325="","",IF(ISNA(SUMIF('1'!$CA:$CA,$C325,'1'!$CB:$CB)),0,SUMIF('1'!$CA:$CA,$C325,'1'!$CB:$CB)))-IF($D325="","",IF(ISNA(SUMIF('1'!$B:$B,$D325,'1'!$L:$L)),0,SUMIF('1'!$B:$B,$D325,'1'!$L:$L)))))</f>
        <v>0</v>
      </c>
      <c r="G325" s="34">
        <f>IF($D325="","",(IF($C325="","",IF(ISNA(SUMIF('2'!$CA:$CA,$C325,'2'!$CB:$CB)),0,SUMIF('2'!$CA:$CA,$C325,'2'!$CB:$CB)))-IF($D325="","",IF(ISNA(SUMIF('2'!$B:$B,$D325,'2'!$L:$L)),0,SUMIF('2'!$B:$B,$D325,'2'!$L:$L)))))</f>
        <v>0</v>
      </c>
      <c r="H325" s="34">
        <f>IF($D325="","",(IF($C325="","",IF(ISNA(SUMIF('3'!$CA:$CA,$C325,'3'!$CB:$CB)),0,SUMIF('3'!$CA:$CA,$C325,'3'!$CB:$CB)))-IF($D325="","",IF(ISNA(SUMIF('3'!$B:$B,$D325,'3'!$L:$L)),0,SUMIF('3'!$B:$B,$D325,'3'!$L:$L)))))</f>
        <v>0</v>
      </c>
      <c r="I325" s="34">
        <f>IF($D325="","",(IF($C325="","",IF(ISNA(SUMIF('4'!$CA:$CA,$C325,'4'!$CB:$CB)),0,SUMIF('4'!$CA:$CA,$C325,'4'!$CB:$CB)))-IF($D325="","",IF(ISNA(SUMIF('4'!$B:$B,$D325,'4'!$L:$L)),0,SUMIF('4'!$B:$B,$D325,'4'!$L:$L)))))</f>
        <v>0</v>
      </c>
      <c r="J325" s="34">
        <f>IF($D325="","",(IF($C325="","",IF(ISNA(SUMIF('5'!$CA:$CA,$C325,'5'!$CB:$CB)),0,SUMIF('5'!$CA:$CA,$C325,'5'!$CB:$CB)))-IF($D325="","",IF(ISNA(SUMIF('5'!$B:$B,$D325,'5'!$L:$L)),0,SUMIF('5'!$B:$B,$D325,'5'!$L:$L)))))</f>
        <v>0</v>
      </c>
      <c r="K325" s="34">
        <f>IF($D325="","",(IF($C325="","",IF(ISNA(SUMIF('6'!$CA:$CA,$C325,'6'!$CB:$CB)),0,SUMIF('6'!$CA:$CA,$C325,'6'!$CB:$CB)))-IF($D325="","",IF(ISNA(SUMIF('6'!$B:$B,$D325,'6'!$L:$L)),0,SUMIF('6'!$B:$B,$D325,'6'!$L:$L)))))</f>
        <v>0</v>
      </c>
      <c r="L325" s="34">
        <f>IF($D325="","",(IF($C325="","",IF(ISNA(SUMIF('7'!$CA:$CA,$C325,'7'!$CB:$CB)),0,SUMIF('7'!$CA:$CA,$C325,'7'!$CB:$CB)))-IF($D325="","",IF(ISNA(SUMIF('7'!$B:$B,$D325,'7'!$L:$L)),0,SUMIF('7'!$B:$B,$D325,'7'!$L:$L)))))</f>
        <v>0</v>
      </c>
      <c r="M325" s="34">
        <f>IF($D325="","",(IF($C325="","",IF(ISNA(SUMIF('8'!$CA:$CA,$C325,'8'!$CB:$CB)),0,SUMIF('8'!$CA:$CA,$C325,'8'!$CB:$CB)))-IF($D325="","",IF(ISNA(SUMIF('8'!$B:$B,$D325,'8'!$L:$L)),0,SUMIF('8'!$B:$B,$D325,'8'!$L:$L)))))</f>
        <v>0</v>
      </c>
      <c r="N325" s="34">
        <f>IF($D325="","",(IF($C325="","",IF(ISNA(SUMIF('9'!$CA:$CA,$C325,'9'!$CB:$CB)),0,SUMIF('9'!$CA:$CA,$C325,'9'!$CB:$CB)))-IF($D325="","",IF(ISNA(SUMIF('9'!$B:$B,$D325,'9'!$L:$L)),0,SUMIF('9'!$B:$B,$D325,'9'!$L:$L)))))</f>
        <v>0</v>
      </c>
      <c r="O325" s="34">
        <f>IF($D325="","",(IF($C325="","",IF(ISNA(SUMIF('10'!$CA:$CA,$C325,'10'!$CB:$CB)),0,SUMIF('10'!$CA:$CA,$C325,'10'!$CB:$CB)))-IF($D325="","",IF(ISNA(SUMIF('10'!$B:$B,$D325,'10'!$L:$L)),0,SUMIF('10'!$B:$B,$D325,'10'!$L:$L)))))</f>
        <v>0</v>
      </c>
      <c r="P325" s="34">
        <f>IF($D325="","",(IF($C325="","",IF(ISNA(SUMIF('11'!$CA:$CA,$C325,'11'!$CB:$CB)),0,SUMIF('11'!$CA:$CA,$C325,'11'!$CB:$CB)))-IF($D325="","",IF(ISNA(SUMIF('11'!$B:$B,$D325,'11'!$L:$L)),0,SUMIF('11'!$B:$B,$D325,'11'!$L:$L)))))</f>
        <v>0</v>
      </c>
      <c r="Q325" s="34">
        <f>IF($D325="","",(IF($C325="","",IF(ISNA(SUMIF('12'!$CA:$CA,$C325,'12'!$CB:$CB)),0,SUMIF('12'!$CA:$CA,$C325,'12'!$CB:$CB)))-IF($D325="","",IF(ISNA(SUMIF('12'!$B:$B,$D325,'12'!$L:$L)),0,SUMIF('12'!$B:$B,$D325,'12'!$L:$L)))))</f>
        <v>0</v>
      </c>
      <c r="R325" s="34">
        <f>IF($D325="","",(IF($C325="","",IF(ISNA(SUMIF('13'!$CA:$CA,$C325,'13'!$CB:$CB)),0,SUMIF('13'!$CA:$CA,$C325,'13'!$CB:$CB)))-IF($D325="","",IF(ISNA(SUMIF('13'!$B:$B,$D325,'13'!$L:$L)),0,SUMIF('13'!$B:$B,$D325,'13'!$L:$L)))))</f>
        <v>0</v>
      </c>
      <c r="S325" s="34">
        <f>IF($D325="","",(IF($C325="","",IF(ISNA(SUMIF('14'!$CA:$CA,$C325,'14'!$CB:$CB)),0,SUMIF('14'!$CA:$CA,$C325,'14'!$CB:$CB)))-IF($D325="","",IF(ISNA(SUMIF('14'!$B:$B,$D325,'14'!$L:$L)),0,SUMIF('14'!$B:$B,$D325,'14'!$L:$L)))))</f>
        <v>0</v>
      </c>
      <c r="T325" s="34">
        <f>IF($D325="","",(IF($C325="","",IF(ISNA(SUMIF('15'!$CA:$CA,$C325,'15'!$CB:$CB)),0,SUMIF('15'!$CA:$CA,$C325,'15'!$CB:$CB)))-IF($D325="","",IF(ISNA(SUMIF('15'!$B:$B,$D325,'15'!$L:$L)),0,SUMIF('15'!$B:$B,$D325,'15'!$L:$L)))))</f>
        <v>0</v>
      </c>
      <c r="U325" s="34">
        <f>IF($D325="","",(IF($C325="","",IF(ISNA(SUMIF('16'!$CA:$CA,$C325,'16'!$CB:$CB)),0,SUMIF('16'!$CA:$CA,$C325,'16'!$CB:$CB)))-IF($D325="","",IF(ISNA(SUMIF('16'!$B:$B,$D325,'16'!$L:$L)),0,SUMIF('16'!$B:$B,$D325,'16'!$L:$L)))))</f>
        <v>0</v>
      </c>
      <c r="V325" s="34">
        <f>IF($D325="","",(IF($C325="","",IF(ISNA(SUMIF('17'!$CA:$CA,$C325,'17'!$CB:$CB)),0,SUMIF('17'!$CA:$CA,$C325,'17'!$CB:$CB)))-IF($D325="","",IF(ISNA(SUMIF('17'!$B:$B,$D325,'17'!$L:$L)),0,SUMIF('17'!$B:$B,$D325,'17'!$L:$L)))))</f>
        <v>0</v>
      </c>
      <c r="W325" s="34">
        <f>IF($D325="","",(IF($C325="","",IF(ISNA(SUMIF('18'!$CA:$CA,$C325,'18'!$CB:$CB)),0,SUMIF('18'!$CA:$CA,$C325,'18'!$CB:$CB)))-IF($D325="","",IF(ISNA(SUMIF('18'!$B:$B,$D325,'18'!$L:$L)),0,SUMIF('18'!$B:$B,$D325,'18'!$L:$L)))))</f>
        <v>0</v>
      </c>
      <c r="X325" s="34">
        <f>IF($D325="","",(IF($C325="","",IF(ISNA(SUMIF('19'!$CA:$CA,$C325,'19'!$CB:$CB)),0,SUMIF('19'!$CA:$CA,$C325,'19'!$CB:$CB)))-IF($D325="","",IF(ISNA(SUMIF('19'!$B:$B,$D325,'19'!$L:$L)),0,SUMIF('19'!$B:$B,$D325,'19'!$L:$L)))))</f>
        <v>0</v>
      </c>
      <c r="Y325" s="34">
        <f>IF($D325="","",(IF($C325="","",IF(ISNA(SUMIF('20'!$CA:$CA,$C325,'20'!$CB:$CB)),0,SUMIF('20'!$CA:$CA,$C325,'20'!$CB:$CB)))-IF($D325="","",IF(ISNA(SUMIF('20'!$B:$B,$D325,'20'!$L:$L)),0,SUMIF('20'!$B:$B,$D325,'20'!$L:$L)))))</f>
        <v>0</v>
      </c>
      <c r="Z325" s="34">
        <f>IF($D325="","",(IF($C325="","",IF(ISNA(SUMIF('21'!$CA:$CA,$C325,'21'!$CB:$CB)),0,SUMIF('21'!$CA:$CA,$C325,'21'!$CB:$CB)))-IF($D325="","",IF(ISNA(SUMIF('21'!$B:$B,$D325,'21'!$L:$L)),0,SUMIF('21'!$B:$B,$D325,'21'!$L:$L)))))</f>
        <v>0</v>
      </c>
      <c r="AA325" s="34">
        <f>IF($D325="","",(IF($C325="","",IF(ISNA(SUMIF('22'!$CA:$CA,$C325,'22'!$CB:$CB)),0,SUMIF('22'!$CA:$CA,$C325,'22'!$CB:$CB)))-IF($D325="","",IF(ISNA(SUMIF('22'!$B:$B,$D325,'22'!$L:$L)),0,SUMIF('22'!$B:$B,$D325,'22'!$L:$L)))))</f>
        <v>0</v>
      </c>
      <c r="AB325" s="34">
        <f>IF($D325="","",(IF($C325="","",IF(ISNA(SUMIF('23'!$CA:$CA,$C325,'23'!$CB:$CB)),0,SUMIF('23'!$CA:$CA,$C325,'23'!$CB:$CB)))-IF($D325="","",IF(ISNA(SUMIF('23'!$B:$B,$D325,'23'!$L:$L)),0,SUMIF('23'!$B:$B,$D325,'23'!$L:$L)))))</f>
        <v>0</v>
      </c>
      <c r="AC325" s="34">
        <f>IF($D325="","",(IF($C325="","",IF(ISNA(SUMIF('24'!$CA:$CA,$C325,'24'!$CB:$CB)),0,SUMIF('24'!$CA:$CA,$C325,'24'!$CB:$CB)))-IF($D325="","",IF(ISNA(SUMIF('24'!$B:$B,$D325,'24'!$L:$L)),0,SUMIF('24'!$B:$B,$D325,'24'!$L:$L)))))</f>
        <v>0</v>
      </c>
      <c r="AD325" s="34">
        <f>IF($D325="","",(IF($C325="","",IF(ISNA(SUMIF('25'!$CA:$CA,$C325,'25'!$CB:$CB)),0,SUMIF('25'!$CA:$CA,$C325,'25'!$CB:$CB)))-IF($D325="","",IF(ISNA(SUMIF('25'!$B:$B,$D325,'25'!$L:$L)),0,SUMIF('25'!$B:$B,$D325,'25'!$L:$L)))))</f>
        <v>0</v>
      </c>
      <c r="AE325" s="34">
        <f>IF($D325="","",(IF($C325="","",IF(ISNA(SUMIF('26'!$CA:$CA,$C325,'26'!$CB:$CB)),0,SUMIF('26'!$CA:$CA,$C325,'26'!$CB:$CB)))-IF($D325="","",IF(ISNA(SUMIF('26'!$B:$B,$D325,'26'!$L:$L)),0,SUMIF('26'!$B:$B,$D325,'26'!$L:$L)))))</f>
        <v>0</v>
      </c>
      <c r="AF325" s="34">
        <f>IF($D325="","",(IF($C325="","",IF(ISNA(SUMIF('27'!$CA:$CA,$C325,'27'!$CB:$CB)),0,SUMIF('27'!$CA:$CA,$C325,'27'!$CB:$CB)))-IF($D325="","",IF(ISNA(SUMIF('27'!$B:$B,$D325,'27'!$L:$L)),0,SUMIF('27'!$B:$B,$D325,'27'!$L:$L)))))</f>
        <v>0</v>
      </c>
      <c r="AG325" s="34">
        <f>IF($D325="","",(IF($C325="","",IF(ISNA(SUMIF('28'!$CA:$CA,$C325,'28'!$CB:$CB)),0,SUMIF('28'!$CA:$CA,$C325,'28'!$CB:$CB)))-IF($D325="","",IF(ISNA(SUMIF('28'!$B:$B,$D325,'28'!$L:$L)),0,SUMIF('28'!$B:$B,$D325,'28'!$L:$L)))))</f>
        <v>0</v>
      </c>
      <c r="AH325" s="34">
        <f>IF($D325="","",(IF($C325="","",IF(ISNA(SUMIF('29'!$CA:$CA,$C325,'29'!$CB:$CB)),0,SUMIF('29'!$CA:$CA,$C325,'29'!$CB:$CB)))-IF($D325="","",IF(ISNA(SUMIF('29'!$B:$B,$D325,'29'!$L:$L)),0,SUMIF('29'!$B:$B,$D325,'29'!$L:$L)))))</f>
        <v>0</v>
      </c>
      <c r="AI325" s="34">
        <f>IF($D325="","",(IF($C325="","",IF(ISNA(SUMIF('30'!$CA:$CA,$C325,'30'!$CB:$CB)),0,SUMIF('30'!$CA:$CA,$C325,'30'!$CB:$CB)))-IF($D325="","",IF(ISNA(SUMIF('30'!$B:$B,$D325,'30'!$L:$L)),0,SUMIF('30'!$B:$B,$D325,'30'!$L:$L)))))</f>
        <v>0</v>
      </c>
      <c r="AJ325" s="34">
        <f>IF($D325="","",(IF($C325="","",IF(ISNA(SUMIF('31'!$CA:$CA,$C325,'31'!$CB:$CB)),0,SUMIF('31'!$CA:$CA,$C325,'31'!$CB:$CB)))-IF($D325="","",IF(ISNA(SUMIF('31'!$B:$B,$D325,'31'!$L:$L)),0,SUMIF('31'!$B:$B,$D325,'31'!$L:$L)))))</f>
        <v>0</v>
      </c>
      <c r="AK325" s="35">
        <f>IF(D325="","",SUM(E325:AJ325))</f>
        <v>0</v>
      </c>
      <c r="AL325" s="31">
        <f>IF(D325="","",D325)</f>
        <v>212</v>
      </c>
    </row>
    <row r="326" spans="1:38" ht="17.399999999999999">
      <c r="A326" s="19">
        <v>2</v>
      </c>
      <c r="C326" s="39">
        <f>IF(D326="","",VLOOKUP('CUADRO GENERADO'!D326,'BASE DATOS CONDUCTORES'!B:C,2,FALSE))</f>
        <v>5472</v>
      </c>
      <c r="D326" s="28">
        <f>IFERROR(VLOOKUP(A326,'BASE DATOS CONDUCTORES'!$AA$4:$AB$403,2,FALSE),"")</f>
        <v>221</v>
      </c>
      <c r="E326" s="34" t="str">
        <f>IF(ISNA(VLOOKUP(D326,SALDOS!C:D,2,FALSE)),"",VLOOKUP(D326,SALDOS!C:D,2,FALSE))</f>
        <v/>
      </c>
      <c r="F326" s="34">
        <f>IF($D326="","",(IF($C326="","",IF(ISNA(SUMIF('1'!$CA:$CA,$C326,'1'!$CB:$CB)),0,SUMIF('1'!$CA:$CA,$C326,'1'!$CB:$CB)))-IF($D326="","",IF(ISNA(SUMIF('1'!$B:$B,$D326,'1'!$L:$L)),0,SUMIF('1'!$B:$B,$D326,'1'!$L:$L)))))</f>
        <v>0</v>
      </c>
      <c r="G326" s="34">
        <f>IF($D326="","",(IF($C326="","",IF(ISNA(SUMIF('2'!$CA:$CA,$C326,'2'!$CB:$CB)),0,SUMIF('2'!$CA:$CA,$C326,'2'!$CB:$CB)))-IF($D326="","",IF(ISNA(SUMIF('2'!$B:$B,$D326,'2'!$L:$L)),0,SUMIF('2'!$B:$B,$D326,'2'!$L:$L)))))</f>
        <v>0</v>
      </c>
      <c r="H326" s="34">
        <f>IF($D326="","",(IF($C326="","",IF(ISNA(SUMIF('3'!$CA:$CA,$C326,'3'!$CB:$CB)),0,SUMIF('3'!$CA:$CA,$C326,'3'!$CB:$CB)))-IF($D326="","",IF(ISNA(SUMIF('3'!$B:$B,$D326,'3'!$L:$L)),0,SUMIF('3'!$B:$B,$D326,'3'!$L:$L)))))</f>
        <v>0</v>
      </c>
      <c r="I326" s="34">
        <f>IF($D326="","",(IF($C326="","",IF(ISNA(SUMIF('4'!$CA:$CA,$C326,'4'!$CB:$CB)),0,SUMIF('4'!$CA:$CA,$C326,'4'!$CB:$CB)))-IF($D326="","",IF(ISNA(SUMIF('4'!$B:$B,$D326,'4'!$L:$L)),0,SUMIF('4'!$B:$B,$D326,'4'!$L:$L)))))</f>
        <v>0</v>
      </c>
      <c r="J326" s="34">
        <f>IF($D326="","",(IF($C326="","",IF(ISNA(SUMIF('5'!$CA:$CA,$C326,'5'!$CB:$CB)),0,SUMIF('5'!$CA:$CA,$C326,'5'!$CB:$CB)))-IF($D326="","",IF(ISNA(SUMIF('5'!$B:$B,$D326,'5'!$L:$L)),0,SUMIF('5'!$B:$B,$D326,'5'!$L:$L)))))</f>
        <v>0</v>
      </c>
      <c r="K326" s="34">
        <f>IF($D326="","",(IF($C326="","",IF(ISNA(SUMIF('6'!$CA:$CA,$C326,'6'!$CB:$CB)),0,SUMIF('6'!$CA:$CA,$C326,'6'!$CB:$CB)))-IF($D326="","",IF(ISNA(SUMIF('6'!$B:$B,$D326,'6'!$L:$L)),0,SUMIF('6'!$B:$B,$D326,'6'!$L:$L)))))</f>
        <v>0</v>
      </c>
      <c r="L326" s="34">
        <f>IF($D326="","",(IF($C326="","",IF(ISNA(SUMIF('7'!$CA:$CA,$C326,'7'!$CB:$CB)),0,SUMIF('7'!$CA:$CA,$C326,'7'!$CB:$CB)))-IF($D326="","",IF(ISNA(SUMIF('7'!$B:$B,$D326,'7'!$L:$L)),0,SUMIF('7'!$B:$B,$D326,'7'!$L:$L)))))</f>
        <v>0</v>
      </c>
      <c r="M326" s="34">
        <f>IF($D326="","",(IF($C326="","",IF(ISNA(SUMIF('8'!$CA:$CA,$C326,'8'!$CB:$CB)),0,SUMIF('8'!$CA:$CA,$C326,'8'!$CB:$CB)))-IF($D326="","",IF(ISNA(SUMIF('8'!$B:$B,$D326,'8'!$L:$L)),0,SUMIF('8'!$B:$B,$D326,'8'!$L:$L)))))</f>
        <v>0</v>
      </c>
      <c r="N326" s="34">
        <f>IF($D326="","",(IF($C326="","",IF(ISNA(SUMIF('9'!$CA:$CA,$C326,'9'!$CB:$CB)),0,SUMIF('9'!$CA:$CA,$C326,'9'!$CB:$CB)))-IF($D326="","",IF(ISNA(SUMIF('9'!$B:$B,$D326,'9'!$L:$L)),0,SUMIF('9'!$B:$B,$D326,'9'!$L:$L)))))</f>
        <v>0</v>
      </c>
      <c r="O326" s="34">
        <f>IF($D326="","",(IF($C326="","",IF(ISNA(SUMIF('10'!$CA:$CA,$C326,'10'!$CB:$CB)),0,SUMIF('10'!$CA:$CA,$C326,'10'!$CB:$CB)))-IF($D326="","",IF(ISNA(SUMIF('10'!$B:$B,$D326,'10'!$L:$L)),0,SUMIF('10'!$B:$B,$D326,'10'!$L:$L)))))</f>
        <v>0</v>
      </c>
      <c r="P326" s="34">
        <f>IF($D326="","",(IF($C326="","",IF(ISNA(SUMIF('11'!$CA:$CA,$C326,'11'!$CB:$CB)),0,SUMIF('11'!$CA:$CA,$C326,'11'!$CB:$CB)))-IF($D326="","",IF(ISNA(SUMIF('11'!$B:$B,$D326,'11'!$L:$L)),0,SUMIF('11'!$B:$B,$D326,'11'!$L:$L)))))</f>
        <v>0</v>
      </c>
      <c r="Q326" s="34">
        <f>IF($D326="","",(IF($C326="","",IF(ISNA(SUMIF('12'!$CA:$CA,$C326,'12'!$CB:$CB)),0,SUMIF('12'!$CA:$CA,$C326,'12'!$CB:$CB)))-IF($D326="","",IF(ISNA(SUMIF('12'!$B:$B,$D326,'12'!$L:$L)),0,SUMIF('12'!$B:$B,$D326,'12'!$L:$L)))))</f>
        <v>0</v>
      </c>
      <c r="R326" s="34">
        <f>IF($D326="","",(IF($C326="","",IF(ISNA(SUMIF('13'!$CA:$CA,$C326,'13'!$CB:$CB)),0,SUMIF('13'!$CA:$CA,$C326,'13'!$CB:$CB)))-IF($D326="","",IF(ISNA(SUMIF('13'!$B:$B,$D326,'13'!$L:$L)),0,SUMIF('13'!$B:$B,$D326,'13'!$L:$L)))))</f>
        <v>0</v>
      </c>
      <c r="S326" s="34">
        <f>IF($D326="","",(IF($C326="","",IF(ISNA(SUMIF('14'!$CA:$CA,$C326,'14'!$CB:$CB)),0,SUMIF('14'!$CA:$CA,$C326,'14'!$CB:$CB)))-IF($D326="","",IF(ISNA(SUMIF('14'!$B:$B,$D326,'14'!$L:$L)),0,SUMIF('14'!$B:$B,$D326,'14'!$L:$L)))))</f>
        <v>0</v>
      </c>
      <c r="T326" s="34">
        <f>IF($D326="","",(IF($C326="","",IF(ISNA(SUMIF('15'!$CA:$CA,$C326,'15'!$CB:$CB)),0,SUMIF('15'!$CA:$CA,$C326,'15'!$CB:$CB)))-IF($D326="","",IF(ISNA(SUMIF('15'!$B:$B,$D326,'15'!$L:$L)),0,SUMIF('15'!$B:$B,$D326,'15'!$L:$L)))))</f>
        <v>0</v>
      </c>
      <c r="U326" s="34">
        <f>IF($D326="","",(IF($C326="","",IF(ISNA(SUMIF('16'!$CA:$CA,$C326,'16'!$CB:$CB)),0,SUMIF('16'!$CA:$CA,$C326,'16'!$CB:$CB)))-IF($D326="","",IF(ISNA(SUMIF('16'!$B:$B,$D326,'16'!$L:$L)),0,SUMIF('16'!$B:$B,$D326,'16'!$L:$L)))))</f>
        <v>0</v>
      </c>
      <c r="V326" s="34">
        <f>IF($D326="","",(IF($C326="","",IF(ISNA(SUMIF('17'!$CA:$CA,$C326,'17'!$CB:$CB)),0,SUMIF('17'!$CA:$CA,$C326,'17'!$CB:$CB)))-IF($D326="","",IF(ISNA(SUMIF('17'!$B:$B,$D326,'17'!$L:$L)),0,SUMIF('17'!$B:$B,$D326,'17'!$L:$L)))))</f>
        <v>0</v>
      </c>
      <c r="W326" s="34">
        <f>IF($D326="","",(IF($C326="","",IF(ISNA(SUMIF('18'!$CA:$CA,$C326,'18'!$CB:$CB)),0,SUMIF('18'!$CA:$CA,$C326,'18'!$CB:$CB)))-IF($D326="","",IF(ISNA(SUMIF('18'!$B:$B,$D326,'18'!$L:$L)),0,SUMIF('18'!$B:$B,$D326,'18'!$L:$L)))))</f>
        <v>0</v>
      </c>
      <c r="X326" s="34">
        <f>IF($D326="","",(IF($C326="","",IF(ISNA(SUMIF('19'!$CA:$CA,$C326,'19'!$CB:$CB)),0,SUMIF('19'!$CA:$CA,$C326,'19'!$CB:$CB)))-IF($D326="","",IF(ISNA(SUMIF('19'!$B:$B,$D326,'19'!$L:$L)),0,SUMIF('19'!$B:$B,$D326,'19'!$L:$L)))))</f>
        <v>0</v>
      </c>
      <c r="Y326" s="34">
        <f>IF($D326="","",(IF($C326="","",IF(ISNA(SUMIF('20'!$CA:$CA,$C326,'20'!$CB:$CB)),0,SUMIF('20'!$CA:$CA,$C326,'20'!$CB:$CB)))-IF($D326="","",IF(ISNA(SUMIF('20'!$B:$B,$D326,'20'!$L:$L)),0,SUMIF('20'!$B:$B,$D326,'20'!$L:$L)))))</f>
        <v>0</v>
      </c>
      <c r="Z326" s="34">
        <f>IF($D326="","",(IF($C326="","",IF(ISNA(SUMIF('21'!$CA:$CA,$C326,'21'!$CB:$CB)),0,SUMIF('21'!$CA:$CA,$C326,'21'!$CB:$CB)))-IF($D326="","",IF(ISNA(SUMIF('21'!$B:$B,$D326,'21'!$L:$L)),0,SUMIF('21'!$B:$B,$D326,'21'!$L:$L)))))</f>
        <v>0</v>
      </c>
      <c r="AA326" s="34">
        <f>IF($D326="","",(IF($C326="","",IF(ISNA(SUMIF('22'!$CA:$CA,$C326,'22'!$CB:$CB)),0,SUMIF('22'!$CA:$CA,$C326,'22'!$CB:$CB)))-IF($D326="","",IF(ISNA(SUMIF('22'!$B:$B,$D326,'22'!$L:$L)),0,SUMIF('22'!$B:$B,$D326,'22'!$L:$L)))))</f>
        <v>0</v>
      </c>
      <c r="AB326" s="34">
        <f>IF($D326="","",(IF($C326="","",IF(ISNA(SUMIF('23'!$CA:$CA,$C326,'23'!$CB:$CB)),0,SUMIF('23'!$CA:$CA,$C326,'23'!$CB:$CB)))-IF($D326="","",IF(ISNA(SUMIF('23'!$B:$B,$D326,'23'!$L:$L)),0,SUMIF('23'!$B:$B,$D326,'23'!$L:$L)))))</f>
        <v>0</v>
      </c>
      <c r="AC326" s="34">
        <f>IF($D326="","",(IF($C326="","",IF(ISNA(SUMIF('24'!$CA:$CA,$C326,'24'!$CB:$CB)),0,SUMIF('24'!$CA:$CA,$C326,'24'!$CB:$CB)))-IF($D326="","",IF(ISNA(SUMIF('24'!$B:$B,$D326,'24'!$L:$L)),0,SUMIF('24'!$B:$B,$D326,'24'!$L:$L)))))</f>
        <v>0</v>
      </c>
      <c r="AD326" s="34">
        <f>IF($D326="","",(IF($C326="","",IF(ISNA(SUMIF('25'!$CA:$CA,$C326,'25'!$CB:$CB)),0,SUMIF('25'!$CA:$CA,$C326,'25'!$CB:$CB)))-IF($D326="","",IF(ISNA(SUMIF('25'!$B:$B,$D326,'25'!$L:$L)),0,SUMIF('25'!$B:$B,$D326,'25'!$L:$L)))))</f>
        <v>0</v>
      </c>
      <c r="AE326" s="34">
        <f>IF($D326="","",(IF($C326="","",IF(ISNA(SUMIF('26'!$CA:$CA,$C326,'26'!$CB:$CB)),0,SUMIF('26'!$CA:$CA,$C326,'26'!$CB:$CB)))-IF($D326="","",IF(ISNA(SUMIF('26'!$B:$B,$D326,'26'!$L:$L)),0,SUMIF('26'!$B:$B,$D326,'26'!$L:$L)))))</f>
        <v>0</v>
      </c>
      <c r="AF326" s="34">
        <f>IF($D326="","",(IF($C326="","",IF(ISNA(SUMIF('27'!$CA:$CA,$C326,'27'!$CB:$CB)),0,SUMIF('27'!$CA:$CA,$C326,'27'!$CB:$CB)))-IF($D326="","",IF(ISNA(SUMIF('27'!$B:$B,$D326,'27'!$L:$L)),0,SUMIF('27'!$B:$B,$D326,'27'!$L:$L)))))</f>
        <v>0</v>
      </c>
      <c r="AG326" s="34">
        <f>IF($D326="","",(IF($C326="","",IF(ISNA(SUMIF('28'!$CA:$CA,$C326,'28'!$CB:$CB)),0,SUMIF('28'!$CA:$CA,$C326,'28'!$CB:$CB)))-IF($D326="","",IF(ISNA(SUMIF('28'!$B:$B,$D326,'28'!$L:$L)),0,SUMIF('28'!$B:$B,$D326,'28'!$L:$L)))))</f>
        <v>0</v>
      </c>
      <c r="AH326" s="34">
        <f>IF($D326="","",(IF($C326="","",IF(ISNA(SUMIF('29'!$CA:$CA,$C326,'29'!$CB:$CB)),0,SUMIF('29'!$CA:$CA,$C326,'29'!$CB:$CB)))-IF($D326="","",IF(ISNA(SUMIF('29'!$B:$B,$D326,'29'!$L:$L)),0,SUMIF('29'!$B:$B,$D326,'29'!$L:$L)))))</f>
        <v>0</v>
      </c>
      <c r="AI326" s="34">
        <f>IF($D326="","",(IF($C326="","",IF(ISNA(SUMIF('30'!$CA:$CA,$C326,'30'!$CB:$CB)),0,SUMIF('30'!$CA:$CA,$C326,'30'!$CB:$CB)))-IF($D326="","",IF(ISNA(SUMIF('30'!$B:$B,$D326,'30'!$L:$L)),0,SUMIF('30'!$B:$B,$D326,'30'!$L:$L)))))</f>
        <v>0</v>
      </c>
      <c r="AJ326" s="34">
        <f>IF($D326="","",(IF($C326="","",IF(ISNA(SUMIF('31'!$CA:$CA,$C326,'31'!$CB:$CB)),0,SUMIF('31'!$CA:$CA,$C326,'31'!$CB:$CB)))-IF($D326="","",IF(ISNA(SUMIF('31'!$B:$B,$D326,'31'!$L:$L)),0,SUMIF('31'!$B:$B,$D326,'31'!$L:$L)))))</f>
        <v>0</v>
      </c>
      <c r="AK326" s="35">
        <f t="shared" ref="AK326:AK389" si="20">IF(D326="","",SUM(E326:AJ326))</f>
        <v>0</v>
      </c>
      <c r="AL326" s="31">
        <f t="shared" ref="AL326:AL389" si="21">IF(D326="","",D326)</f>
        <v>221</v>
      </c>
    </row>
    <row r="327" spans="1:38" ht="17.399999999999999">
      <c r="A327" s="19">
        <v>3</v>
      </c>
      <c r="C327" s="39">
        <f>IF(D327="","",VLOOKUP('CUADRO GENERADO'!D327,'BASE DATOS CONDUCTORES'!B:C,2,FALSE))</f>
        <v>5473</v>
      </c>
      <c r="D327" s="28">
        <f>IFERROR(VLOOKUP(A327,'BASE DATOS CONDUCTORES'!$AA$4:$AB$403,2,FALSE),"")</f>
        <v>222</v>
      </c>
      <c r="E327" s="34" t="str">
        <f>IF(ISNA(VLOOKUP(D327,SALDOS!C:D,2,FALSE)),"",VLOOKUP(D327,SALDOS!C:D,2,FALSE))</f>
        <v/>
      </c>
      <c r="F327" s="34">
        <f>IF($D327="","",(IF($C327="","",IF(ISNA(SUMIF('1'!$CA:$CA,$C327,'1'!$CB:$CB)),0,SUMIF('1'!$CA:$CA,$C327,'1'!$CB:$CB)))-IF($D327="","",IF(ISNA(SUMIF('1'!$B:$B,$D327,'1'!$L:$L)),0,SUMIF('1'!$B:$B,$D327,'1'!$L:$L)))))</f>
        <v>0</v>
      </c>
      <c r="G327" s="34">
        <f>IF($D327="","",(IF($C327="","",IF(ISNA(SUMIF('2'!$CA:$CA,$C327,'2'!$CB:$CB)),0,SUMIF('2'!$CA:$CA,$C327,'2'!$CB:$CB)))-IF($D327="","",IF(ISNA(SUMIF('2'!$B:$B,$D327,'2'!$L:$L)),0,SUMIF('2'!$B:$B,$D327,'2'!$L:$L)))))</f>
        <v>0</v>
      </c>
      <c r="H327" s="34">
        <f>IF($D327="","",(IF($C327="","",IF(ISNA(SUMIF('3'!$CA:$CA,$C327,'3'!$CB:$CB)),0,SUMIF('3'!$CA:$CA,$C327,'3'!$CB:$CB)))-IF($D327="","",IF(ISNA(SUMIF('3'!$B:$B,$D327,'3'!$L:$L)),0,SUMIF('3'!$B:$B,$D327,'3'!$L:$L)))))</f>
        <v>0</v>
      </c>
      <c r="I327" s="34">
        <f>IF($D327="","",(IF($C327="","",IF(ISNA(SUMIF('4'!$CA:$CA,$C327,'4'!$CB:$CB)),0,SUMIF('4'!$CA:$CA,$C327,'4'!$CB:$CB)))-IF($D327="","",IF(ISNA(SUMIF('4'!$B:$B,$D327,'4'!$L:$L)),0,SUMIF('4'!$B:$B,$D327,'4'!$L:$L)))))</f>
        <v>0</v>
      </c>
      <c r="J327" s="34">
        <f>IF($D327="","",(IF($C327="","",IF(ISNA(SUMIF('5'!$CA:$CA,$C327,'5'!$CB:$CB)),0,SUMIF('5'!$CA:$CA,$C327,'5'!$CB:$CB)))-IF($D327="","",IF(ISNA(SUMIF('5'!$B:$B,$D327,'5'!$L:$L)),0,SUMIF('5'!$B:$B,$D327,'5'!$L:$L)))))</f>
        <v>0</v>
      </c>
      <c r="K327" s="34">
        <f>IF($D327="","",(IF($C327="","",IF(ISNA(SUMIF('6'!$CA:$CA,$C327,'6'!$CB:$CB)),0,SUMIF('6'!$CA:$CA,$C327,'6'!$CB:$CB)))-IF($D327="","",IF(ISNA(SUMIF('6'!$B:$B,$D327,'6'!$L:$L)),0,SUMIF('6'!$B:$B,$D327,'6'!$L:$L)))))</f>
        <v>0</v>
      </c>
      <c r="L327" s="34">
        <f>IF($D327="","",(IF($C327="","",IF(ISNA(SUMIF('7'!$CA:$CA,$C327,'7'!$CB:$CB)),0,SUMIF('7'!$CA:$CA,$C327,'7'!$CB:$CB)))-IF($D327="","",IF(ISNA(SUMIF('7'!$B:$B,$D327,'7'!$L:$L)),0,SUMIF('7'!$B:$B,$D327,'7'!$L:$L)))))</f>
        <v>0</v>
      </c>
      <c r="M327" s="34">
        <f>IF($D327="","",(IF($C327="","",IF(ISNA(SUMIF('8'!$CA:$CA,$C327,'8'!$CB:$CB)),0,SUMIF('8'!$CA:$CA,$C327,'8'!$CB:$CB)))-IF($D327="","",IF(ISNA(SUMIF('8'!$B:$B,$D327,'8'!$L:$L)),0,SUMIF('8'!$B:$B,$D327,'8'!$L:$L)))))</f>
        <v>0</v>
      </c>
      <c r="N327" s="34">
        <f>IF($D327="","",(IF($C327="","",IF(ISNA(SUMIF('9'!$CA:$CA,$C327,'9'!$CB:$CB)),0,SUMIF('9'!$CA:$CA,$C327,'9'!$CB:$CB)))-IF($D327="","",IF(ISNA(SUMIF('9'!$B:$B,$D327,'9'!$L:$L)),0,SUMIF('9'!$B:$B,$D327,'9'!$L:$L)))))</f>
        <v>0</v>
      </c>
      <c r="O327" s="34">
        <f>IF($D327="","",(IF($C327="","",IF(ISNA(SUMIF('10'!$CA:$CA,$C327,'10'!$CB:$CB)),0,SUMIF('10'!$CA:$CA,$C327,'10'!$CB:$CB)))-IF($D327="","",IF(ISNA(SUMIF('10'!$B:$B,$D327,'10'!$L:$L)),0,SUMIF('10'!$B:$B,$D327,'10'!$L:$L)))))</f>
        <v>0</v>
      </c>
      <c r="P327" s="34">
        <f>IF($D327="","",(IF($C327="","",IF(ISNA(SUMIF('11'!$CA:$CA,$C327,'11'!$CB:$CB)),0,SUMIF('11'!$CA:$CA,$C327,'11'!$CB:$CB)))-IF($D327="","",IF(ISNA(SUMIF('11'!$B:$B,$D327,'11'!$L:$L)),0,SUMIF('11'!$B:$B,$D327,'11'!$L:$L)))))</f>
        <v>0</v>
      </c>
      <c r="Q327" s="34">
        <f>IF($D327="","",(IF($C327="","",IF(ISNA(SUMIF('12'!$CA:$CA,$C327,'12'!$CB:$CB)),0,SUMIF('12'!$CA:$CA,$C327,'12'!$CB:$CB)))-IF($D327="","",IF(ISNA(SUMIF('12'!$B:$B,$D327,'12'!$L:$L)),0,SUMIF('12'!$B:$B,$D327,'12'!$L:$L)))))</f>
        <v>0</v>
      </c>
      <c r="R327" s="34">
        <f>IF($D327="","",(IF($C327="","",IF(ISNA(SUMIF('13'!$CA:$CA,$C327,'13'!$CB:$CB)),0,SUMIF('13'!$CA:$CA,$C327,'13'!$CB:$CB)))-IF($D327="","",IF(ISNA(SUMIF('13'!$B:$B,$D327,'13'!$L:$L)),0,SUMIF('13'!$B:$B,$D327,'13'!$L:$L)))))</f>
        <v>0</v>
      </c>
      <c r="S327" s="34">
        <f>IF($D327="","",(IF($C327="","",IF(ISNA(SUMIF('14'!$CA:$CA,$C327,'14'!$CB:$CB)),0,SUMIF('14'!$CA:$CA,$C327,'14'!$CB:$CB)))-IF($D327="","",IF(ISNA(SUMIF('14'!$B:$B,$D327,'14'!$L:$L)),0,SUMIF('14'!$B:$B,$D327,'14'!$L:$L)))))</f>
        <v>0</v>
      </c>
      <c r="T327" s="34">
        <f>IF($D327="","",(IF($C327="","",IF(ISNA(SUMIF('15'!$CA:$CA,$C327,'15'!$CB:$CB)),0,SUMIF('15'!$CA:$CA,$C327,'15'!$CB:$CB)))-IF($D327="","",IF(ISNA(SUMIF('15'!$B:$B,$D327,'15'!$L:$L)),0,SUMIF('15'!$B:$B,$D327,'15'!$L:$L)))))</f>
        <v>0</v>
      </c>
      <c r="U327" s="34">
        <f>IF($D327="","",(IF($C327="","",IF(ISNA(SUMIF('16'!$CA:$CA,$C327,'16'!$CB:$CB)),0,SUMIF('16'!$CA:$CA,$C327,'16'!$CB:$CB)))-IF($D327="","",IF(ISNA(SUMIF('16'!$B:$B,$D327,'16'!$L:$L)),0,SUMIF('16'!$B:$B,$D327,'16'!$L:$L)))))</f>
        <v>0</v>
      </c>
      <c r="V327" s="34">
        <f>IF($D327="","",(IF($C327="","",IF(ISNA(SUMIF('17'!$CA:$CA,$C327,'17'!$CB:$CB)),0,SUMIF('17'!$CA:$CA,$C327,'17'!$CB:$CB)))-IF($D327="","",IF(ISNA(SUMIF('17'!$B:$B,$D327,'17'!$L:$L)),0,SUMIF('17'!$B:$B,$D327,'17'!$L:$L)))))</f>
        <v>0</v>
      </c>
      <c r="W327" s="34">
        <f>IF($D327="","",(IF($C327="","",IF(ISNA(SUMIF('18'!$CA:$CA,$C327,'18'!$CB:$CB)),0,SUMIF('18'!$CA:$CA,$C327,'18'!$CB:$CB)))-IF($D327="","",IF(ISNA(SUMIF('18'!$B:$B,$D327,'18'!$L:$L)),0,SUMIF('18'!$B:$B,$D327,'18'!$L:$L)))))</f>
        <v>0</v>
      </c>
      <c r="X327" s="34">
        <f>IF($D327="","",(IF($C327="","",IF(ISNA(SUMIF('19'!$CA:$CA,$C327,'19'!$CB:$CB)),0,SUMIF('19'!$CA:$CA,$C327,'19'!$CB:$CB)))-IF($D327="","",IF(ISNA(SUMIF('19'!$B:$B,$D327,'19'!$L:$L)),0,SUMIF('19'!$B:$B,$D327,'19'!$L:$L)))))</f>
        <v>0</v>
      </c>
      <c r="Y327" s="34">
        <f>IF($D327="","",(IF($C327="","",IF(ISNA(SUMIF('20'!$CA:$CA,$C327,'20'!$CB:$CB)),0,SUMIF('20'!$CA:$CA,$C327,'20'!$CB:$CB)))-IF($D327="","",IF(ISNA(SUMIF('20'!$B:$B,$D327,'20'!$L:$L)),0,SUMIF('20'!$B:$B,$D327,'20'!$L:$L)))))</f>
        <v>0</v>
      </c>
      <c r="Z327" s="34">
        <f>IF($D327="","",(IF($C327="","",IF(ISNA(SUMIF('21'!$CA:$CA,$C327,'21'!$CB:$CB)),0,SUMIF('21'!$CA:$CA,$C327,'21'!$CB:$CB)))-IF($D327="","",IF(ISNA(SUMIF('21'!$B:$B,$D327,'21'!$L:$L)),0,SUMIF('21'!$B:$B,$D327,'21'!$L:$L)))))</f>
        <v>0</v>
      </c>
      <c r="AA327" s="34">
        <f>IF($D327="","",(IF($C327="","",IF(ISNA(SUMIF('22'!$CA:$CA,$C327,'22'!$CB:$CB)),0,SUMIF('22'!$CA:$CA,$C327,'22'!$CB:$CB)))-IF($D327="","",IF(ISNA(SUMIF('22'!$B:$B,$D327,'22'!$L:$L)),0,SUMIF('22'!$B:$B,$D327,'22'!$L:$L)))))</f>
        <v>0</v>
      </c>
      <c r="AB327" s="34">
        <f>IF($D327="","",(IF($C327="","",IF(ISNA(SUMIF('23'!$CA:$CA,$C327,'23'!$CB:$CB)),0,SUMIF('23'!$CA:$CA,$C327,'23'!$CB:$CB)))-IF($D327="","",IF(ISNA(SUMIF('23'!$B:$B,$D327,'23'!$L:$L)),0,SUMIF('23'!$B:$B,$D327,'23'!$L:$L)))))</f>
        <v>0</v>
      </c>
      <c r="AC327" s="34">
        <f>IF($D327="","",(IF($C327="","",IF(ISNA(SUMIF('24'!$CA:$CA,$C327,'24'!$CB:$CB)),0,SUMIF('24'!$CA:$CA,$C327,'24'!$CB:$CB)))-IF($D327="","",IF(ISNA(SUMIF('24'!$B:$B,$D327,'24'!$L:$L)),0,SUMIF('24'!$B:$B,$D327,'24'!$L:$L)))))</f>
        <v>0</v>
      </c>
      <c r="AD327" s="34">
        <f>IF($D327="","",(IF($C327="","",IF(ISNA(SUMIF('25'!$CA:$CA,$C327,'25'!$CB:$CB)),0,SUMIF('25'!$CA:$CA,$C327,'25'!$CB:$CB)))-IF($D327="","",IF(ISNA(SUMIF('25'!$B:$B,$D327,'25'!$L:$L)),0,SUMIF('25'!$B:$B,$D327,'25'!$L:$L)))))</f>
        <v>0</v>
      </c>
      <c r="AE327" s="34">
        <f>IF($D327="","",(IF($C327="","",IF(ISNA(SUMIF('26'!$CA:$CA,$C327,'26'!$CB:$CB)),0,SUMIF('26'!$CA:$CA,$C327,'26'!$CB:$CB)))-IF($D327="","",IF(ISNA(SUMIF('26'!$B:$B,$D327,'26'!$L:$L)),0,SUMIF('26'!$B:$B,$D327,'26'!$L:$L)))))</f>
        <v>0</v>
      </c>
      <c r="AF327" s="34">
        <f>IF($D327="","",(IF($C327="","",IF(ISNA(SUMIF('27'!$CA:$CA,$C327,'27'!$CB:$CB)),0,SUMIF('27'!$CA:$CA,$C327,'27'!$CB:$CB)))-IF($D327="","",IF(ISNA(SUMIF('27'!$B:$B,$D327,'27'!$L:$L)),0,SUMIF('27'!$B:$B,$D327,'27'!$L:$L)))))</f>
        <v>0</v>
      </c>
      <c r="AG327" s="34">
        <f>IF($D327="","",(IF($C327="","",IF(ISNA(SUMIF('28'!$CA:$CA,$C327,'28'!$CB:$CB)),0,SUMIF('28'!$CA:$CA,$C327,'28'!$CB:$CB)))-IF($D327="","",IF(ISNA(SUMIF('28'!$B:$B,$D327,'28'!$L:$L)),0,SUMIF('28'!$B:$B,$D327,'28'!$L:$L)))))</f>
        <v>0</v>
      </c>
      <c r="AH327" s="34">
        <f>IF($D327="","",(IF($C327="","",IF(ISNA(SUMIF('29'!$CA:$CA,$C327,'29'!$CB:$CB)),0,SUMIF('29'!$CA:$CA,$C327,'29'!$CB:$CB)))-IF($D327="","",IF(ISNA(SUMIF('29'!$B:$B,$D327,'29'!$L:$L)),0,SUMIF('29'!$B:$B,$D327,'29'!$L:$L)))))</f>
        <v>0</v>
      </c>
      <c r="AI327" s="34">
        <f>IF($D327="","",(IF($C327="","",IF(ISNA(SUMIF('30'!$CA:$CA,$C327,'30'!$CB:$CB)),0,SUMIF('30'!$CA:$CA,$C327,'30'!$CB:$CB)))-IF($D327="","",IF(ISNA(SUMIF('30'!$B:$B,$D327,'30'!$L:$L)),0,SUMIF('30'!$B:$B,$D327,'30'!$L:$L)))))</f>
        <v>0</v>
      </c>
      <c r="AJ327" s="34">
        <f>IF($D327="","",(IF($C327="","",IF(ISNA(SUMIF('31'!$CA:$CA,$C327,'31'!$CB:$CB)),0,SUMIF('31'!$CA:$CA,$C327,'31'!$CB:$CB)))-IF($D327="","",IF(ISNA(SUMIF('31'!$B:$B,$D327,'31'!$L:$L)),0,SUMIF('31'!$B:$B,$D327,'31'!$L:$L)))))</f>
        <v>0</v>
      </c>
      <c r="AK327" s="35">
        <f t="shared" si="20"/>
        <v>0</v>
      </c>
      <c r="AL327" s="31">
        <f t="shared" si="21"/>
        <v>222</v>
      </c>
    </row>
    <row r="328" spans="1:38" ht="17.399999999999999">
      <c r="A328" s="19">
        <v>4</v>
      </c>
      <c r="C328" s="39">
        <f>IF(D328="","",VLOOKUP('CUADRO GENERADO'!D328,'BASE DATOS CONDUCTORES'!B:C,2,FALSE))</f>
        <v>2415</v>
      </c>
      <c r="D328" s="28">
        <f>IFERROR(VLOOKUP(A328,'BASE DATOS CONDUCTORES'!$AA$4:$AB$403,2,FALSE),"")</f>
        <v>245</v>
      </c>
      <c r="E328" s="34" t="str">
        <f>IF(ISNA(VLOOKUP(D328,SALDOS!C:D,2,FALSE)),"",VLOOKUP(D328,SALDOS!C:D,2,FALSE))</f>
        <v/>
      </c>
      <c r="F328" s="34">
        <f>IF($D328="","",(IF($C328="","",IF(ISNA(SUMIF('1'!$CA:$CA,$C328,'1'!$CB:$CB)),0,SUMIF('1'!$CA:$CA,$C328,'1'!$CB:$CB)))-IF($D328="","",IF(ISNA(SUMIF('1'!$B:$B,$D328,'1'!$L:$L)),0,SUMIF('1'!$B:$B,$D328,'1'!$L:$L)))))</f>
        <v>0</v>
      </c>
      <c r="G328" s="34">
        <f>IF($D328="","",(IF($C328="","",IF(ISNA(SUMIF('2'!$CA:$CA,$C328,'2'!$CB:$CB)),0,SUMIF('2'!$CA:$CA,$C328,'2'!$CB:$CB)))-IF($D328="","",IF(ISNA(SUMIF('2'!$B:$B,$D328,'2'!$L:$L)),0,SUMIF('2'!$B:$B,$D328,'2'!$L:$L)))))</f>
        <v>0</v>
      </c>
      <c r="H328" s="34">
        <f>IF($D328="","",(IF($C328="","",IF(ISNA(SUMIF('3'!$CA:$CA,$C328,'3'!$CB:$CB)),0,SUMIF('3'!$CA:$CA,$C328,'3'!$CB:$CB)))-IF($D328="","",IF(ISNA(SUMIF('3'!$B:$B,$D328,'3'!$L:$L)),0,SUMIF('3'!$B:$B,$D328,'3'!$L:$L)))))</f>
        <v>0</v>
      </c>
      <c r="I328" s="34">
        <f>IF($D328="","",(IF($C328="","",IF(ISNA(SUMIF('4'!$CA:$CA,$C328,'4'!$CB:$CB)),0,SUMIF('4'!$CA:$CA,$C328,'4'!$CB:$CB)))-IF($D328="","",IF(ISNA(SUMIF('4'!$B:$B,$D328,'4'!$L:$L)),0,SUMIF('4'!$B:$B,$D328,'4'!$L:$L)))))</f>
        <v>0</v>
      </c>
      <c r="J328" s="34">
        <f>IF($D328="","",(IF($C328="","",IF(ISNA(SUMIF('5'!$CA:$CA,$C328,'5'!$CB:$CB)),0,SUMIF('5'!$CA:$CA,$C328,'5'!$CB:$CB)))-IF($D328="","",IF(ISNA(SUMIF('5'!$B:$B,$D328,'5'!$L:$L)),0,SUMIF('5'!$B:$B,$D328,'5'!$L:$L)))))</f>
        <v>0</v>
      </c>
      <c r="K328" s="34">
        <f>IF($D328="","",(IF($C328="","",IF(ISNA(SUMIF('6'!$CA:$CA,$C328,'6'!$CB:$CB)),0,SUMIF('6'!$CA:$CA,$C328,'6'!$CB:$CB)))-IF($D328="","",IF(ISNA(SUMIF('6'!$B:$B,$D328,'6'!$L:$L)),0,SUMIF('6'!$B:$B,$D328,'6'!$L:$L)))))</f>
        <v>0</v>
      </c>
      <c r="L328" s="34">
        <f>IF($D328="","",(IF($C328="","",IF(ISNA(SUMIF('7'!$CA:$CA,$C328,'7'!$CB:$CB)),0,SUMIF('7'!$CA:$CA,$C328,'7'!$CB:$CB)))-IF($D328="","",IF(ISNA(SUMIF('7'!$B:$B,$D328,'7'!$L:$L)),0,SUMIF('7'!$B:$B,$D328,'7'!$L:$L)))))</f>
        <v>0</v>
      </c>
      <c r="M328" s="34">
        <f>IF($D328="","",(IF($C328="","",IF(ISNA(SUMIF('8'!$CA:$CA,$C328,'8'!$CB:$CB)),0,SUMIF('8'!$CA:$CA,$C328,'8'!$CB:$CB)))-IF($D328="","",IF(ISNA(SUMIF('8'!$B:$B,$D328,'8'!$L:$L)),0,SUMIF('8'!$B:$B,$D328,'8'!$L:$L)))))</f>
        <v>0</v>
      </c>
      <c r="N328" s="34">
        <f>IF($D328="","",(IF($C328="","",IF(ISNA(SUMIF('9'!$CA:$CA,$C328,'9'!$CB:$CB)),0,SUMIF('9'!$CA:$CA,$C328,'9'!$CB:$CB)))-IF($D328="","",IF(ISNA(SUMIF('9'!$B:$B,$D328,'9'!$L:$L)),0,SUMIF('9'!$B:$B,$D328,'9'!$L:$L)))))</f>
        <v>0</v>
      </c>
      <c r="O328" s="34">
        <f>IF($D328="","",(IF($C328="","",IF(ISNA(SUMIF('10'!$CA:$CA,$C328,'10'!$CB:$CB)),0,SUMIF('10'!$CA:$CA,$C328,'10'!$CB:$CB)))-IF($D328="","",IF(ISNA(SUMIF('10'!$B:$B,$D328,'10'!$L:$L)),0,SUMIF('10'!$B:$B,$D328,'10'!$L:$L)))))</f>
        <v>0</v>
      </c>
      <c r="P328" s="34">
        <f>IF($D328="","",(IF($C328="","",IF(ISNA(SUMIF('11'!$CA:$CA,$C328,'11'!$CB:$CB)),0,SUMIF('11'!$CA:$CA,$C328,'11'!$CB:$CB)))-IF($D328="","",IF(ISNA(SUMIF('11'!$B:$B,$D328,'11'!$L:$L)),0,SUMIF('11'!$B:$B,$D328,'11'!$L:$L)))))</f>
        <v>0</v>
      </c>
      <c r="Q328" s="34">
        <f>IF($D328="","",(IF($C328="","",IF(ISNA(SUMIF('12'!$CA:$CA,$C328,'12'!$CB:$CB)),0,SUMIF('12'!$CA:$CA,$C328,'12'!$CB:$CB)))-IF($D328="","",IF(ISNA(SUMIF('12'!$B:$B,$D328,'12'!$L:$L)),0,SUMIF('12'!$B:$B,$D328,'12'!$L:$L)))))</f>
        <v>0</v>
      </c>
      <c r="R328" s="34">
        <f>IF($D328="","",(IF($C328="","",IF(ISNA(SUMIF('13'!$CA:$CA,$C328,'13'!$CB:$CB)),0,SUMIF('13'!$CA:$CA,$C328,'13'!$CB:$CB)))-IF($D328="","",IF(ISNA(SUMIF('13'!$B:$B,$D328,'13'!$L:$L)),0,SUMIF('13'!$B:$B,$D328,'13'!$L:$L)))))</f>
        <v>0</v>
      </c>
      <c r="S328" s="34">
        <f>IF($D328="","",(IF($C328="","",IF(ISNA(SUMIF('14'!$CA:$CA,$C328,'14'!$CB:$CB)),0,SUMIF('14'!$CA:$CA,$C328,'14'!$CB:$CB)))-IF($D328="","",IF(ISNA(SUMIF('14'!$B:$B,$D328,'14'!$L:$L)),0,SUMIF('14'!$B:$B,$D328,'14'!$L:$L)))))</f>
        <v>0</v>
      </c>
      <c r="T328" s="34">
        <f>IF($D328="","",(IF($C328="","",IF(ISNA(SUMIF('15'!$CA:$CA,$C328,'15'!$CB:$CB)),0,SUMIF('15'!$CA:$CA,$C328,'15'!$CB:$CB)))-IF($D328="","",IF(ISNA(SUMIF('15'!$B:$B,$D328,'15'!$L:$L)),0,SUMIF('15'!$B:$B,$D328,'15'!$L:$L)))))</f>
        <v>0</v>
      </c>
      <c r="U328" s="34">
        <f>IF($D328="","",(IF($C328="","",IF(ISNA(SUMIF('16'!$CA:$CA,$C328,'16'!$CB:$CB)),0,SUMIF('16'!$CA:$CA,$C328,'16'!$CB:$CB)))-IF($D328="","",IF(ISNA(SUMIF('16'!$B:$B,$D328,'16'!$L:$L)),0,SUMIF('16'!$B:$B,$D328,'16'!$L:$L)))))</f>
        <v>0</v>
      </c>
      <c r="V328" s="34">
        <f>IF($D328="","",(IF($C328="","",IF(ISNA(SUMIF('17'!$CA:$CA,$C328,'17'!$CB:$CB)),0,SUMIF('17'!$CA:$CA,$C328,'17'!$CB:$CB)))-IF($D328="","",IF(ISNA(SUMIF('17'!$B:$B,$D328,'17'!$L:$L)),0,SUMIF('17'!$B:$B,$D328,'17'!$L:$L)))))</f>
        <v>0</v>
      </c>
      <c r="W328" s="34">
        <f>IF($D328="","",(IF($C328="","",IF(ISNA(SUMIF('18'!$CA:$CA,$C328,'18'!$CB:$CB)),0,SUMIF('18'!$CA:$CA,$C328,'18'!$CB:$CB)))-IF($D328="","",IF(ISNA(SUMIF('18'!$B:$B,$D328,'18'!$L:$L)),0,SUMIF('18'!$B:$B,$D328,'18'!$L:$L)))))</f>
        <v>0</v>
      </c>
      <c r="X328" s="34">
        <f>IF($D328="","",(IF($C328="","",IF(ISNA(SUMIF('19'!$CA:$CA,$C328,'19'!$CB:$CB)),0,SUMIF('19'!$CA:$CA,$C328,'19'!$CB:$CB)))-IF($D328="","",IF(ISNA(SUMIF('19'!$B:$B,$D328,'19'!$L:$L)),0,SUMIF('19'!$B:$B,$D328,'19'!$L:$L)))))</f>
        <v>0</v>
      </c>
      <c r="Y328" s="34">
        <f>IF($D328="","",(IF($C328="","",IF(ISNA(SUMIF('20'!$CA:$CA,$C328,'20'!$CB:$CB)),0,SUMIF('20'!$CA:$CA,$C328,'20'!$CB:$CB)))-IF($D328="","",IF(ISNA(SUMIF('20'!$B:$B,$D328,'20'!$L:$L)),0,SUMIF('20'!$B:$B,$D328,'20'!$L:$L)))))</f>
        <v>0</v>
      </c>
      <c r="Z328" s="34">
        <f>IF($D328="","",(IF($C328="","",IF(ISNA(SUMIF('21'!$CA:$CA,$C328,'21'!$CB:$CB)),0,SUMIF('21'!$CA:$CA,$C328,'21'!$CB:$CB)))-IF($D328="","",IF(ISNA(SUMIF('21'!$B:$B,$D328,'21'!$L:$L)),0,SUMIF('21'!$B:$B,$D328,'21'!$L:$L)))))</f>
        <v>0</v>
      </c>
      <c r="AA328" s="34">
        <f>IF($D328="","",(IF($C328="","",IF(ISNA(SUMIF('22'!$CA:$CA,$C328,'22'!$CB:$CB)),0,SUMIF('22'!$CA:$CA,$C328,'22'!$CB:$CB)))-IF($D328="","",IF(ISNA(SUMIF('22'!$B:$B,$D328,'22'!$L:$L)),0,SUMIF('22'!$B:$B,$D328,'22'!$L:$L)))))</f>
        <v>0</v>
      </c>
      <c r="AB328" s="34">
        <f>IF($D328="","",(IF($C328="","",IF(ISNA(SUMIF('23'!$CA:$CA,$C328,'23'!$CB:$CB)),0,SUMIF('23'!$CA:$CA,$C328,'23'!$CB:$CB)))-IF($D328="","",IF(ISNA(SUMIF('23'!$B:$B,$D328,'23'!$L:$L)),0,SUMIF('23'!$B:$B,$D328,'23'!$L:$L)))))</f>
        <v>0</v>
      </c>
      <c r="AC328" s="34">
        <f>IF($D328="","",(IF($C328="","",IF(ISNA(SUMIF('24'!$CA:$CA,$C328,'24'!$CB:$CB)),0,SUMIF('24'!$CA:$CA,$C328,'24'!$CB:$CB)))-IF($D328="","",IF(ISNA(SUMIF('24'!$B:$B,$D328,'24'!$L:$L)),0,SUMIF('24'!$B:$B,$D328,'24'!$L:$L)))))</f>
        <v>0</v>
      </c>
      <c r="AD328" s="34">
        <f>IF($D328="","",(IF($C328="","",IF(ISNA(SUMIF('25'!$CA:$CA,$C328,'25'!$CB:$CB)),0,SUMIF('25'!$CA:$CA,$C328,'25'!$CB:$CB)))-IF($D328="","",IF(ISNA(SUMIF('25'!$B:$B,$D328,'25'!$L:$L)),0,SUMIF('25'!$B:$B,$D328,'25'!$L:$L)))))</f>
        <v>0</v>
      </c>
      <c r="AE328" s="34">
        <f>IF($D328="","",(IF($C328="","",IF(ISNA(SUMIF('26'!$CA:$CA,$C328,'26'!$CB:$CB)),0,SUMIF('26'!$CA:$CA,$C328,'26'!$CB:$CB)))-IF($D328="","",IF(ISNA(SUMIF('26'!$B:$B,$D328,'26'!$L:$L)),0,SUMIF('26'!$B:$B,$D328,'26'!$L:$L)))))</f>
        <v>0</v>
      </c>
      <c r="AF328" s="34">
        <f>IF($D328="","",(IF($C328="","",IF(ISNA(SUMIF('27'!$CA:$CA,$C328,'27'!$CB:$CB)),0,SUMIF('27'!$CA:$CA,$C328,'27'!$CB:$CB)))-IF($D328="","",IF(ISNA(SUMIF('27'!$B:$B,$D328,'27'!$L:$L)),0,SUMIF('27'!$B:$B,$D328,'27'!$L:$L)))))</f>
        <v>0</v>
      </c>
      <c r="AG328" s="34">
        <f>IF($D328="","",(IF($C328="","",IF(ISNA(SUMIF('28'!$CA:$CA,$C328,'28'!$CB:$CB)),0,SUMIF('28'!$CA:$CA,$C328,'28'!$CB:$CB)))-IF($D328="","",IF(ISNA(SUMIF('28'!$B:$B,$D328,'28'!$L:$L)),0,SUMIF('28'!$B:$B,$D328,'28'!$L:$L)))))</f>
        <v>0</v>
      </c>
      <c r="AH328" s="34">
        <f>IF($D328="","",(IF($C328="","",IF(ISNA(SUMIF('29'!$CA:$CA,$C328,'29'!$CB:$CB)),0,SUMIF('29'!$CA:$CA,$C328,'29'!$CB:$CB)))-IF($D328="","",IF(ISNA(SUMIF('29'!$B:$B,$D328,'29'!$L:$L)),0,SUMIF('29'!$B:$B,$D328,'29'!$L:$L)))))</f>
        <v>0</v>
      </c>
      <c r="AI328" s="34">
        <f>IF($D328="","",(IF($C328="","",IF(ISNA(SUMIF('30'!$CA:$CA,$C328,'30'!$CB:$CB)),0,SUMIF('30'!$CA:$CA,$C328,'30'!$CB:$CB)))-IF($D328="","",IF(ISNA(SUMIF('30'!$B:$B,$D328,'30'!$L:$L)),0,SUMIF('30'!$B:$B,$D328,'30'!$L:$L)))))</f>
        <v>0</v>
      </c>
      <c r="AJ328" s="34">
        <f>IF($D328="","",(IF($C328="","",IF(ISNA(SUMIF('31'!$CA:$CA,$C328,'31'!$CB:$CB)),0,SUMIF('31'!$CA:$CA,$C328,'31'!$CB:$CB)))-IF($D328="","",IF(ISNA(SUMIF('31'!$B:$B,$D328,'31'!$L:$L)),0,SUMIF('31'!$B:$B,$D328,'31'!$L:$L)))))</f>
        <v>0</v>
      </c>
      <c r="AK328" s="35">
        <f t="shared" si="20"/>
        <v>0</v>
      </c>
      <c r="AL328" s="31">
        <f t="shared" si="21"/>
        <v>245</v>
      </c>
    </row>
    <row r="329" spans="1:38" ht="17.399999999999999">
      <c r="A329" s="19">
        <v>5</v>
      </c>
      <c r="C329" s="39">
        <f>IF(D329="","",VLOOKUP('CUADRO GENERADO'!D329,'BASE DATOS CONDUCTORES'!B:C,2,FALSE))</f>
        <v>1905</v>
      </c>
      <c r="D329" s="28">
        <f>IFERROR(VLOOKUP(A329,'BASE DATOS CONDUCTORES'!$AA$4:$AB$403,2,FALSE),"")</f>
        <v>248</v>
      </c>
      <c r="E329" s="34" t="str">
        <f>IF(ISNA(VLOOKUP(D329,SALDOS!C:D,2,FALSE)),"",VLOOKUP(D329,SALDOS!C:D,2,FALSE))</f>
        <v/>
      </c>
      <c r="F329" s="34">
        <f>IF($D329="","",(IF($C329="","",IF(ISNA(SUMIF('1'!$CA:$CA,$C329,'1'!$CB:$CB)),0,SUMIF('1'!$CA:$CA,$C329,'1'!$CB:$CB)))-IF($D329="","",IF(ISNA(SUMIF('1'!$B:$B,$D329,'1'!$L:$L)),0,SUMIF('1'!$B:$B,$D329,'1'!$L:$L)))))</f>
        <v>0</v>
      </c>
      <c r="G329" s="34">
        <f>IF($D329="","",(IF($C329="","",IF(ISNA(SUMIF('2'!$CA:$CA,$C329,'2'!$CB:$CB)),0,SUMIF('2'!$CA:$CA,$C329,'2'!$CB:$CB)))-IF($D329="","",IF(ISNA(SUMIF('2'!$B:$B,$D329,'2'!$L:$L)),0,SUMIF('2'!$B:$B,$D329,'2'!$L:$L)))))</f>
        <v>0</v>
      </c>
      <c r="H329" s="34">
        <f>IF($D329="","",(IF($C329="","",IF(ISNA(SUMIF('3'!$CA:$CA,$C329,'3'!$CB:$CB)),0,SUMIF('3'!$CA:$CA,$C329,'3'!$CB:$CB)))-IF($D329="","",IF(ISNA(SUMIF('3'!$B:$B,$D329,'3'!$L:$L)),0,SUMIF('3'!$B:$B,$D329,'3'!$L:$L)))))</f>
        <v>0</v>
      </c>
      <c r="I329" s="34">
        <f>IF($D329="","",(IF($C329="","",IF(ISNA(SUMIF('4'!$CA:$CA,$C329,'4'!$CB:$CB)),0,SUMIF('4'!$CA:$CA,$C329,'4'!$CB:$CB)))-IF($D329="","",IF(ISNA(SUMIF('4'!$B:$B,$D329,'4'!$L:$L)),0,SUMIF('4'!$B:$B,$D329,'4'!$L:$L)))))</f>
        <v>0</v>
      </c>
      <c r="J329" s="34">
        <f>IF($D329="","",(IF($C329="","",IF(ISNA(SUMIF('5'!$CA:$CA,$C329,'5'!$CB:$CB)),0,SUMIF('5'!$CA:$CA,$C329,'5'!$CB:$CB)))-IF($D329="","",IF(ISNA(SUMIF('5'!$B:$B,$D329,'5'!$L:$L)),0,SUMIF('5'!$B:$B,$D329,'5'!$L:$L)))))</f>
        <v>0</v>
      </c>
      <c r="K329" s="34">
        <f>IF($D329="","",(IF($C329="","",IF(ISNA(SUMIF('6'!$CA:$CA,$C329,'6'!$CB:$CB)),0,SUMIF('6'!$CA:$CA,$C329,'6'!$CB:$CB)))-IF($D329="","",IF(ISNA(SUMIF('6'!$B:$B,$D329,'6'!$L:$L)),0,SUMIF('6'!$B:$B,$D329,'6'!$L:$L)))))</f>
        <v>0</v>
      </c>
      <c r="L329" s="34">
        <f>IF($D329="","",(IF($C329="","",IF(ISNA(SUMIF('7'!$CA:$CA,$C329,'7'!$CB:$CB)),0,SUMIF('7'!$CA:$CA,$C329,'7'!$CB:$CB)))-IF($D329="","",IF(ISNA(SUMIF('7'!$B:$B,$D329,'7'!$L:$L)),0,SUMIF('7'!$B:$B,$D329,'7'!$L:$L)))))</f>
        <v>0</v>
      </c>
      <c r="M329" s="34">
        <f>IF($D329="","",(IF($C329="","",IF(ISNA(SUMIF('8'!$CA:$CA,$C329,'8'!$CB:$CB)),0,SUMIF('8'!$CA:$CA,$C329,'8'!$CB:$CB)))-IF($D329="","",IF(ISNA(SUMIF('8'!$B:$B,$D329,'8'!$L:$L)),0,SUMIF('8'!$B:$B,$D329,'8'!$L:$L)))))</f>
        <v>0</v>
      </c>
      <c r="N329" s="34">
        <f>IF($D329="","",(IF($C329="","",IF(ISNA(SUMIF('9'!$CA:$CA,$C329,'9'!$CB:$CB)),0,SUMIF('9'!$CA:$CA,$C329,'9'!$CB:$CB)))-IF($D329="","",IF(ISNA(SUMIF('9'!$B:$B,$D329,'9'!$L:$L)),0,SUMIF('9'!$B:$B,$D329,'9'!$L:$L)))))</f>
        <v>0</v>
      </c>
      <c r="O329" s="34">
        <f>IF($D329="","",(IF($C329="","",IF(ISNA(SUMIF('10'!$CA:$CA,$C329,'10'!$CB:$CB)),0,SUMIF('10'!$CA:$CA,$C329,'10'!$CB:$CB)))-IF($D329="","",IF(ISNA(SUMIF('10'!$B:$B,$D329,'10'!$L:$L)),0,SUMIF('10'!$B:$B,$D329,'10'!$L:$L)))))</f>
        <v>0</v>
      </c>
      <c r="P329" s="34">
        <f>IF($D329="","",(IF($C329="","",IF(ISNA(SUMIF('11'!$CA:$CA,$C329,'11'!$CB:$CB)),0,SUMIF('11'!$CA:$CA,$C329,'11'!$CB:$CB)))-IF($D329="","",IF(ISNA(SUMIF('11'!$B:$B,$D329,'11'!$L:$L)),0,SUMIF('11'!$B:$B,$D329,'11'!$L:$L)))))</f>
        <v>0</v>
      </c>
      <c r="Q329" s="34">
        <f>IF($D329="","",(IF($C329="","",IF(ISNA(SUMIF('12'!$CA:$CA,$C329,'12'!$CB:$CB)),0,SUMIF('12'!$CA:$CA,$C329,'12'!$CB:$CB)))-IF($D329="","",IF(ISNA(SUMIF('12'!$B:$B,$D329,'12'!$L:$L)),0,SUMIF('12'!$B:$B,$D329,'12'!$L:$L)))))</f>
        <v>0</v>
      </c>
      <c r="R329" s="34">
        <f>IF($D329="","",(IF($C329="","",IF(ISNA(SUMIF('13'!$CA:$CA,$C329,'13'!$CB:$CB)),0,SUMIF('13'!$CA:$CA,$C329,'13'!$CB:$CB)))-IF($D329="","",IF(ISNA(SUMIF('13'!$B:$B,$D329,'13'!$L:$L)),0,SUMIF('13'!$B:$B,$D329,'13'!$L:$L)))))</f>
        <v>0</v>
      </c>
      <c r="S329" s="34">
        <f>IF($D329="","",(IF($C329="","",IF(ISNA(SUMIF('14'!$CA:$CA,$C329,'14'!$CB:$CB)),0,SUMIF('14'!$CA:$CA,$C329,'14'!$CB:$CB)))-IF($D329="","",IF(ISNA(SUMIF('14'!$B:$B,$D329,'14'!$L:$L)),0,SUMIF('14'!$B:$B,$D329,'14'!$L:$L)))))</f>
        <v>0</v>
      </c>
      <c r="T329" s="34">
        <f>IF($D329="","",(IF($C329="","",IF(ISNA(SUMIF('15'!$CA:$CA,$C329,'15'!$CB:$CB)),0,SUMIF('15'!$CA:$CA,$C329,'15'!$CB:$CB)))-IF($D329="","",IF(ISNA(SUMIF('15'!$B:$B,$D329,'15'!$L:$L)),0,SUMIF('15'!$B:$B,$D329,'15'!$L:$L)))))</f>
        <v>0</v>
      </c>
      <c r="U329" s="34">
        <f>IF($D329="","",(IF($C329="","",IF(ISNA(SUMIF('16'!$CA:$CA,$C329,'16'!$CB:$CB)),0,SUMIF('16'!$CA:$CA,$C329,'16'!$CB:$CB)))-IF($D329="","",IF(ISNA(SUMIF('16'!$B:$B,$D329,'16'!$L:$L)),0,SUMIF('16'!$B:$B,$D329,'16'!$L:$L)))))</f>
        <v>0</v>
      </c>
      <c r="V329" s="34">
        <f>IF($D329="","",(IF($C329="","",IF(ISNA(SUMIF('17'!$CA:$CA,$C329,'17'!$CB:$CB)),0,SUMIF('17'!$CA:$CA,$C329,'17'!$CB:$CB)))-IF($D329="","",IF(ISNA(SUMIF('17'!$B:$B,$D329,'17'!$L:$L)),0,SUMIF('17'!$B:$B,$D329,'17'!$L:$L)))))</f>
        <v>0</v>
      </c>
      <c r="W329" s="34">
        <f>IF($D329="","",(IF($C329="","",IF(ISNA(SUMIF('18'!$CA:$CA,$C329,'18'!$CB:$CB)),0,SUMIF('18'!$CA:$CA,$C329,'18'!$CB:$CB)))-IF($D329="","",IF(ISNA(SUMIF('18'!$B:$B,$D329,'18'!$L:$L)),0,SUMIF('18'!$B:$B,$D329,'18'!$L:$L)))))</f>
        <v>0</v>
      </c>
      <c r="X329" s="34">
        <f>IF($D329="","",(IF($C329="","",IF(ISNA(SUMIF('19'!$CA:$CA,$C329,'19'!$CB:$CB)),0,SUMIF('19'!$CA:$CA,$C329,'19'!$CB:$CB)))-IF($D329="","",IF(ISNA(SUMIF('19'!$B:$B,$D329,'19'!$L:$L)),0,SUMIF('19'!$B:$B,$D329,'19'!$L:$L)))))</f>
        <v>0</v>
      </c>
      <c r="Y329" s="34">
        <f>IF($D329="","",(IF($C329="","",IF(ISNA(SUMIF('20'!$CA:$CA,$C329,'20'!$CB:$CB)),0,SUMIF('20'!$CA:$CA,$C329,'20'!$CB:$CB)))-IF($D329="","",IF(ISNA(SUMIF('20'!$B:$B,$D329,'20'!$L:$L)),0,SUMIF('20'!$B:$B,$D329,'20'!$L:$L)))))</f>
        <v>0</v>
      </c>
      <c r="Z329" s="34">
        <f>IF($D329="","",(IF($C329="","",IF(ISNA(SUMIF('21'!$CA:$CA,$C329,'21'!$CB:$CB)),0,SUMIF('21'!$CA:$CA,$C329,'21'!$CB:$CB)))-IF($D329="","",IF(ISNA(SUMIF('21'!$B:$B,$D329,'21'!$L:$L)),0,SUMIF('21'!$B:$B,$D329,'21'!$L:$L)))))</f>
        <v>0</v>
      </c>
      <c r="AA329" s="34">
        <f>IF($D329="","",(IF($C329="","",IF(ISNA(SUMIF('22'!$CA:$CA,$C329,'22'!$CB:$CB)),0,SUMIF('22'!$CA:$CA,$C329,'22'!$CB:$CB)))-IF($D329="","",IF(ISNA(SUMIF('22'!$B:$B,$D329,'22'!$L:$L)),0,SUMIF('22'!$B:$B,$D329,'22'!$L:$L)))))</f>
        <v>0</v>
      </c>
      <c r="AB329" s="34">
        <f>IF($D329="","",(IF($C329="","",IF(ISNA(SUMIF('23'!$CA:$CA,$C329,'23'!$CB:$CB)),0,SUMIF('23'!$CA:$CA,$C329,'23'!$CB:$CB)))-IF($D329="","",IF(ISNA(SUMIF('23'!$B:$B,$D329,'23'!$L:$L)),0,SUMIF('23'!$B:$B,$D329,'23'!$L:$L)))))</f>
        <v>0</v>
      </c>
      <c r="AC329" s="34">
        <f>IF($D329="","",(IF($C329="","",IF(ISNA(SUMIF('24'!$CA:$CA,$C329,'24'!$CB:$CB)),0,SUMIF('24'!$CA:$CA,$C329,'24'!$CB:$CB)))-IF($D329="","",IF(ISNA(SUMIF('24'!$B:$B,$D329,'24'!$L:$L)),0,SUMIF('24'!$B:$B,$D329,'24'!$L:$L)))))</f>
        <v>0</v>
      </c>
      <c r="AD329" s="34">
        <f>IF($D329="","",(IF($C329="","",IF(ISNA(SUMIF('25'!$CA:$CA,$C329,'25'!$CB:$CB)),0,SUMIF('25'!$CA:$CA,$C329,'25'!$CB:$CB)))-IF($D329="","",IF(ISNA(SUMIF('25'!$B:$B,$D329,'25'!$L:$L)),0,SUMIF('25'!$B:$B,$D329,'25'!$L:$L)))))</f>
        <v>0</v>
      </c>
      <c r="AE329" s="34">
        <f>IF($D329="","",(IF($C329="","",IF(ISNA(SUMIF('26'!$CA:$CA,$C329,'26'!$CB:$CB)),0,SUMIF('26'!$CA:$CA,$C329,'26'!$CB:$CB)))-IF($D329="","",IF(ISNA(SUMIF('26'!$B:$B,$D329,'26'!$L:$L)),0,SUMIF('26'!$B:$B,$D329,'26'!$L:$L)))))</f>
        <v>0</v>
      </c>
      <c r="AF329" s="34">
        <f>IF($D329="","",(IF($C329="","",IF(ISNA(SUMIF('27'!$CA:$CA,$C329,'27'!$CB:$CB)),0,SUMIF('27'!$CA:$CA,$C329,'27'!$CB:$CB)))-IF($D329="","",IF(ISNA(SUMIF('27'!$B:$B,$D329,'27'!$L:$L)),0,SUMIF('27'!$B:$B,$D329,'27'!$L:$L)))))</f>
        <v>0</v>
      </c>
      <c r="AG329" s="34">
        <f>IF($D329="","",(IF($C329="","",IF(ISNA(SUMIF('28'!$CA:$CA,$C329,'28'!$CB:$CB)),0,SUMIF('28'!$CA:$CA,$C329,'28'!$CB:$CB)))-IF($D329="","",IF(ISNA(SUMIF('28'!$B:$B,$D329,'28'!$L:$L)),0,SUMIF('28'!$B:$B,$D329,'28'!$L:$L)))))</f>
        <v>0</v>
      </c>
      <c r="AH329" s="34">
        <f>IF($D329="","",(IF($C329="","",IF(ISNA(SUMIF('29'!$CA:$CA,$C329,'29'!$CB:$CB)),0,SUMIF('29'!$CA:$CA,$C329,'29'!$CB:$CB)))-IF($D329="","",IF(ISNA(SUMIF('29'!$B:$B,$D329,'29'!$L:$L)),0,SUMIF('29'!$B:$B,$D329,'29'!$L:$L)))))</f>
        <v>0</v>
      </c>
      <c r="AI329" s="34">
        <f>IF($D329="","",(IF($C329="","",IF(ISNA(SUMIF('30'!$CA:$CA,$C329,'30'!$CB:$CB)),0,SUMIF('30'!$CA:$CA,$C329,'30'!$CB:$CB)))-IF($D329="","",IF(ISNA(SUMIF('30'!$B:$B,$D329,'30'!$L:$L)),0,SUMIF('30'!$B:$B,$D329,'30'!$L:$L)))))</f>
        <v>0</v>
      </c>
      <c r="AJ329" s="34">
        <f>IF($D329="","",(IF($C329="","",IF(ISNA(SUMIF('31'!$CA:$CA,$C329,'31'!$CB:$CB)),0,SUMIF('31'!$CA:$CA,$C329,'31'!$CB:$CB)))-IF($D329="","",IF(ISNA(SUMIF('31'!$B:$B,$D329,'31'!$L:$L)),0,SUMIF('31'!$B:$B,$D329,'31'!$L:$L)))))</f>
        <v>0</v>
      </c>
      <c r="AK329" s="35">
        <f t="shared" si="20"/>
        <v>0</v>
      </c>
      <c r="AL329" s="31">
        <f t="shared" si="21"/>
        <v>248</v>
      </c>
    </row>
    <row r="330" spans="1:38" ht="17.399999999999999">
      <c r="A330" s="19">
        <v>6</v>
      </c>
      <c r="C330" s="39">
        <f>IF(D330="","",VLOOKUP('CUADRO GENERADO'!D330,'BASE DATOS CONDUCTORES'!B:C,2,FALSE))</f>
        <v>1977</v>
      </c>
      <c r="D330" s="28">
        <f>IFERROR(VLOOKUP(A330,'BASE DATOS CONDUCTORES'!$AA$4:$AB$403,2,FALSE),"")</f>
        <v>251</v>
      </c>
      <c r="E330" s="34" t="str">
        <f>IF(ISNA(VLOOKUP(D330,SALDOS!C:D,2,FALSE)),"",VLOOKUP(D330,SALDOS!C:D,2,FALSE))</f>
        <v/>
      </c>
      <c r="F330" s="34">
        <f>IF($D330="","",(IF($C330="","",IF(ISNA(SUMIF('1'!$CA:$CA,$C330,'1'!$CB:$CB)),0,SUMIF('1'!$CA:$CA,$C330,'1'!$CB:$CB)))-IF($D330="","",IF(ISNA(SUMIF('1'!$B:$B,$D330,'1'!$L:$L)),0,SUMIF('1'!$B:$B,$D330,'1'!$L:$L)))))</f>
        <v>0</v>
      </c>
      <c r="G330" s="34">
        <f>IF($D330="","",(IF($C330="","",IF(ISNA(SUMIF('2'!$CA:$CA,$C330,'2'!$CB:$CB)),0,SUMIF('2'!$CA:$CA,$C330,'2'!$CB:$CB)))-IF($D330="","",IF(ISNA(SUMIF('2'!$B:$B,$D330,'2'!$L:$L)),0,SUMIF('2'!$B:$B,$D330,'2'!$L:$L)))))</f>
        <v>0</v>
      </c>
      <c r="H330" s="34">
        <f>IF($D330="","",(IF($C330="","",IF(ISNA(SUMIF('3'!$CA:$CA,$C330,'3'!$CB:$CB)),0,SUMIF('3'!$CA:$CA,$C330,'3'!$CB:$CB)))-IF($D330="","",IF(ISNA(SUMIF('3'!$B:$B,$D330,'3'!$L:$L)),0,SUMIF('3'!$B:$B,$D330,'3'!$L:$L)))))</f>
        <v>0</v>
      </c>
      <c r="I330" s="34">
        <f>IF($D330="","",(IF($C330="","",IF(ISNA(SUMIF('4'!$CA:$CA,$C330,'4'!$CB:$CB)),0,SUMIF('4'!$CA:$CA,$C330,'4'!$CB:$CB)))-IF($D330="","",IF(ISNA(SUMIF('4'!$B:$B,$D330,'4'!$L:$L)),0,SUMIF('4'!$B:$B,$D330,'4'!$L:$L)))))</f>
        <v>0</v>
      </c>
      <c r="J330" s="34">
        <f>IF($D330="","",(IF($C330="","",IF(ISNA(SUMIF('5'!$CA:$CA,$C330,'5'!$CB:$CB)),0,SUMIF('5'!$CA:$CA,$C330,'5'!$CB:$CB)))-IF($D330="","",IF(ISNA(SUMIF('5'!$B:$B,$D330,'5'!$L:$L)),0,SUMIF('5'!$B:$B,$D330,'5'!$L:$L)))))</f>
        <v>0</v>
      </c>
      <c r="K330" s="34">
        <f>IF($D330="","",(IF($C330="","",IF(ISNA(SUMIF('6'!$CA:$CA,$C330,'6'!$CB:$CB)),0,SUMIF('6'!$CA:$CA,$C330,'6'!$CB:$CB)))-IF($D330="","",IF(ISNA(SUMIF('6'!$B:$B,$D330,'6'!$L:$L)),0,SUMIF('6'!$B:$B,$D330,'6'!$L:$L)))))</f>
        <v>0</v>
      </c>
      <c r="L330" s="34">
        <f>IF($D330="","",(IF($C330="","",IF(ISNA(SUMIF('7'!$CA:$CA,$C330,'7'!$CB:$CB)),0,SUMIF('7'!$CA:$CA,$C330,'7'!$CB:$CB)))-IF($D330="","",IF(ISNA(SUMIF('7'!$B:$B,$D330,'7'!$L:$L)),0,SUMIF('7'!$B:$B,$D330,'7'!$L:$L)))))</f>
        <v>0</v>
      </c>
      <c r="M330" s="34">
        <f>IF($D330="","",(IF($C330="","",IF(ISNA(SUMIF('8'!$CA:$CA,$C330,'8'!$CB:$CB)),0,SUMIF('8'!$CA:$CA,$C330,'8'!$CB:$CB)))-IF($D330="","",IF(ISNA(SUMIF('8'!$B:$B,$D330,'8'!$L:$L)),0,SUMIF('8'!$B:$B,$D330,'8'!$L:$L)))))</f>
        <v>0</v>
      </c>
      <c r="N330" s="34">
        <f>IF($D330="","",(IF($C330="","",IF(ISNA(SUMIF('9'!$CA:$CA,$C330,'9'!$CB:$CB)),0,SUMIF('9'!$CA:$CA,$C330,'9'!$CB:$CB)))-IF($D330="","",IF(ISNA(SUMIF('9'!$B:$B,$D330,'9'!$L:$L)),0,SUMIF('9'!$B:$B,$D330,'9'!$L:$L)))))</f>
        <v>0</v>
      </c>
      <c r="O330" s="34">
        <f>IF($D330="","",(IF($C330="","",IF(ISNA(SUMIF('10'!$CA:$CA,$C330,'10'!$CB:$CB)),0,SUMIF('10'!$CA:$CA,$C330,'10'!$CB:$CB)))-IF($D330="","",IF(ISNA(SUMIF('10'!$B:$B,$D330,'10'!$L:$L)),0,SUMIF('10'!$B:$B,$D330,'10'!$L:$L)))))</f>
        <v>0</v>
      </c>
      <c r="P330" s="34">
        <f>IF($D330="","",(IF($C330="","",IF(ISNA(SUMIF('11'!$CA:$CA,$C330,'11'!$CB:$CB)),0,SUMIF('11'!$CA:$CA,$C330,'11'!$CB:$CB)))-IF($D330="","",IF(ISNA(SUMIF('11'!$B:$B,$D330,'11'!$L:$L)),0,SUMIF('11'!$B:$B,$D330,'11'!$L:$L)))))</f>
        <v>0</v>
      </c>
      <c r="Q330" s="34">
        <f>IF($D330="","",(IF($C330="","",IF(ISNA(SUMIF('12'!$CA:$CA,$C330,'12'!$CB:$CB)),0,SUMIF('12'!$CA:$CA,$C330,'12'!$CB:$CB)))-IF($D330="","",IF(ISNA(SUMIF('12'!$B:$B,$D330,'12'!$L:$L)),0,SUMIF('12'!$B:$B,$D330,'12'!$L:$L)))))</f>
        <v>0</v>
      </c>
      <c r="R330" s="34">
        <f>IF($D330="","",(IF($C330="","",IF(ISNA(SUMIF('13'!$CA:$CA,$C330,'13'!$CB:$CB)),0,SUMIF('13'!$CA:$CA,$C330,'13'!$CB:$CB)))-IF($D330="","",IF(ISNA(SUMIF('13'!$B:$B,$D330,'13'!$L:$L)),0,SUMIF('13'!$B:$B,$D330,'13'!$L:$L)))))</f>
        <v>0</v>
      </c>
      <c r="S330" s="34">
        <f>IF($D330="","",(IF($C330="","",IF(ISNA(SUMIF('14'!$CA:$CA,$C330,'14'!$CB:$CB)),0,SUMIF('14'!$CA:$CA,$C330,'14'!$CB:$CB)))-IF($D330="","",IF(ISNA(SUMIF('14'!$B:$B,$D330,'14'!$L:$L)),0,SUMIF('14'!$B:$B,$D330,'14'!$L:$L)))))</f>
        <v>0</v>
      </c>
      <c r="T330" s="34">
        <f>IF($D330="","",(IF($C330="","",IF(ISNA(SUMIF('15'!$CA:$CA,$C330,'15'!$CB:$CB)),0,SUMIF('15'!$CA:$CA,$C330,'15'!$CB:$CB)))-IF($D330="","",IF(ISNA(SUMIF('15'!$B:$B,$D330,'15'!$L:$L)),0,SUMIF('15'!$B:$B,$D330,'15'!$L:$L)))))</f>
        <v>0</v>
      </c>
      <c r="U330" s="34">
        <f>IF($D330="","",(IF($C330="","",IF(ISNA(SUMIF('16'!$CA:$CA,$C330,'16'!$CB:$CB)),0,SUMIF('16'!$CA:$CA,$C330,'16'!$CB:$CB)))-IF($D330="","",IF(ISNA(SUMIF('16'!$B:$B,$D330,'16'!$L:$L)),0,SUMIF('16'!$B:$B,$D330,'16'!$L:$L)))))</f>
        <v>0</v>
      </c>
      <c r="V330" s="34">
        <f>IF($D330="","",(IF($C330="","",IF(ISNA(SUMIF('17'!$CA:$CA,$C330,'17'!$CB:$CB)),0,SUMIF('17'!$CA:$CA,$C330,'17'!$CB:$CB)))-IF($D330="","",IF(ISNA(SUMIF('17'!$B:$B,$D330,'17'!$L:$L)),0,SUMIF('17'!$B:$B,$D330,'17'!$L:$L)))))</f>
        <v>0</v>
      </c>
      <c r="W330" s="34">
        <f>IF($D330="","",(IF($C330="","",IF(ISNA(SUMIF('18'!$CA:$CA,$C330,'18'!$CB:$CB)),0,SUMIF('18'!$CA:$CA,$C330,'18'!$CB:$CB)))-IF($D330="","",IF(ISNA(SUMIF('18'!$B:$B,$D330,'18'!$L:$L)),0,SUMIF('18'!$B:$B,$D330,'18'!$L:$L)))))</f>
        <v>0</v>
      </c>
      <c r="X330" s="34">
        <f>IF($D330="","",(IF($C330="","",IF(ISNA(SUMIF('19'!$CA:$CA,$C330,'19'!$CB:$CB)),0,SUMIF('19'!$CA:$CA,$C330,'19'!$CB:$CB)))-IF($D330="","",IF(ISNA(SUMIF('19'!$B:$B,$D330,'19'!$L:$L)),0,SUMIF('19'!$B:$B,$D330,'19'!$L:$L)))))</f>
        <v>0</v>
      </c>
      <c r="Y330" s="34">
        <f>IF($D330="","",(IF($C330="","",IF(ISNA(SUMIF('20'!$CA:$CA,$C330,'20'!$CB:$CB)),0,SUMIF('20'!$CA:$CA,$C330,'20'!$CB:$CB)))-IF($D330="","",IF(ISNA(SUMIF('20'!$B:$B,$D330,'20'!$L:$L)),0,SUMIF('20'!$B:$B,$D330,'20'!$L:$L)))))</f>
        <v>0</v>
      </c>
      <c r="Z330" s="34">
        <f>IF($D330="","",(IF($C330="","",IF(ISNA(SUMIF('21'!$CA:$CA,$C330,'21'!$CB:$CB)),0,SUMIF('21'!$CA:$CA,$C330,'21'!$CB:$CB)))-IF($D330="","",IF(ISNA(SUMIF('21'!$B:$B,$D330,'21'!$L:$L)),0,SUMIF('21'!$B:$B,$D330,'21'!$L:$L)))))</f>
        <v>0</v>
      </c>
      <c r="AA330" s="34">
        <f>IF($D330="","",(IF($C330="","",IF(ISNA(SUMIF('22'!$CA:$CA,$C330,'22'!$CB:$CB)),0,SUMIF('22'!$CA:$CA,$C330,'22'!$CB:$CB)))-IF($D330="","",IF(ISNA(SUMIF('22'!$B:$B,$D330,'22'!$L:$L)),0,SUMIF('22'!$B:$B,$D330,'22'!$L:$L)))))</f>
        <v>0</v>
      </c>
      <c r="AB330" s="34">
        <f>IF($D330="","",(IF($C330="","",IF(ISNA(SUMIF('23'!$CA:$CA,$C330,'23'!$CB:$CB)),0,SUMIF('23'!$CA:$CA,$C330,'23'!$CB:$CB)))-IF($D330="","",IF(ISNA(SUMIF('23'!$B:$B,$D330,'23'!$L:$L)),0,SUMIF('23'!$B:$B,$D330,'23'!$L:$L)))))</f>
        <v>0</v>
      </c>
      <c r="AC330" s="34">
        <f>IF($D330="","",(IF($C330="","",IF(ISNA(SUMIF('24'!$CA:$CA,$C330,'24'!$CB:$CB)),0,SUMIF('24'!$CA:$CA,$C330,'24'!$CB:$CB)))-IF($D330="","",IF(ISNA(SUMIF('24'!$B:$B,$D330,'24'!$L:$L)),0,SUMIF('24'!$B:$B,$D330,'24'!$L:$L)))))</f>
        <v>0</v>
      </c>
      <c r="AD330" s="34">
        <f>IF($D330="","",(IF($C330="","",IF(ISNA(SUMIF('25'!$CA:$CA,$C330,'25'!$CB:$CB)),0,SUMIF('25'!$CA:$CA,$C330,'25'!$CB:$CB)))-IF($D330="","",IF(ISNA(SUMIF('25'!$B:$B,$D330,'25'!$L:$L)),0,SUMIF('25'!$B:$B,$D330,'25'!$L:$L)))))</f>
        <v>0</v>
      </c>
      <c r="AE330" s="34">
        <f>IF($D330="","",(IF($C330="","",IF(ISNA(SUMIF('26'!$CA:$CA,$C330,'26'!$CB:$CB)),0,SUMIF('26'!$CA:$CA,$C330,'26'!$CB:$CB)))-IF($D330="","",IF(ISNA(SUMIF('26'!$B:$B,$D330,'26'!$L:$L)),0,SUMIF('26'!$B:$B,$D330,'26'!$L:$L)))))</f>
        <v>0</v>
      </c>
      <c r="AF330" s="34">
        <f>IF($D330="","",(IF($C330="","",IF(ISNA(SUMIF('27'!$CA:$CA,$C330,'27'!$CB:$CB)),0,SUMIF('27'!$CA:$CA,$C330,'27'!$CB:$CB)))-IF($D330="","",IF(ISNA(SUMIF('27'!$B:$B,$D330,'27'!$L:$L)),0,SUMIF('27'!$B:$B,$D330,'27'!$L:$L)))))</f>
        <v>0</v>
      </c>
      <c r="AG330" s="34">
        <f>IF($D330="","",(IF($C330="","",IF(ISNA(SUMIF('28'!$CA:$CA,$C330,'28'!$CB:$CB)),0,SUMIF('28'!$CA:$CA,$C330,'28'!$CB:$CB)))-IF($D330="","",IF(ISNA(SUMIF('28'!$B:$B,$D330,'28'!$L:$L)),0,SUMIF('28'!$B:$B,$D330,'28'!$L:$L)))))</f>
        <v>0</v>
      </c>
      <c r="AH330" s="34">
        <f>IF($D330="","",(IF($C330="","",IF(ISNA(SUMIF('29'!$CA:$CA,$C330,'29'!$CB:$CB)),0,SUMIF('29'!$CA:$CA,$C330,'29'!$CB:$CB)))-IF($D330="","",IF(ISNA(SUMIF('29'!$B:$B,$D330,'29'!$L:$L)),0,SUMIF('29'!$B:$B,$D330,'29'!$L:$L)))))</f>
        <v>0</v>
      </c>
      <c r="AI330" s="34">
        <f>IF($D330="","",(IF($C330="","",IF(ISNA(SUMIF('30'!$CA:$CA,$C330,'30'!$CB:$CB)),0,SUMIF('30'!$CA:$CA,$C330,'30'!$CB:$CB)))-IF($D330="","",IF(ISNA(SUMIF('30'!$B:$B,$D330,'30'!$L:$L)),0,SUMIF('30'!$B:$B,$D330,'30'!$L:$L)))))</f>
        <v>0</v>
      </c>
      <c r="AJ330" s="34">
        <f>IF($D330="","",(IF($C330="","",IF(ISNA(SUMIF('31'!$CA:$CA,$C330,'31'!$CB:$CB)),0,SUMIF('31'!$CA:$CA,$C330,'31'!$CB:$CB)))-IF($D330="","",IF(ISNA(SUMIF('31'!$B:$B,$D330,'31'!$L:$L)),0,SUMIF('31'!$B:$B,$D330,'31'!$L:$L)))))</f>
        <v>0</v>
      </c>
      <c r="AK330" s="35">
        <f t="shared" si="20"/>
        <v>0</v>
      </c>
      <c r="AL330" s="31">
        <f t="shared" si="21"/>
        <v>251</v>
      </c>
    </row>
    <row r="331" spans="1:38" ht="17.399999999999999">
      <c r="A331" s="19">
        <v>7</v>
      </c>
      <c r="C331" s="39">
        <f>IF(D331="","",VLOOKUP('CUADRO GENERADO'!D331,'BASE DATOS CONDUCTORES'!B:C,2,FALSE))</f>
        <v>1978</v>
      </c>
      <c r="D331" s="28">
        <f>IFERROR(VLOOKUP(A331,'BASE DATOS CONDUCTORES'!$AA$4:$AB$403,2,FALSE),"")</f>
        <v>252</v>
      </c>
      <c r="E331" s="34" t="str">
        <f>IF(ISNA(VLOOKUP(D331,SALDOS!C:D,2,FALSE)),"",VLOOKUP(D331,SALDOS!C:D,2,FALSE))</f>
        <v/>
      </c>
      <c r="F331" s="34">
        <f>IF($D331="","",(IF($C331="","",IF(ISNA(SUMIF('1'!$CA:$CA,$C331,'1'!$CB:$CB)),0,SUMIF('1'!$CA:$CA,$C331,'1'!$CB:$CB)))-IF($D331="","",IF(ISNA(SUMIF('1'!$B:$B,$D331,'1'!$L:$L)),0,SUMIF('1'!$B:$B,$D331,'1'!$L:$L)))))</f>
        <v>0</v>
      </c>
      <c r="G331" s="34">
        <f>IF($D331="","",(IF($C331="","",IF(ISNA(SUMIF('2'!$CA:$CA,$C331,'2'!$CB:$CB)),0,SUMIF('2'!$CA:$CA,$C331,'2'!$CB:$CB)))-IF($D331="","",IF(ISNA(SUMIF('2'!$B:$B,$D331,'2'!$L:$L)),0,SUMIF('2'!$B:$B,$D331,'2'!$L:$L)))))</f>
        <v>0</v>
      </c>
      <c r="H331" s="34">
        <f>IF($D331="","",(IF($C331="","",IF(ISNA(SUMIF('3'!$CA:$CA,$C331,'3'!$CB:$CB)),0,SUMIF('3'!$CA:$CA,$C331,'3'!$CB:$CB)))-IF($D331="","",IF(ISNA(SUMIF('3'!$B:$B,$D331,'3'!$L:$L)),0,SUMIF('3'!$B:$B,$D331,'3'!$L:$L)))))</f>
        <v>0</v>
      </c>
      <c r="I331" s="34">
        <f>IF($D331="","",(IF($C331="","",IF(ISNA(SUMIF('4'!$CA:$CA,$C331,'4'!$CB:$CB)),0,SUMIF('4'!$CA:$CA,$C331,'4'!$CB:$CB)))-IF($D331="","",IF(ISNA(SUMIF('4'!$B:$B,$D331,'4'!$L:$L)),0,SUMIF('4'!$B:$B,$D331,'4'!$L:$L)))))</f>
        <v>0</v>
      </c>
      <c r="J331" s="34">
        <f>IF($D331="","",(IF($C331="","",IF(ISNA(SUMIF('5'!$CA:$CA,$C331,'5'!$CB:$CB)),0,SUMIF('5'!$CA:$CA,$C331,'5'!$CB:$CB)))-IF($D331="","",IF(ISNA(SUMIF('5'!$B:$B,$D331,'5'!$L:$L)),0,SUMIF('5'!$B:$B,$D331,'5'!$L:$L)))))</f>
        <v>0</v>
      </c>
      <c r="K331" s="34">
        <f>IF($D331="","",(IF($C331="","",IF(ISNA(SUMIF('6'!$CA:$CA,$C331,'6'!$CB:$CB)),0,SUMIF('6'!$CA:$CA,$C331,'6'!$CB:$CB)))-IF($D331="","",IF(ISNA(SUMIF('6'!$B:$B,$D331,'6'!$L:$L)),0,SUMIF('6'!$B:$B,$D331,'6'!$L:$L)))))</f>
        <v>0</v>
      </c>
      <c r="L331" s="34">
        <f>IF($D331="","",(IF($C331="","",IF(ISNA(SUMIF('7'!$CA:$CA,$C331,'7'!$CB:$CB)),0,SUMIF('7'!$CA:$CA,$C331,'7'!$CB:$CB)))-IF($D331="","",IF(ISNA(SUMIF('7'!$B:$B,$D331,'7'!$L:$L)),0,SUMIF('7'!$B:$B,$D331,'7'!$L:$L)))))</f>
        <v>0</v>
      </c>
      <c r="M331" s="34">
        <f>IF($D331="","",(IF($C331="","",IF(ISNA(SUMIF('8'!$CA:$CA,$C331,'8'!$CB:$CB)),0,SUMIF('8'!$CA:$CA,$C331,'8'!$CB:$CB)))-IF($D331="","",IF(ISNA(SUMIF('8'!$B:$B,$D331,'8'!$L:$L)),0,SUMIF('8'!$B:$B,$D331,'8'!$L:$L)))))</f>
        <v>0</v>
      </c>
      <c r="N331" s="34">
        <f>IF($D331="","",(IF($C331="","",IF(ISNA(SUMIF('9'!$CA:$CA,$C331,'9'!$CB:$CB)),0,SUMIF('9'!$CA:$CA,$C331,'9'!$CB:$CB)))-IF($D331="","",IF(ISNA(SUMIF('9'!$B:$B,$D331,'9'!$L:$L)),0,SUMIF('9'!$B:$B,$D331,'9'!$L:$L)))))</f>
        <v>0</v>
      </c>
      <c r="O331" s="34">
        <f>IF($D331="","",(IF($C331="","",IF(ISNA(SUMIF('10'!$CA:$CA,$C331,'10'!$CB:$CB)),0,SUMIF('10'!$CA:$CA,$C331,'10'!$CB:$CB)))-IF($D331="","",IF(ISNA(SUMIF('10'!$B:$B,$D331,'10'!$L:$L)),0,SUMIF('10'!$B:$B,$D331,'10'!$L:$L)))))</f>
        <v>0</v>
      </c>
      <c r="P331" s="34">
        <f>IF($D331="","",(IF($C331="","",IF(ISNA(SUMIF('11'!$CA:$CA,$C331,'11'!$CB:$CB)),0,SUMIF('11'!$CA:$CA,$C331,'11'!$CB:$CB)))-IF($D331="","",IF(ISNA(SUMIF('11'!$B:$B,$D331,'11'!$L:$L)),0,SUMIF('11'!$B:$B,$D331,'11'!$L:$L)))))</f>
        <v>0</v>
      </c>
      <c r="Q331" s="34">
        <f>IF($D331="","",(IF($C331="","",IF(ISNA(SUMIF('12'!$CA:$CA,$C331,'12'!$CB:$CB)),0,SUMIF('12'!$CA:$CA,$C331,'12'!$CB:$CB)))-IF($D331="","",IF(ISNA(SUMIF('12'!$B:$B,$D331,'12'!$L:$L)),0,SUMIF('12'!$B:$B,$D331,'12'!$L:$L)))))</f>
        <v>0</v>
      </c>
      <c r="R331" s="34">
        <f>IF($D331="","",(IF($C331="","",IF(ISNA(SUMIF('13'!$CA:$CA,$C331,'13'!$CB:$CB)),0,SUMIF('13'!$CA:$CA,$C331,'13'!$CB:$CB)))-IF($D331="","",IF(ISNA(SUMIF('13'!$B:$B,$D331,'13'!$L:$L)),0,SUMIF('13'!$B:$B,$D331,'13'!$L:$L)))))</f>
        <v>0</v>
      </c>
      <c r="S331" s="34">
        <f>IF($D331="","",(IF($C331="","",IF(ISNA(SUMIF('14'!$CA:$CA,$C331,'14'!$CB:$CB)),0,SUMIF('14'!$CA:$CA,$C331,'14'!$CB:$CB)))-IF($D331="","",IF(ISNA(SUMIF('14'!$B:$B,$D331,'14'!$L:$L)),0,SUMIF('14'!$B:$B,$D331,'14'!$L:$L)))))</f>
        <v>0</v>
      </c>
      <c r="T331" s="34">
        <f>IF($D331="","",(IF($C331="","",IF(ISNA(SUMIF('15'!$CA:$CA,$C331,'15'!$CB:$CB)),0,SUMIF('15'!$CA:$CA,$C331,'15'!$CB:$CB)))-IF($D331="","",IF(ISNA(SUMIF('15'!$B:$B,$D331,'15'!$L:$L)),0,SUMIF('15'!$B:$B,$D331,'15'!$L:$L)))))</f>
        <v>0</v>
      </c>
      <c r="U331" s="34">
        <f>IF($D331="","",(IF($C331="","",IF(ISNA(SUMIF('16'!$CA:$CA,$C331,'16'!$CB:$CB)),0,SUMIF('16'!$CA:$CA,$C331,'16'!$CB:$CB)))-IF($D331="","",IF(ISNA(SUMIF('16'!$B:$B,$D331,'16'!$L:$L)),0,SUMIF('16'!$B:$B,$D331,'16'!$L:$L)))))</f>
        <v>0</v>
      </c>
      <c r="V331" s="34">
        <f>IF($D331="","",(IF($C331="","",IF(ISNA(SUMIF('17'!$CA:$CA,$C331,'17'!$CB:$CB)),0,SUMIF('17'!$CA:$CA,$C331,'17'!$CB:$CB)))-IF($D331="","",IF(ISNA(SUMIF('17'!$B:$B,$D331,'17'!$L:$L)),0,SUMIF('17'!$B:$B,$D331,'17'!$L:$L)))))</f>
        <v>0</v>
      </c>
      <c r="W331" s="34">
        <f>IF($D331="","",(IF($C331="","",IF(ISNA(SUMIF('18'!$CA:$CA,$C331,'18'!$CB:$CB)),0,SUMIF('18'!$CA:$CA,$C331,'18'!$CB:$CB)))-IF($D331="","",IF(ISNA(SUMIF('18'!$B:$B,$D331,'18'!$L:$L)),0,SUMIF('18'!$B:$B,$D331,'18'!$L:$L)))))</f>
        <v>0</v>
      </c>
      <c r="X331" s="34">
        <f>IF($D331="","",(IF($C331="","",IF(ISNA(SUMIF('19'!$CA:$CA,$C331,'19'!$CB:$CB)),0,SUMIF('19'!$CA:$CA,$C331,'19'!$CB:$CB)))-IF($D331="","",IF(ISNA(SUMIF('19'!$B:$B,$D331,'19'!$L:$L)),0,SUMIF('19'!$B:$B,$D331,'19'!$L:$L)))))</f>
        <v>0</v>
      </c>
      <c r="Y331" s="34">
        <f>IF($D331="","",(IF($C331="","",IF(ISNA(SUMIF('20'!$CA:$CA,$C331,'20'!$CB:$CB)),0,SUMIF('20'!$CA:$CA,$C331,'20'!$CB:$CB)))-IF($D331="","",IF(ISNA(SUMIF('20'!$B:$B,$D331,'20'!$L:$L)),0,SUMIF('20'!$B:$B,$D331,'20'!$L:$L)))))</f>
        <v>0</v>
      </c>
      <c r="Z331" s="34">
        <f>IF($D331="","",(IF($C331="","",IF(ISNA(SUMIF('21'!$CA:$CA,$C331,'21'!$CB:$CB)),0,SUMIF('21'!$CA:$CA,$C331,'21'!$CB:$CB)))-IF($D331="","",IF(ISNA(SUMIF('21'!$B:$B,$D331,'21'!$L:$L)),0,SUMIF('21'!$B:$B,$D331,'21'!$L:$L)))))</f>
        <v>0</v>
      </c>
      <c r="AA331" s="34">
        <f>IF($D331="","",(IF($C331="","",IF(ISNA(SUMIF('22'!$CA:$CA,$C331,'22'!$CB:$CB)),0,SUMIF('22'!$CA:$CA,$C331,'22'!$CB:$CB)))-IF($D331="","",IF(ISNA(SUMIF('22'!$B:$B,$D331,'22'!$L:$L)),0,SUMIF('22'!$B:$B,$D331,'22'!$L:$L)))))</f>
        <v>0</v>
      </c>
      <c r="AB331" s="34">
        <f>IF($D331="","",(IF($C331="","",IF(ISNA(SUMIF('23'!$CA:$CA,$C331,'23'!$CB:$CB)),0,SUMIF('23'!$CA:$CA,$C331,'23'!$CB:$CB)))-IF($D331="","",IF(ISNA(SUMIF('23'!$B:$B,$D331,'23'!$L:$L)),0,SUMIF('23'!$B:$B,$D331,'23'!$L:$L)))))</f>
        <v>0</v>
      </c>
      <c r="AC331" s="34">
        <f>IF($D331="","",(IF($C331="","",IF(ISNA(SUMIF('24'!$CA:$CA,$C331,'24'!$CB:$CB)),0,SUMIF('24'!$CA:$CA,$C331,'24'!$CB:$CB)))-IF($D331="","",IF(ISNA(SUMIF('24'!$B:$B,$D331,'24'!$L:$L)),0,SUMIF('24'!$B:$B,$D331,'24'!$L:$L)))))</f>
        <v>0</v>
      </c>
      <c r="AD331" s="34">
        <f>IF($D331="","",(IF($C331="","",IF(ISNA(SUMIF('25'!$CA:$CA,$C331,'25'!$CB:$CB)),0,SUMIF('25'!$CA:$CA,$C331,'25'!$CB:$CB)))-IF($D331="","",IF(ISNA(SUMIF('25'!$B:$B,$D331,'25'!$L:$L)),0,SUMIF('25'!$B:$B,$D331,'25'!$L:$L)))))</f>
        <v>0</v>
      </c>
      <c r="AE331" s="34">
        <f>IF($D331="","",(IF($C331="","",IF(ISNA(SUMIF('26'!$CA:$CA,$C331,'26'!$CB:$CB)),0,SUMIF('26'!$CA:$CA,$C331,'26'!$CB:$CB)))-IF($D331="","",IF(ISNA(SUMIF('26'!$B:$B,$D331,'26'!$L:$L)),0,SUMIF('26'!$B:$B,$D331,'26'!$L:$L)))))</f>
        <v>0</v>
      </c>
      <c r="AF331" s="34">
        <f>IF($D331="","",(IF($C331="","",IF(ISNA(SUMIF('27'!$CA:$CA,$C331,'27'!$CB:$CB)),0,SUMIF('27'!$CA:$CA,$C331,'27'!$CB:$CB)))-IF($D331="","",IF(ISNA(SUMIF('27'!$B:$B,$D331,'27'!$L:$L)),0,SUMIF('27'!$B:$B,$D331,'27'!$L:$L)))))</f>
        <v>0</v>
      </c>
      <c r="AG331" s="34">
        <f>IF($D331="","",(IF($C331="","",IF(ISNA(SUMIF('28'!$CA:$CA,$C331,'28'!$CB:$CB)),0,SUMIF('28'!$CA:$CA,$C331,'28'!$CB:$CB)))-IF($D331="","",IF(ISNA(SUMIF('28'!$B:$B,$D331,'28'!$L:$L)),0,SUMIF('28'!$B:$B,$D331,'28'!$L:$L)))))</f>
        <v>0</v>
      </c>
      <c r="AH331" s="34">
        <f>IF($D331="","",(IF($C331="","",IF(ISNA(SUMIF('29'!$CA:$CA,$C331,'29'!$CB:$CB)),0,SUMIF('29'!$CA:$CA,$C331,'29'!$CB:$CB)))-IF($D331="","",IF(ISNA(SUMIF('29'!$B:$B,$D331,'29'!$L:$L)),0,SUMIF('29'!$B:$B,$D331,'29'!$L:$L)))))</f>
        <v>0</v>
      </c>
      <c r="AI331" s="34">
        <f>IF($D331="","",(IF($C331="","",IF(ISNA(SUMIF('30'!$CA:$CA,$C331,'30'!$CB:$CB)),0,SUMIF('30'!$CA:$CA,$C331,'30'!$CB:$CB)))-IF($D331="","",IF(ISNA(SUMIF('30'!$B:$B,$D331,'30'!$L:$L)),0,SUMIF('30'!$B:$B,$D331,'30'!$L:$L)))))</f>
        <v>0</v>
      </c>
      <c r="AJ331" s="34">
        <f>IF($D331="","",(IF($C331="","",IF(ISNA(SUMIF('31'!$CA:$CA,$C331,'31'!$CB:$CB)),0,SUMIF('31'!$CA:$CA,$C331,'31'!$CB:$CB)))-IF($D331="","",IF(ISNA(SUMIF('31'!$B:$B,$D331,'31'!$L:$L)),0,SUMIF('31'!$B:$B,$D331,'31'!$L:$L)))))</f>
        <v>0</v>
      </c>
      <c r="AK331" s="35">
        <f t="shared" si="20"/>
        <v>0</v>
      </c>
      <c r="AL331" s="31">
        <f t="shared" si="21"/>
        <v>252</v>
      </c>
    </row>
    <row r="332" spans="1:38" ht="17.399999999999999">
      <c r="A332" s="19">
        <v>8</v>
      </c>
      <c r="C332" s="39">
        <f>IF(D332="","",VLOOKUP('CUADRO GENERADO'!D332,'BASE DATOS CONDUCTORES'!B:C,2,FALSE))</f>
        <v>1985</v>
      </c>
      <c r="D332" s="28">
        <f>IFERROR(VLOOKUP(A332,'BASE DATOS CONDUCTORES'!$AA$4:$AB$403,2,FALSE),"")</f>
        <v>253</v>
      </c>
      <c r="E332" s="34" t="str">
        <f>IF(ISNA(VLOOKUP(D332,SALDOS!C:D,2,FALSE)),"",VLOOKUP(D332,SALDOS!C:D,2,FALSE))</f>
        <v/>
      </c>
      <c r="F332" s="34">
        <f>IF($D332="","",(IF($C332="","",IF(ISNA(SUMIF('1'!$CA:$CA,$C332,'1'!$CB:$CB)),0,SUMIF('1'!$CA:$CA,$C332,'1'!$CB:$CB)))-IF($D332="","",IF(ISNA(SUMIF('1'!$B:$B,$D332,'1'!$L:$L)),0,SUMIF('1'!$B:$B,$D332,'1'!$L:$L)))))</f>
        <v>0</v>
      </c>
      <c r="G332" s="34">
        <f>IF($D332="","",(IF($C332="","",IF(ISNA(SUMIF('2'!$CA:$CA,$C332,'2'!$CB:$CB)),0,SUMIF('2'!$CA:$CA,$C332,'2'!$CB:$CB)))-IF($D332="","",IF(ISNA(SUMIF('2'!$B:$B,$D332,'2'!$L:$L)),0,SUMIF('2'!$B:$B,$D332,'2'!$L:$L)))))</f>
        <v>0</v>
      </c>
      <c r="H332" s="34">
        <f>IF($D332="","",(IF($C332="","",IF(ISNA(SUMIF('3'!$CA:$CA,$C332,'3'!$CB:$CB)),0,SUMIF('3'!$CA:$CA,$C332,'3'!$CB:$CB)))-IF($D332="","",IF(ISNA(SUMIF('3'!$B:$B,$D332,'3'!$L:$L)),0,SUMIF('3'!$B:$B,$D332,'3'!$L:$L)))))</f>
        <v>0</v>
      </c>
      <c r="I332" s="34">
        <f>IF($D332="","",(IF($C332="","",IF(ISNA(SUMIF('4'!$CA:$CA,$C332,'4'!$CB:$CB)),0,SUMIF('4'!$CA:$CA,$C332,'4'!$CB:$CB)))-IF($D332="","",IF(ISNA(SUMIF('4'!$B:$B,$D332,'4'!$L:$L)),0,SUMIF('4'!$B:$B,$D332,'4'!$L:$L)))))</f>
        <v>0</v>
      </c>
      <c r="J332" s="34">
        <f>IF($D332="","",(IF($C332="","",IF(ISNA(SUMIF('5'!$CA:$CA,$C332,'5'!$CB:$CB)),0,SUMIF('5'!$CA:$CA,$C332,'5'!$CB:$CB)))-IF($D332="","",IF(ISNA(SUMIF('5'!$B:$B,$D332,'5'!$L:$L)),0,SUMIF('5'!$B:$B,$D332,'5'!$L:$L)))))</f>
        <v>0</v>
      </c>
      <c r="K332" s="34">
        <f>IF($D332="","",(IF($C332="","",IF(ISNA(SUMIF('6'!$CA:$CA,$C332,'6'!$CB:$CB)),0,SUMIF('6'!$CA:$CA,$C332,'6'!$CB:$CB)))-IF($D332="","",IF(ISNA(SUMIF('6'!$B:$B,$D332,'6'!$L:$L)),0,SUMIF('6'!$B:$B,$D332,'6'!$L:$L)))))</f>
        <v>0</v>
      </c>
      <c r="L332" s="34">
        <f>IF($D332="","",(IF($C332="","",IF(ISNA(SUMIF('7'!$CA:$CA,$C332,'7'!$CB:$CB)),0,SUMIF('7'!$CA:$CA,$C332,'7'!$CB:$CB)))-IF($D332="","",IF(ISNA(SUMIF('7'!$B:$B,$D332,'7'!$L:$L)),0,SUMIF('7'!$B:$B,$D332,'7'!$L:$L)))))</f>
        <v>0</v>
      </c>
      <c r="M332" s="34">
        <f>IF($D332="","",(IF($C332="","",IF(ISNA(SUMIF('8'!$CA:$CA,$C332,'8'!$CB:$CB)),0,SUMIF('8'!$CA:$CA,$C332,'8'!$CB:$CB)))-IF($D332="","",IF(ISNA(SUMIF('8'!$B:$B,$D332,'8'!$L:$L)),0,SUMIF('8'!$B:$B,$D332,'8'!$L:$L)))))</f>
        <v>0</v>
      </c>
      <c r="N332" s="34">
        <f>IF($D332="","",(IF($C332="","",IF(ISNA(SUMIF('9'!$CA:$CA,$C332,'9'!$CB:$CB)),0,SUMIF('9'!$CA:$CA,$C332,'9'!$CB:$CB)))-IF($D332="","",IF(ISNA(SUMIF('9'!$B:$B,$D332,'9'!$L:$L)),0,SUMIF('9'!$B:$B,$D332,'9'!$L:$L)))))</f>
        <v>0</v>
      </c>
      <c r="O332" s="34">
        <f>IF($D332="","",(IF($C332="","",IF(ISNA(SUMIF('10'!$CA:$CA,$C332,'10'!$CB:$CB)),0,SUMIF('10'!$CA:$CA,$C332,'10'!$CB:$CB)))-IF($D332="","",IF(ISNA(SUMIF('10'!$B:$B,$D332,'10'!$L:$L)),0,SUMIF('10'!$B:$B,$D332,'10'!$L:$L)))))</f>
        <v>0</v>
      </c>
      <c r="P332" s="34">
        <f>IF($D332="","",(IF($C332="","",IF(ISNA(SUMIF('11'!$CA:$CA,$C332,'11'!$CB:$CB)),0,SUMIF('11'!$CA:$CA,$C332,'11'!$CB:$CB)))-IF($D332="","",IF(ISNA(SUMIF('11'!$B:$B,$D332,'11'!$L:$L)),0,SUMIF('11'!$B:$B,$D332,'11'!$L:$L)))))</f>
        <v>0</v>
      </c>
      <c r="Q332" s="34">
        <f>IF($D332="","",(IF($C332="","",IF(ISNA(SUMIF('12'!$CA:$CA,$C332,'12'!$CB:$CB)),0,SUMIF('12'!$CA:$CA,$C332,'12'!$CB:$CB)))-IF($D332="","",IF(ISNA(SUMIF('12'!$B:$B,$D332,'12'!$L:$L)),0,SUMIF('12'!$B:$B,$D332,'12'!$L:$L)))))</f>
        <v>0</v>
      </c>
      <c r="R332" s="34">
        <f>IF($D332="","",(IF($C332="","",IF(ISNA(SUMIF('13'!$CA:$CA,$C332,'13'!$CB:$CB)),0,SUMIF('13'!$CA:$CA,$C332,'13'!$CB:$CB)))-IF($D332="","",IF(ISNA(SUMIF('13'!$B:$B,$D332,'13'!$L:$L)),0,SUMIF('13'!$B:$B,$D332,'13'!$L:$L)))))</f>
        <v>0</v>
      </c>
      <c r="S332" s="34">
        <f>IF($D332="","",(IF($C332="","",IF(ISNA(SUMIF('14'!$CA:$CA,$C332,'14'!$CB:$CB)),0,SUMIF('14'!$CA:$CA,$C332,'14'!$CB:$CB)))-IF($D332="","",IF(ISNA(SUMIF('14'!$B:$B,$D332,'14'!$L:$L)),0,SUMIF('14'!$B:$B,$D332,'14'!$L:$L)))))</f>
        <v>0</v>
      </c>
      <c r="T332" s="34">
        <f>IF($D332="","",(IF($C332="","",IF(ISNA(SUMIF('15'!$CA:$CA,$C332,'15'!$CB:$CB)),0,SUMIF('15'!$CA:$CA,$C332,'15'!$CB:$CB)))-IF($D332="","",IF(ISNA(SUMIF('15'!$B:$B,$D332,'15'!$L:$L)),0,SUMIF('15'!$B:$B,$D332,'15'!$L:$L)))))</f>
        <v>0</v>
      </c>
      <c r="U332" s="34">
        <f>IF($D332="","",(IF($C332="","",IF(ISNA(SUMIF('16'!$CA:$CA,$C332,'16'!$CB:$CB)),0,SUMIF('16'!$CA:$CA,$C332,'16'!$CB:$CB)))-IF($D332="","",IF(ISNA(SUMIF('16'!$B:$B,$D332,'16'!$L:$L)),0,SUMIF('16'!$B:$B,$D332,'16'!$L:$L)))))</f>
        <v>0</v>
      </c>
      <c r="V332" s="34">
        <f>IF($D332="","",(IF($C332="","",IF(ISNA(SUMIF('17'!$CA:$CA,$C332,'17'!$CB:$CB)),0,SUMIF('17'!$CA:$CA,$C332,'17'!$CB:$CB)))-IF($D332="","",IF(ISNA(SUMIF('17'!$B:$B,$D332,'17'!$L:$L)),0,SUMIF('17'!$B:$B,$D332,'17'!$L:$L)))))</f>
        <v>0</v>
      </c>
      <c r="W332" s="34">
        <f>IF($D332="","",(IF($C332="","",IF(ISNA(SUMIF('18'!$CA:$CA,$C332,'18'!$CB:$CB)),0,SUMIF('18'!$CA:$CA,$C332,'18'!$CB:$CB)))-IF($D332="","",IF(ISNA(SUMIF('18'!$B:$B,$D332,'18'!$L:$L)),0,SUMIF('18'!$B:$B,$D332,'18'!$L:$L)))))</f>
        <v>0</v>
      </c>
      <c r="X332" s="34">
        <f>IF($D332="","",(IF($C332="","",IF(ISNA(SUMIF('19'!$CA:$CA,$C332,'19'!$CB:$CB)),0,SUMIF('19'!$CA:$CA,$C332,'19'!$CB:$CB)))-IF($D332="","",IF(ISNA(SUMIF('19'!$B:$B,$D332,'19'!$L:$L)),0,SUMIF('19'!$B:$B,$D332,'19'!$L:$L)))))</f>
        <v>0</v>
      </c>
      <c r="Y332" s="34">
        <f>IF($D332="","",(IF($C332="","",IF(ISNA(SUMIF('20'!$CA:$CA,$C332,'20'!$CB:$CB)),0,SUMIF('20'!$CA:$CA,$C332,'20'!$CB:$CB)))-IF($D332="","",IF(ISNA(SUMIF('20'!$B:$B,$D332,'20'!$L:$L)),0,SUMIF('20'!$B:$B,$D332,'20'!$L:$L)))))</f>
        <v>0</v>
      </c>
      <c r="Z332" s="34">
        <f>IF($D332="","",(IF($C332="","",IF(ISNA(SUMIF('21'!$CA:$CA,$C332,'21'!$CB:$CB)),0,SUMIF('21'!$CA:$CA,$C332,'21'!$CB:$CB)))-IF($D332="","",IF(ISNA(SUMIF('21'!$B:$B,$D332,'21'!$L:$L)),0,SUMIF('21'!$B:$B,$D332,'21'!$L:$L)))))</f>
        <v>0</v>
      </c>
      <c r="AA332" s="34">
        <f>IF($D332="","",(IF($C332="","",IF(ISNA(SUMIF('22'!$CA:$CA,$C332,'22'!$CB:$CB)),0,SUMIF('22'!$CA:$CA,$C332,'22'!$CB:$CB)))-IF($D332="","",IF(ISNA(SUMIF('22'!$B:$B,$D332,'22'!$L:$L)),0,SUMIF('22'!$B:$B,$D332,'22'!$L:$L)))))</f>
        <v>0</v>
      </c>
      <c r="AB332" s="34">
        <f>IF($D332="","",(IF($C332="","",IF(ISNA(SUMIF('23'!$CA:$CA,$C332,'23'!$CB:$CB)),0,SUMIF('23'!$CA:$CA,$C332,'23'!$CB:$CB)))-IF($D332="","",IF(ISNA(SUMIF('23'!$B:$B,$D332,'23'!$L:$L)),0,SUMIF('23'!$B:$B,$D332,'23'!$L:$L)))))</f>
        <v>0</v>
      </c>
      <c r="AC332" s="34">
        <f>IF($D332="","",(IF($C332="","",IF(ISNA(SUMIF('24'!$CA:$CA,$C332,'24'!$CB:$CB)),0,SUMIF('24'!$CA:$CA,$C332,'24'!$CB:$CB)))-IF($D332="","",IF(ISNA(SUMIF('24'!$B:$B,$D332,'24'!$L:$L)),0,SUMIF('24'!$B:$B,$D332,'24'!$L:$L)))))</f>
        <v>0</v>
      </c>
      <c r="AD332" s="34">
        <f>IF($D332="","",(IF($C332="","",IF(ISNA(SUMIF('25'!$CA:$CA,$C332,'25'!$CB:$CB)),0,SUMIF('25'!$CA:$CA,$C332,'25'!$CB:$CB)))-IF($D332="","",IF(ISNA(SUMIF('25'!$B:$B,$D332,'25'!$L:$L)),0,SUMIF('25'!$B:$B,$D332,'25'!$L:$L)))))</f>
        <v>0</v>
      </c>
      <c r="AE332" s="34">
        <f>IF($D332="","",(IF($C332="","",IF(ISNA(SUMIF('26'!$CA:$CA,$C332,'26'!$CB:$CB)),0,SUMIF('26'!$CA:$CA,$C332,'26'!$CB:$CB)))-IF($D332="","",IF(ISNA(SUMIF('26'!$B:$B,$D332,'26'!$L:$L)),0,SUMIF('26'!$B:$B,$D332,'26'!$L:$L)))))</f>
        <v>0</v>
      </c>
      <c r="AF332" s="34">
        <f>IF($D332="","",(IF($C332="","",IF(ISNA(SUMIF('27'!$CA:$CA,$C332,'27'!$CB:$CB)),0,SUMIF('27'!$CA:$CA,$C332,'27'!$CB:$CB)))-IF($D332="","",IF(ISNA(SUMIF('27'!$B:$B,$D332,'27'!$L:$L)),0,SUMIF('27'!$B:$B,$D332,'27'!$L:$L)))))</f>
        <v>0</v>
      </c>
      <c r="AG332" s="34">
        <f>IF($D332="","",(IF($C332="","",IF(ISNA(SUMIF('28'!$CA:$CA,$C332,'28'!$CB:$CB)),0,SUMIF('28'!$CA:$CA,$C332,'28'!$CB:$CB)))-IF($D332="","",IF(ISNA(SUMIF('28'!$B:$B,$D332,'28'!$L:$L)),0,SUMIF('28'!$B:$B,$D332,'28'!$L:$L)))))</f>
        <v>0</v>
      </c>
      <c r="AH332" s="34">
        <f>IF($D332="","",(IF($C332="","",IF(ISNA(SUMIF('29'!$CA:$CA,$C332,'29'!$CB:$CB)),0,SUMIF('29'!$CA:$CA,$C332,'29'!$CB:$CB)))-IF($D332="","",IF(ISNA(SUMIF('29'!$B:$B,$D332,'29'!$L:$L)),0,SUMIF('29'!$B:$B,$D332,'29'!$L:$L)))))</f>
        <v>0</v>
      </c>
      <c r="AI332" s="34">
        <f>IF($D332="","",(IF($C332="","",IF(ISNA(SUMIF('30'!$CA:$CA,$C332,'30'!$CB:$CB)),0,SUMIF('30'!$CA:$CA,$C332,'30'!$CB:$CB)))-IF($D332="","",IF(ISNA(SUMIF('30'!$B:$B,$D332,'30'!$L:$L)),0,SUMIF('30'!$B:$B,$D332,'30'!$L:$L)))))</f>
        <v>0</v>
      </c>
      <c r="AJ332" s="34">
        <f>IF($D332="","",(IF($C332="","",IF(ISNA(SUMIF('31'!$CA:$CA,$C332,'31'!$CB:$CB)),0,SUMIF('31'!$CA:$CA,$C332,'31'!$CB:$CB)))-IF($D332="","",IF(ISNA(SUMIF('31'!$B:$B,$D332,'31'!$L:$L)),0,SUMIF('31'!$B:$B,$D332,'31'!$L:$L)))))</f>
        <v>0</v>
      </c>
      <c r="AK332" s="35">
        <f t="shared" si="20"/>
        <v>0</v>
      </c>
      <c r="AL332" s="31">
        <f t="shared" si="21"/>
        <v>253</v>
      </c>
    </row>
    <row r="333" spans="1:38" ht="17.399999999999999">
      <c r="A333" s="19">
        <v>9</v>
      </c>
      <c r="C333" s="39">
        <f>IF(D333="","",VLOOKUP('CUADRO GENERADO'!D333,'BASE DATOS CONDUCTORES'!B:C,2,FALSE))</f>
        <v>1986</v>
      </c>
      <c r="D333" s="28">
        <f>IFERROR(VLOOKUP(A333,'BASE DATOS CONDUCTORES'!$AA$4:$AB$403,2,FALSE),"")</f>
        <v>254</v>
      </c>
      <c r="E333" s="34" t="str">
        <f>IF(ISNA(VLOOKUP(D333,SALDOS!C:D,2,FALSE)),"",VLOOKUP(D333,SALDOS!C:D,2,FALSE))</f>
        <v/>
      </c>
      <c r="F333" s="34">
        <f>IF($D333="","",(IF($C333="","",IF(ISNA(SUMIF('1'!$CA:$CA,$C333,'1'!$CB:$CB)),0,SUMIF('1'!$CA:$CA,$C333,'1'!$CB:$CB)))-IF($D333="","",IF(ISNA(SUMIF('1'!$B:$B,$D333,'1'!$L:$L)),0,SUMIF('1'!$B:$B,$D333,'1'!$L:$L)))))</f>
        <v>0</v>
      </c>
      <c r="G333" s="34">
        <f>IF($D333="","",(IF($C333="","",IF(ISNA(SUMIF('2'!$CA:$CA,$C333,'2'!$CB:$CB)),0,SUMIF('2'!$CA:$CA,$C333,'2'!$CB:$CB)))-IF($D333="","",IF(ISNA(SUMIF('2'!$B:$B,$D333,'2'!$L:$L)),0,SUMIF('2'!$B:$B,$D333,'2'!$L:$L)))))</f>
        <v>0</v>
      </c>
      <c r="H333" s="34">
        <f>IF($D333="","",(IF($C333="","",IF(ISNA(SUMIF('3'!$CA:$CA,$C333,'3'!$CB:$CB)),0,SUMIF('3'!$CA:$CA,$C333,'3'!$CB:$CB)))-IF($D333="","",IF(ISNA(SUMIF('3'!$B:$B,$D333,'3'!$L:$L)),0,SUMIF('3'!$B:$B,$D333,'3'!$L:$L)))))</f>
        <v>0</v>
      </c>
      <c r="I333" s="34">
        <f>IF($D333="","",(IF($C333="","",IF(ISNA(SUMIF('4'!$CA:$CA,$C333,'4'!$CB:$CB)),0,SUMIF('4'!$CA:$CA,$C333,'4'!$CB:$CB)))-IF($D333="","",IF(ISNA(SUMIF('4'!$B:$B,$D333,'4'!$L:$L)),0,SUMIF('4'!$B:$B,$D333,'4'!$L:$L)))))</f>
        <v>0</v>
      </c>
      <c r="J333" s="34">
        <f>IF($D333="","",(IF($C333="","",IF(ISNA(SUMIF('5'!$CA:$CA,$C333,'5'!$CB:$CB)),0,SUMIF('5'!$CA:$CA,$C333,'5'!$CB:$CB)))-IF($D333="","",IF(ISNA(SUMIF('5'!$B:$B,$D333,'5'!$L:$L)),0,SUMIF('5'!$B:$B,$D333,'5'!$L:$L)))))</f>
        <v>0</v>
      </c>
      <c r="K333" s="34">
        <f>IF($D333="","",(IF($C333="","",IF(ISNA(SUMIF('6'!$CA:$CA,$C333,'6'!$CB:$CB)),0,SUMIF('6'!$CA:$CA,$C333,'6'!$CB:$CB)))-IF($D333="","",IF(ISNA(SUMIF('6'!$B:$B,$D333,'6'!$L:$L)),0,SUMIF('6'!$B:$B,$D333,'6'!$L:$L)))))</f>
        <v>0</v>
      </c>
      <c r="L333" s="34">
        <f>IF($D333="","",(IF($C333="","",IF(ISNA(SUMIF('7'!$CA:$CA,$C333,'7'!$CB:$CB)),0,SUMIF('7'!$CA:$CA,$C333,'7'!$CB:$CB)))-IF($D333="","",IF(ISNA(SUMIF('7'!$B:$B,$D333,'7'!$L:$L)),0,SUMIF('7'!$B:$B,$D333,'7'!$L:$L)))))</f>
        <v>0</v>
      </c>
      <c r="M333" s="34">
        <f>IF($D333="","",(IF($C333="","",IF(ISNA(SUMIF('8'!$CA:$CA,$C333,'8'!$CB:$CB)),0,SUMIF('8'!$CA:$CA,$C333,'8'!$CB:$CB)))-IF($D333="","",IF(ISNA(SUMIF('8'!$B:$B,$D333,'8'!$L:$L)),0,SUMIF('8'!$B:$B,$D333,'8'!$L:$L)))))</f>
        <v>0</v>
      </c>
      <c r="N333" s="34">
        <f>IF($D333="","",(IF($C333="","",IF(ISNA(SUMIF('9'!$CA:$CA,$C333,'9'!$CB:$CB)),0,SUMIF('9'!$CA:$CA,$C333,'9'!$CB:$CB)))-IF($D333="","",IF(ISNA(SUMIF('9'!$B:$B,$D333,'9'!$L:$L)),0,SUMIF('9'!$B:$B,$D333,'9'!$L:$L)))))</f>
        <v>0</v>
      </c>
      <c r="O333" s="34">
        <f>IF($D333="","",(IF($C333="","",IF(ISNA(SUMIF('10'!$CA:$CA,$C333,'10'!$CB:$CB)),0,SUMIF('10'!$CA:$CA,$C333,'10'!$CB:$CB)))-IF($D333="","",IF(ISNA(SUMIF('10'!$B:$B,$D333,'10'!$L:$L)),0,SUMIF('10'!$B:$B,$D333,'10'!$L:$L)))))</f>
        <v>0</v>
      </c>
      <c r="P333" s="34">
        <f>IF($D333="","",(IF($C333="","",IF(ISNA(SUMIF('11'!$CA:$CA,$C333,'11'!$CB:$CB)),0,SUMIF('11'!$CA:$CA,$C333,'11'!$CB:$CB)))-IF($D333="","",IF(ISNA(SUMIF('11'!$B:$B,$D333,'11'!$L:$L)),0,SUMIF('11'!$B:$B,$D333,'11'!$L:$L)))))</f>
        <v>0</v>
      </c>
      <c r="Q333" s="34">
        <f>IF($D333="","",(IF($C333="","",IF(ISNA(SUMIF('12'!$CA:$CA,$C333,'12'!$CB:$CB)),0,SUMIF('12'!$CA:$CA,$C333,'12'!$CB:$CB)))-IF($D333="","",IF(ISNA(SUMIF('12'!$B:$B,$D333,'12'!$L:$L)),0,SUMIF('12'!$B:$B,$D333,'12'!$L:$L)))))</f>
        <v>0</v>
      </c>
      <c r="R333" s="34">
        <f>IF($D333="","",(IF($C333="","",IF(ISNA(SUMIF('13'!$CA:$CA,$C333,'13'!$CB:$CB)),0,SUMIF('13'!$CA:$CA,$C333,'13'!$CB:$CB)))-IF($D333="","",IF(ISNA(SUMIF('13'!$B:$B,$D333,'13'!$L:$L)),0,SUMIF('13'!$B:$B,$D333,'13'!$L:$L)))))</f>
        <v>0</v>
      </c>
      <c r="S333" s="34">
        <f>IF($D333="","",(IF($C333="","",IF(ISNA(SUMIF('14'!$CA:$CA,$C333,'14'!$CB:$CB)),0,SUMIF('14'!$CA:$CA,$C333,'14'!$CB:$CB)))-IF($D333="","",IF(ISNA(SUMIF('14'!$B:$B,$D333,'14'!$L:$L)),0,SUMIF('14'!$B:$B,$D333,'14'!$L:$L)))))</f>
        <v>0</v>
      </c>
      <c r="T333" s="34">
        <f>IF($D333="","",(IF($C333="","",IF(ISNA(SUMIF('15'!$CA:$CA,$C333,'15'!$CB:$CB)),0,SUMIF('15'!$CA:$CA,$C333,'15'!$CB:$CB)))-IF($D333="","",IF(ISNA(SUMIF('15'!$B:$B,$D333,'15'!$L:$L)),0,SUMIF('15'!$B:$B,$D333,'15'!$L:$L)))))</f>
        <v>0</v>
      </c>
      <c r="U333" s="34">
        <f>IF($D333="","",(IF($C333="","",IF(ISNA(SUMIF('16'!$CA:$CA,$C333,'16'!$CB:$CB)),0,SUMIF('16'!$CA:$CA,$C333,'16'!$CB:$CB)))-IF($D333="","",IF(ISNA(SUMIF('16'!$B:$B,$D333,'16'!$L:$L)),0,SUMIF('16'!$B:$B,$D333,'16'!$L:$L)))))</f>
        <v>0</v>
      </c>
      <c r="V333" s="34">
        <f>IF($D333="","",(IF($C333="","",IF(ISNA(SUMIF('17'!$CA:$CA,$C333,'17'!$CB:$CB)),0,SUMIF('17'!$CA:$CA,$C333,'17'!$CB:$CB)))-IF($D333="","",IF(ISNA(SUMIF('17'!$B:$B,$D333,'17'!$L:$L)),0,SUMIF('17'!$B:$B,$D333,'17'!$L:$L)))))</f>
        <v>0</v>
      </c>
      <c r="W333" s="34">
        <f>IF($D333="","",(IF($C333="","",IF(ISNA(SUMIF('18'!$CA:$CA,$C333,'18'!$CB:$CB)),0,SUMIF('18'!$CA:$CA,$C333,'18'!$CB:$CB)))-IF($D333="","",IF(ISNA(SUMIF('18'!$B:$B,$D333,'18'!$L:$L)),0,SUMIF('18'!$B:$B,$D333,'18'!$L:$L)))))</f>
        <v>0</v>
      </c>
      <c r="X333" s="34">
        <f>IF($D333="","",(IF($C333="","",IF(ISNA(SUMIF('19'!$CA:$CA,$C333,'19'!$CB:$CB)),0,SUMIF('19'!$CA:$CA,$C333,'19'!$CB:$CB)))-IF($D333="","",IF(ISNA(SUMIF('19'!$B:$B,$D333,'19'!$L:$L)),0,SUMIF('19'!$B:$B,$D333,'19'!$L:$L)))))</f>
        <v>0</v>
      </c>
      <c r="Y333" s="34">
        <f>IF($D333="","",(IF($C333="","",IF(ISNA(SUMIF('20'!$CA:$CA,$C333,'20'!$CB:$CB)),0,SUMIF('20'!$CA:$CA,$C333,'20'!$CB:$CB)))-IF($D333="","",IF(ISNA(SUMIF('20'!$B:$B,$D333,'20'!$L:$L)),0,SUMIF('20'!$B:$B,$D333,'20'!$L:$L)))))</f>
        <v>0</v>
      </c>
      <c r="Z333" s="34">
        <f>IF($D333="","",(IF($C333="","",IF(ISNA(SUMIF('21'!$CA:$CA,$C333,'21'!$CB:$CB)),0,SUMIF('21'!$CA:$CA,$C333,'21'!$CB:$CB)))-IF($D333="","",IF(ISNA(SUMIF('21'!$B:$B,$D333,'21'!$L:$L)),0,SUMIF('21'!$B:$B,$D333,'21'!$L:$L)))))</f>
        <v>0</v>
      </c>
      <c r="AA333" s="34">
        <f>IF($D333="","",(IF($C333="","",IF(ISNA(SUMIF('22'!$CA:$CA,$C333,'22'!$CB:$CB)),0,SUMIF('22'!$CA:$CA,$C333,'22'!$CB:$CB)))-IF($D333="","",IF(ISNA(SUMIF('22'!$B:$B,$D333,'22'!$L:$L)),0,SUMIF('22'!$B:$B,$D333,'22'!$L:$L)))))</f>
        <v>0</v>
      </c>
      <c r="AB333" s="34">
        <f>IF($D333="","",(IF($C333="","",IF(ISNA(SUMIF('23'!$CA:$CA,$C333,'23'!$CB:$CB)),0,SUMIF('23'!$CA:$CA,$C333,'23'!$CB:$CB)))-IF($D333="","",IF(ISNA(SUMIF('23'!$B:$B,$D333,'23'!$L:$L)),0,SUMIF('23'!$B:$B,$D333,'23'!$L:$L)))))</f>
        <v>0</v>
      </c>
      <c r="AC333" s="34">
        <f>IF($D333="","",(IF($C333="","",IF(ISNA(SUMIF('24'!$CA:$CA,$C333,'24'!$CB:$CB)),0,SUMIF('24'!$CA:$CA,$C333,'24'!$CB:$CB)))-IF($D333="","",IF(ISNA(SUMIF('24'!$B:$B,$D333,'24'!$L:$L)),0,SUMIF('24'!$B:$B,$D333,'24'!$L:$L)))))</f>
        <v>0</v>
      </c>
      <c r="AD333" s="34">
        <f>IF($D333="","",(IF($C333="","",IF(ISNA(SUMIF('25'!$CA:$CA,$C333,'25'!$CB:$CB)),0,SUMIF('25'!$CA:$CA,$C333,'25'!$CB:$CB)))-IF($D333="","",IF(ISNA(SUMIF('25'!$B:$B,$D333,'25'!$L:$L)),0,SUMIF('25'!$B:$B,$D333,'25'!$L:$L)))))</f>
        <v>0</v>
      </c>
      <c r="AE333" s="34">
        <f>IF($D333="","",(IF($C333="","",IF(ISNA(SUMIF('26'!$CA:$CA,$C333,'26'!$CB:$CB)),0,SUMIF('26'!$CA:$CA,$C333,'26'!$CB:$CB)))-IF($D333="","",IF(ISNA(SUMIF('26'!$B:$B,$D333,'26'!$L:$L)),0,SUMIF('26'!$B:$B,$D333,'26'!$L:$L)))))</f>
        <v>0</v>
      </c>
      <c r="AF333" s="34">
        <f>IF($D333="","",(IF($C333="","",IF(ISNA(SUMIF('27'!$CA:$CA,$C333,'27'!$CB:$CB)),0,SUMIF('27'!$CA:$CA,$C333,'27'!$CB:$CB)))-IF($D333="","",IF(ISNA(SUMIF('27'!$B:$B,$D333,'27'!$L:$L)),0,SUMIF('27'!$B:$B,$D333,'27'!$L:$L)))))</f>
        <v>0</v>
      </c>
      <c r="AG333" s="34">
        <f>IF($D333="","",(IF($C333="","",IF(ISNA(SUMIF('28'!$CA:$CA,$C333,'28'!$CB:$CB)),0,SUMIF('28'!$CA:$CA,$C333,'28'!$CB:$CB)))-IF($D333="","",IF(ISNA(SUMIF('28'!$B:$B,$D333,'28'!$L:$L)),0,SUMIF('28'!$B:$B,$D333,'28'!$L:$L)))))</f>
        <v>0</v>
      </c>
      <c r="AH333" s="34">
        <f>IF($D333="","",(IF($C333="","",IF(ISNA(SUMIF('29'!$CA:$CA,$C333,'29'!$CB:$CB)),0,SUMIF('29'!$CA:$CA,$C333,'29'!$CB:$CB)))-IF($D333="","",IF(ISNA(SUMIF('29'!$B:$B,$D333,'29'!$L:$L)),0,SUMIF('29'!$B:$B,$D333,'29'!$L:$L)))))</f>
        <v>0</v>
      </c>
      <c r="AI333" s="34">
        <f>IF($D333="","",(IF($C333="","",IF(ISNA(SUMIF('30'!$CA:$CA,$C333,'30'!$CB:$CB)),0,SUMIF('30'!$CA:$CA,$C333,'30'!$CB:$CB)))-IF($D333="","",IF(ISNA(SUMIF('30'!$B:$B,$D333,'30'!$L:$L)),0,SUMIF('30'!$B:$B,$D333,'30'!$L:$L)))))</f>
        <v>0</v>
      </c>
      <c r="AJ333" s="34">
        <f>IF($D333="","",(IF($C333="","",IF(ISNA(SUMIF('31'!$CA:$CA,$C333,'31'!$CB:$CB)),0,SUMIF('31'!$CA:$CA,$C333,'31'!$CB:$CB)))-IF($D333="","",IF(ISNA(SUMIF('31'!$B:$B,$D333,'31'!$L:$L)),0,SUMIF('31'!$B:$B,$D333,'31'!$L:$L)))))</f>
        <v>0</v>
      </c>
      <c r="AK333" s="35">
        <f t="shared" si="20"/>
        <v>0</v>
      </c>
      <c r="AL333" s="31">
        <f t="shared" si="21"/>
        <v>254</v>
      </c>
    </row>
    <row r="334" spans="1:38" ht="17.399999999999999">
      <c r="A334" s="19">
        <v>10</v>
      </c>
      <c r="C334" s="39">
        <f>IF(D334="","",VLOOKUP('CUADRO GENERADO'!D334,'BASE DATOS CONDUCTORES'!B:C,2,FALSE))</f>
        <v>3842</v>
      </c>
      <c r="D334" s="28">
        <f>IFERROR(VLOOKUP(A334,'BASE DATOS CONDUCTORES'!$AA$4:$AB$403,2,FALSE),"")</f>
        <v>276</v>
      </c>
      <c r="E334" s="34" t="str">
        <f>IF(ISNA(VLOOKUP(D334,SALDOS!C:D,2,FALSE)),"",VLOOKUP(D334,SALDOS!C:D,2,FALSE))</f>
        <v/>
      </c>
      <c r="F334" s="34">
        <f>IF($D334="","",(IF($C334="","",IF(ISNA(SUMIF('1'!$CA:$CA,$C334,'1'!$CB:$CB)),0,SUMIF('1'!$CA:$CA,$C334,'1'!$CB:$CB)))-IF($D334="","",IF(ISNA(SUMIF('1'!$B:$B,$D334,'1'!$L:$L)),0,SUMIF('1'!$B:$B,$D334,'1'!$L:$L)))))</f>
        <v>0</v>
      </c>
      <c r="G334" s="34">
        <f>IF($D334="","",(IF($C334="","",IF(ISNA(SUMIF('2'!$CA:$CA,$C334,'2'!$CB:$CB)),0,SUMIF('2'!$CA:$CA,$C334,'2'!$CB:$CB)))-IF($D334="","",IF(ISNA(SUMIF('2'!$B:$B,$D334,'2'!$L:$L)),0,SUMIF('2'!$B:$B,$D334,'2'!$L:$L)))))</f>
        <v>0</v>
      </c>
      <c r="H334" s="34">
        <f>IF($D334="","",(IF($C334="","",IF(ISNA(SUMIF('3'!$CA:$CA,$C334,'3'!$CB:$CB)),0,SUMIF('3'!$CA:$CA,$C334,'3'!$CB:$CB)))-IF($D334="","",IF(ISNA(SUMIF('3'!$B:$B,$D334,'3'!$L:$L)),0,SUMIF('3'!$B:$B,$D334,'3'!$L:$L)))))</f>
        <v>0</v>
      </c>
      <c r="I334" s="34">
        <f>IF($D334="","",(IF($C334="","",IF(ISNA(SUMIF('4'!$CA:$CA,$C334,'4'!$CB:$CB)),0,SUMIF('4'!$CA:$CA,$C334,'4'!$CB:$CB)))-IF($D334="","",IF(ISNA(SUMIF('4'!$B:$B,$D334,'4'!$L:$L)),0,SUMIF('4'!$B:$B,$D334,'4'!$L:$L)))))</f>
        <v>0</v>
      </c>
      <c r="J334" s="34">
        <f>IF($D334="","",(IF($C334="","",IF(ISNA(SUMIF('5'!$CA:$CA,$C334,'5'!$CB:$CB)),0,SUMIF('5'!$CA:$CA,$C334,'5'!$CB:$CB)))-IF($D334="","",IF(ISNA(SUMIF('5'!$B:$B,$D334,'5'!$L:$L)),0,SUMIF('5'!$B:$B,$D334,'5'!$L:$L)))))</f>
        <v>0</v>
      </c>
      <c r="K334" s="34">
        <f>IF($D334="","",(IF($C334="","",IF(ISNA(SUMIF('6'!$CA:$CA,$C334,'6'!$CB:$CB)),0,SUMIF('6'!$CA:$CA,$C334,'6'!$CB:$CB)))-IF($D334="","",IF(ISNA(SUMIF('6'!$B:$B,$D334,'6'!$L:$L)),0,SUMIF('6'!$B:$B,$D334,'6'!$L:$L)))))</f>
        <v>0</v>
      </c>
      <c r="L334" s="34">
        <f>IF($D334="","",(IF($C334="","",IF(ISNA(SUMIF('7'!$CA:$CA,$C334,'7'!$CB:$CB)),0,SUMIF('7'!$CA:$CA,$C334,'7'!$CB:$CB)))-IF($D334="","",IF(ISNA(SUMIF('7'!$B:$B,$D334,'7'!$L:$L)),0,SUMIF('7'!$B:$B,$D334,'7'!$L:$L)))))</f>
        <v>0</v>
      </c>
      <c r="M334" s="34">
        <f>IF($D334="","",(IF($C334="","",IF(ISNA(SUMIF('8'!$CA:$CA,$C334,'8'!$CB:$CB)),0,SUMIF('8'!$CA:$CA,$C334,'8'!$CB:$CB)))-IF($D334="","",IF(ISNA(SUMIF('8'!$B:$B,$D334,'8'!$L:$L)),0,SUMIF('8'!$B:$B,$D334,'8'!$L:$L)))))</f>
        <v>0</v>
      </c>
      <c r="N334" s="34">
        <f>IF($D334="","",(IF($C334="","",IF(ISNA(SUMIF('9'!$CA:$CA,$C334,'9'!$CB:$CB)),0,SUMIF('9'!$CA:$CA,$C334,'9'!$CB:$CB)))-IF($D334="","",IF(ISNA(SUMIF('9'!$B:$B,$D334,'9'!$L:$L)),0,SUMIF('9'!$B:$B,$D334,'9'!$L:$L)))))</f>
        <v>0</v>
      </c>
      <c r="O334" s="34">
        <f>IF($D334="","",(IF($C334="","",IF(ISNA(SUMIF('10'!$CA:$CA,$C334,'10'!$CB:$CB)),0,SUMIF('10'!$CA:$CA,$C334,'10'!$CB:$CB)))-IF($D334="","",IF(ISNA(SUMIF('10'!$B:$B,$D334,'10'!$L:$L)),0,SUMIF('10'!$B:$B,$D334,'10'!$L:$L)))))</f>
        <v>0</v>
      </c>
      <c r="P334" s="34">
        <f>IF($D334="","",(IF($C334="","",IF(ISNA(SUMIF('11'!$CA:$CA,$C334,'11'!$CB:$CB)),0,SUMIF('11'!$CA:$CA,$C334,'11'!$CB:$CB)))-IF($D334="","",IF(ISNA(SUMIF('11'!$B:$B,$D334,'11'!$L:$L)),0,SUMIF('11'!$B:$B,$D334,'11'!$L:$L)))))</f>
        <v>0</v>
      </c>
      <c r="Q334" s="34">
        <f>IF($D334="","",(IF($C334="","",IF(ISNA(SUMIF('12'!$CA:$CA,$C334,'12'!$CB:$CB)),0,SUMIF('12'!$CA:$CA,$C334,'12'!$CB:$CB)))-IF($D334="","",IF(ISNA(SUMIF('12'!$B:$B,$D334,'12'!$L:$L)),0,SUMIF('12'!$B:$B,$D334,'12'!$L:$L)))))</f>
        <v>0</v>
      </c>
      <c r="R334" s="34">
        <f>IF($D334="","",(IF($C334="","",IF(ISNA(SUMIF('13'!$CA:$CA,$C334,'13'!$CB:$CB)),0,SUMIF('13'!$CA:$CA,$C334,'13'!$CB:$CB)))-IF($D334="","",IF(ISNA(SUMIF('13'!$B:$B,$D334,'13'!$L:$L)),0,SUMIF('13'!$B:$B,$D334,'13'!$L:$L)))))</f>
        <v>0</v>
      </c>
      <c r="S334" s="34">
        <f>IF($D334="","",(IF($C334="","",IF(ISNA(SUMIF('14'!$CA:$CA,$C334,'14'!$CB:$CB)),0,SUMIF('14'!$CA:$CA,$C334,'14'!$CB:$CB)))-IF($D334="","",IF(ISNA(SUMIF('14'!$B:$B,$D334,'14'!$L:$L)),0,SUMIF('14'!$B:$B,$D334,'14'!$L:$L)))))</f>
        <v>0</v>
      </c>
      <c r="T334" s="34">
        <f>IF($D334="","",(IF($C334="","",IF(ISNA(SUMIF('15'!$CA:$CA,$C334,'15'!$CB:$CB)),0,SUMIF('15'!$CA:$CA,$C334,'15'!$CB:$CB)))-IF($D334="","",IF(ISNA(SUMIF('15'!$B:$B,$D334,'15'!$L:$L)),0,SUMIF('15'!$B:$B,$D334,'15'!$L:$L)))))</f>
        <v>0</v>
      </c>
      <c r="U334" s="34">
        <f>IF($D334="","",(IF($C334="","",IF(ISNA(SUMIF('16'!$CA:$CA,$C334,'16'!$CB:$CB)),0,SUMIF('16'!$CA:$CA,$C334,'16'!$CB:$CB)))-IF($D334="","",IF(ISNA(SUMIF('16'!$B:$B,$D334,'16'!$L:$L)),0,SUMIF('16'!$B:$B,$D334,'16'!$L:$L)))))</f>
        <v>0</v>
      </c>
      <c r="V334" s="34">
        <f>IF($D334="","",(IF($C334="","",IF(ISNA(SUMIF('17'!$CA:$CA,$C334,'17'!$CB:$CB)),0,SUMIF('17'!$CA:$CA,$C334,'17'!$CB:$CB)))-IF($D334="","",IF(ISNA(SUMIF('17'!$B:$B,$D334,'17'!$L:$L)),0,SUMIF('17'!$B:$B,$D334,'17'!$L:$L)))))</f>
        <v>0</v>
      </c>
      <c r="W334" s="34">
        <f>IF($D334="","",(IF($C334="","",IF(ISNA(SUMIF('18'!$CA:$CA,$C334,'18'!$CB:$CB)),0,SUMIF('18'!$CA:$CA,$C334,'18'!$CB:$CB)))-IF($D334="","",IF(ISNA(SUMIF('18'!$B:$B,$D334,'18'!$L:$L)),0,SUMIF('18'!$B:$B,$D334,'18'!$L:$L)))))</f>
        <v>0</v>
      </c>
      <c r="X334" s="34">
        <f>IF($D334="","",(IF($C334="","",IF(ISNA(SUMIF('19'!$CA:$CA,$C334,'19'!$CB:$CB)),0,SUMIF('19'!$CA:$CA,$C334,'19'!$CB:$CB)))-IF($D334="","",IF(ISNA(SUMIF('19'!$B:$B,$D334,'19'!$L:$L)),0,SUMIF('19'!$B:$B,$D334,'19'!$L:$L)))))</f>
        <v>0</v>
      </c>
      <c r="Y334" s="34">
        <f>IF($D334="","",(IF($C334="","",IF(ISNA(SUMIF('20'!$CA:$CA,$C334,'20'!$CB:$CB)),0,SUMIF('20'!$CA:$CA,$C334,'20'!$CB:$CB)))-IF($D334="","",IF(ISNA(SUMIF('20'!$B:$B,$D334,'20'!$L:$L)),0,SUMIF('20'!$B:$B,$D334,'20'!$L:$L)))))</f>
        <v>0</v>
      </c>
      <c r="Z334" s="34">
        <f>IF($D334="","",(IF($C334="","",IF(ISNA(SUMIF('21'!$CA:$CA,$C334,'21'!$CB:$CB)),0,SUMIF('21'!$CA:$CA,$C334,'21'!$CB:$CB)))-IF($D334="","",IF(ISNA(SUMIF('21'!$B:$B,$D334,'21'!$L:$L)),0,SUMIF('21'!$B:$B,$D334,'21'!$L:$L)))))</f>
        <v>0</v>
      </c>
      <c r="AA334" s="34">
        <f>IF($D334="","",(IF($C334="","",IF(ISNA(SUMIF('22'!$CA:$CA,$C334,'22'!$CB:$CB)),0,SUMIF('22'!$CA:$CA,$C334,'22'!$CB:$CB)))-IF($D334="","",IF(ISNA(SUMIF('22'!$B:$B,$D334,'22'!$L:$L)),0,SUMIF('22'!$B:$B,$D334,'22'!$L:$L)))))</f>
        <v>0</v>
      </c>
      <c r="AB334" s="34">
        <f>IF($D334="","",(IF($C334="","",IF(ISNA(SUMIF('23'!$CA:$CA,$C334,'23'!$CB:$CB)),0,SUMIF('23'!$CA:$CA,$C334,'23'!$CB:$CB)))-IF($D334="","",IF(ISNA(SUMIF('23'!$B:$B,$D334,'23'!$L:$L)),0,SUMIF('23'!$B:$B,$D334,'23'!$L:$L)))))</f>
        <v>0</v>
      </c>
      <c r="AC334" s="34">
        <f>IF($D334="","",(IF($C334="","",IF(ISNA(SUMIF('24'!$CA:$CA,$C334,'24'!$CB:$CB)),0,SUMIF('24'!$CA:$CA,$C334,'24'!$CB:$CB)))-IF($D334="","",IF(ISNA(SUMIF('24'!$B:$B,$D334,'24'!$L:$L)),0,SUMIF('24'!$B:$B,$D334,'24'!$L:$L)))))</f>
        <v>0</v>
      </c>
      <c r="AD334" s="34">
        <f>IF($D334="","",(IF($C334="","",IF(ISNA(SUMIF('25'!$CA:$CA,$C334,'25'!$CB:$CB)),0,SUMIF('25'!$CA:$CA,$C334,'25'!$CB:$CB)))-IF($D334="","",IF(ISNA(SUMIF('25'!$B:$B,$D334,'25'!$L:$L)),0,SUMIF('25'!$B:$B,$D334,'25'!$L:$L)))))</f>
        <v>0</v>
      </c>
      <c r="AE334" s="34">
        <f>IF($D334="","",(IF($C334="","",IF(ISNA(SUMIF('26'!$CA:$CA,$C334,'26'!$CB:$CB)),0,SUMIF('26'!$CA:$CA,$C334,'26'!$CB:$CB)))-IF($D334="","",IF(ISNA(SUMIF('26'!$B:$B,$D334,'26'!$L:$L)),0,SUMIF('26'!$B:$B,$D334,'26'!$L:$L)))))</f>
        <v>0</v>
      </c>
      <c r="AF334" s="34">
        <f>IF($D334="","",(IF($C334="","",IF(ISNA(SUMIF('27'!$CA:$CA,$C334,'27'!$CB:$CB)),0,SUMIF('27'!$CA:$CA,$C334,'27'!$CB:$CB)))-IF($D334="","",IF(ISNA(SUMIF('27'!$B:$B,$D334,'27'!$L:$L)),0,SUMIF('27'!$B:$B,$D334,'27'!$L:$L)))))</f>
        <v>0</v>
      </c>
      <c r="AG334" s="34">
        <f>IF($D334="","",(IF($C334="","",IF(ISNA(SUMIF('28'!$CA:$CA,$C334,'28'!$CB:$CB)),0,SUMIF('28'!$CA:$CA,$C334,'28'!$CB:$CB)))-IF($D334="","",IF(ISNA(SUMIF('28'!$B:$B,$D334,'28'!$L:$L)),0,SUMIF('28'!$B:$B,$D334,'28'!$L:$L)))))</f>
        <v>0</v>
      </c>
      <c r="AH334" s="34">
        <f>IF($D334="","",(IF($C334="","",IF(ISNA(SUMIF('29'!$CA:$CA,$C334,'29'!$CB:$CB)),0,SUMIF('29'!$CA:$CA,$C334,'29'!$CB:$CB)))-IF($D334="","",IF(ISNA(SUMIF('29'!$B:$B,$D334,'29'!$L:$L)),0,SUMIF('29'!$B:$B,$D334,'29'!$L:$L)))))</f>
        <v>0</v>
      </c>
      <c r="AI334" s="34">
        <f>IF($D334="","",(IF($C334="","",IF(ISNA(SUMIF('30'!$CA:$CA,$C334,'30'!$CB:$CB)),0,SUMIF('30'!$CA:$CA,$C334,'30'!$CB:$CB)))-IF($D334="","",IF(ISNA(SUMIF('30'!$B:$B,$D334,'30'!$L:$L)),0,SUMIF('30'!$B:$B,$D334,'30'!$L:$L)))))</f>
        <v>0</v>
      </c>
      <c r="AJ334" s="34">
        <f>IF($D334="","",(IF($C334="","",IF(ISNA(SUMIF('31'!$CA:$CA,$C334,'31'!$CB:$CB)),0,SUMIF('31'!$CA:$CA,$C334,'31'!$CB:$CB)))-IF($D334="","",IF(ISNA(SUMIF('31'!$B:$B,$D334,'31'!$L:$L)),0,SUMIF('31'!$B:$B,$D334,'31'!$L:$L)))))</f>
        <v>0</v>
      </c>
      <c r="AK334" s="35">
        <f t="shared" si="20"/>
        <v>0</v>
      </c>
      <c r="AL334" s="31">
        <f t="shared" si="21"/>
        <v>276</v>
      </c>
    </row>
    <row r="335" spans="1:38" ht="17.399999999999999">
      <c r="A335" s="19">
        <v>11</v>
      </c>
      <c r="C335" s="39">
        <f>IF(D335="","",VLOOKUP('CUADRO GENERADO'!D335,'BASE DATOS CONDUCTORES'!B:C,2,FALSE))</f>
        <v>3843</v>
      </c>
      <c r="D335" s="28">
        <f>IFERROR(VLOOKUP(A335,'BASE DATOS CONDUCTORES'!$AA$4:$AB$403,2,FALSE),"")</f>
        <v>277</v>
      </c>
      <c r="E335" s="34" t="str">
        <f>IF(ISNA(VLOOKUP(D335,SALDOS!C:D,2,FALSE)),"",VLOOKUP(D335,SALDOS!C:D,2,FALSE))</f>
        <v/>
      </c>
      <c r="F335" s="34">
        <f>IF($D335="","",(IF($C335="","",IF(ISNA(SUMIF('1'!$CA:$CA,$C335,'1'!$CB:$CB)),0,SUMIF('1'!$CA:$CA,$C335,'1'!$CB:$CB)))-IF($D335="","",IF(ISNA(SUMIF('1'!$B:$B,$D335,'1'!$L:$L)),0,SUMIF('1'!$B:$B,$D335,'1'!$L:$L)))))</f>
        <v>0</v>
      </c>
      <c r="G335" s="34">
        <f>IF($D335="","",(IF($C335="","",IF(ISNA(SUMIF('2'!$CA:$CA,$C335,'2'!$CB:$CB)),0,SUMIF('2'!$CA:$CA,$C335,'2'!$CB:$CB)))-IF($D335="","",IF(ISNA(SUMIF('2'!$B:$B,$D335,'2'!$L:$L)),0,SUMIF('2'!$B:$B,$D335,'2'!$L:$L)))))</f>
        <v>0</v>
      </c>
      <c r="H335" s="34">
        <f>IF($D335="","",(IF($C335="","",IF(ISNA(SUMIF('3'!$CA:$CA,$C335,'3'!$CB:$CB)),0,SUMIF('3'!$CA:$CA,$C335,'3'!$CB:$CB)))-IF($D335="","",IF(ISNA(SUMIF('3'!$B:$B,$D335,'3'!$L:$L)),0,SUMIF('3'!$B:$B,$D335,'3'!$L:$L)))))</f>
        <v>0</v>
      </c>
      <c r="I335" s="34">
        <f>IF($D335="","",(IF($C335="","",IF(ISNA(SUMIF('4'!$CA:$CA,$C335,'4'!$CB:$CB)),0,SUMIF('4'!$CA:$CA,$C335,'4'!$CB:$CB)))-IF($D335="","",IF(ISNA(SUMIF('4'!$B:$B,$D335,'4'!$L:$L)),0,SUMIF('4'!$B:$B,$D335,'4'!$L:$L)))))</f>
        <v>0</v>
      </c>
      <c r="J335" s="34">
        <f>IF($D335="","",(IF($C335="","",IF(ISNA(SUMIF('5'!$CA:$CA,$C335,'5'!$CB:$CB)),0,SUMIF('5'!$CA:$CA,$C335,'5'!$CB:$CB)))-IF($D335="","",IF(ISNA(SUMIF('5'!$B:$B,$D335,'5'!$L:$L)),0,SUMIF('5'!$B:$B,$D335,'5'!$L:$L)))))</f>
        <v>0</v>
      </c>
      <c r="K335" s="34">
        <f>IF($D335="","",(IF($C335="","",IF(ISNA(SUMIF('6'!$CA:$CA,$C335,'6'!$CB:$CB)),0,SUMIF('6'!$CA:$CA,$C335,'6'!$CB:$CB)))-IF($D335="","",IF(ISNA(SUMIF('6'!$B:$B,$D335,'6'!$L:$L)),0,SUMIF('6'!$B:$B,$D335,'6'!$L:$L)))))</f>
        <v>0</v>
      </c>
      <c r="L335" s="34">
        <f>IF($D335="","",(IF($C335="","",IF(ISNA(SUMIF('7'!$CA:$CA,$C335,'7'!$CB:$CB)),0,SUMIF('7'!$CA:$CA,$C335,'7'!$CB:$CB)))-IF($D335="","",IF(ISNA(SUMIF('7'!$B:$B,$D335,'7'!$L:$L)),0,SUMIF('7'!$B:$B,$D335,'7'!$L:$L)))))</f>
        <v>0</v>
      </c>
      <c r="M335" s="34">
        <f>IF($D335="","",(IF($C335="","",IF(ISNA(SUMIF('8'!$CA:$CA,$C335,'8'!$CB:$CB)),0,SUMIF('8'!$CA:$CA,$C335,'8'!$CB:$CB)))-IF($D335="","",IF(ISNA(SUMIF('8'!$B:$B,$D335,'8'!$L:$L)),0,SUMIF('8'!$B:$B,$D335,'8'!$L:$L)))))</f>
        <v>0</v>
      </c>
      <c r="N335" s="34">
        <f>IF($D335="","",(IF($C335="","",IF(ISNA(SUMIF('9'!$CA:$CA,$C335,'9'!$CB:$CB)),0,SUMIF('9'!$CA:$CA,$C335,'9'!$CB:$CB)))-IF($D335="","",IF(ISNA(SUMIF('9'!$B:$B,$D335,'9'!$L:$L)),0,SUMIF('9'!$B:$B,$D335,'9'!$L:$L)))))</f>
        <v>0</v>
      </c>
      <c r="O335" s="34">
        <f>IF($D335="","",(IF($C335="","",IF(ISNA(SUMIF('10'!$CA:$CA,$C335,'10'!$CB:$CB)),0,SUMIF('10'!$CA:$CA,$C335,'10'!$CB:$CB)))-IF($D335="","",IF(ISNA(SUMIF('10'!$B:$B,$D335,'10'!$L:$L)),0,SUMIF('10'!$B:$B,$D335,'10'!$L:$L)))))</f>
        <v>0</v>
      </c>
      <c r="P335" s="34">
        <f>IF($D335="","",(IF($C335="","",IF(ISNA(SUMIF('11'!$CA:$CA,$C335,'11'!$CB:$CB)),0,SUMIF('11'!$CA:$CA,$C335,'11'!$CB:$CB)))-IF($D335="","",IF(ISNA(SUMIF('11'!$B:$B,$D335,'11'!$L:$L)),0,SUMIF('11'!$B:$B,$D335,'11'!$L:$L)))))</f>
        <v>0</v>
      </c>
      <c r="Q335" s="34">
        <f>IF($D335="","",(IF($C335="","",IF(ISNA(SUMIF('12'!$CA:$CA,$C335,'12'!$CB:$CB)),0,SUMIF('12'!$CA:$CA,$C335,'12'!$CB:$CB)))-IF($D335="","",IF(ISNA(SUMIF('12'!$B:$B,$D335,'12'!$L:$L)),0,SUMIF('12'!$B:$B,$D335,'12'!$L:$L)))))</f>
        <v>0</v>
      </c>
      <c r="R335" s="34">
        <f>IF($D335="","",(IF($C335="","",IF(ISNA(SUMIF('13'!$CA:$CA,$C335,'13'!$CB:$CB)),0,SUMIF('13'!$CA:$CA,$C335,'13'!$CB:$CB)))-IF($D335="","",IF(ISNA(SUMIF('13'!$B:$B,$D335,'13'!$L:$L)),0,SUMIF('13'!$B:$B,$D335,'13'!$L:$L)))))</f>
        <v>0</v>
      </c>
      <c r="S335" s="34">
        <f>IF($D335="","",(IF($C335="","",IF(ISNA(SUMIF('14'!$CA:$CA,$C335,'14'!$CB:$CB)),0,SUMIF('14'!$CA:$CA,$C335,'14'!$CB:$CB)))-IF($D335="","",IF(ISNA(SUMIF('14'!$B:$B,$D335,'14'!$L:$L)),0,SUMIF('14'!$B:$B,$D335,'14'!$L:$L)))))</f>
        <v>0</v>
      </c>
      <c r="T335" s="34">
        <f>IF($D335="","",(IF($C335="","",IF(ISNA(SUMIF('15'!$CA:$CA,$C335,'15'!$CB:$CB)),0,SUMIF('15'!$CA:$CA,$C335,'15'!$CB:$CB)))-IF($D335="","",IF(ISNA(SUMIF('15'!$B:$B,$D335,'15'!$L:$L)),0,SUMIF('15'!$B:$B,$D335,'15'!$L:$L)))))</f>
        <v>0</v>
      </c>
      <c r="U335" s="34">
        <f>IF($D335="","",(IF($C335="","",IF(ISNA(SUMIF('16'!$CA:$CA,$C335,'16'!$CB:$CB)),0,SUMIF('16'!$CA:$CA,$C335,'16'!$CB:$CB)))-IF($D335="","",IF(ISNA(SUMIF('16'!$B:$B,$D335,'16'!$L:$L)),0,SUMIF('16'!$B:$B,$D335,'16'!$L:$L)))))</f>
        <v>0</v>
      </c>
      <c r="V335" s="34">
        <f>IF($D335="","",(IF($C335="","",IF(ISNA(SUMIF('17'!$CA:$CA,$C335,'17'!$CB:$CB)),0,SUMIF('17'!$CA:$CA,$C335,'17'!$CB:$CB)))-IF($D335="","",IF(ISNA(SUMIF('17'!$B:$B,$D335,'17'!$L:$L)),0,SUMIF('17'!$B:$B,$D335,'17'!$L:$L)))))</f>
        <v>0</v>
      </c>
      <c r="W335" s="34">
        <f>IF($D335="","",(IF($C335="","",IF(ISNA(SUMIF('18'!$CA:$CA,$C335,'18'!$CB:$CB)),0,SUMIF('18'!$CA:$CA,$C335,'18'!$CB:$CB)))-IF($D335="","",IF(ISNA(SUMIF('18'!$B:$B,$D335,'18'!$L:$L)),0,SUMIF('18'!$B:$B,$D335,'18'!$L:$L)))))</f>
        <v>0</v>
      </c>
      <c r="X335" s="34">
        <f>IF($D335="","",(IF($C335="","",IF(ISNA(SUMIF('19'!$CA:$CA,$C335,'19'!$CB:$CB)),0,SUMIF('19'!$CA:$CA,$C335,'19'!$CB:$CB)))-IF($D335="","",IF(ISNA(SUMIF('19'!$B:$B,$D335,'19'!$L:$L)),0,SUMIF('19'!$B:$B,$D335,'19'!$L:$L)))))</f>
        <v>0</v>
      </c>
      <c r="Y335" s="34">
        <f>IF($D335="","",(IF($C335="","",IF(ISNA(SUMIF('20'!$CA:$CA,$C335,'20'!$CB:$CB)),0,SUMIF('20'!$CA:$CA,$C335,'20'!$CB:$CB)))-IF($D335="","",IF(ISNA(SUMIF('20'!$B:$B,$D335,'20'!$L:$L)),0,SUMIF('20'!$B:$B,$D335,'20'!$L:$L)))))</f>
        <v>0</v>
      </c>
      <c r="Z335" s="34">
        <f>IF($D335="","",(IF($C335="","",IF(ISNA(SUMIF('21'!$CA:$CA,$C335,'21'!$CB:$CB)),0,SUMIF('21'!$CA:$CA,$C335,'21'!$CB:$CB)))-IF($D335="","",IF(ISNA(SUMIF('21'!$B:$B,$D335,'21'!$L:$L)),0,SUMIF('21'!$B:$B,$D335,'21'!$L:$L)))))</f>
        <v>0</v>
      </c>
      <c r="AA335" s="34">
        <f>IF($D335="","",(IF($C335="","",IF(ISNA(SUMIF('22'!$CA:$CA,$C335,'22'!$CB:$CB)),0,SUMIF('22'!$CA:$CA,$C335,'22'!$CB:$CB)))-IF($D335="","",IF(ISNA(SUMIF('22'!$B:$B,$D335,'22'!$L:$L)),0,SUMIF('22'!$B:$B,$D335,'22'!$L:$L)))))</f>
        <v>0</v>
      </c>
      <c r="AB335" s="34">
        <f>IF($D335="","",(IF($C335="","",IF(ISNA(SUMIF('23'!$CA:$CA,$C335,'23'!$CB:$CB)),0,SUMIF('23'!$CA:$CA,$C335,'23'!$CB:$CB)))-IF($D335="","",IF(ISNA(SUMIF('23'!$B:$B,$D335,'23'!$L:$L)),0,SUMIF('23'!$B:$B,$D335,'23'!$L:$L)))))</f>
        <v>0</v>
      </c>
      <c r="AC335" s="34">
        <f>IF($D335="","",(IF($C335="","",IF(ISNA(SUMIF('24'!$CA:$CA,$C335,'24'!$CB:$CB)),0,SUMIF('24'!$CA:$CA,$C335,'24'!$CB:$CB)))-IF($D335="","",IF(ISNA(SUMIF('24'!$B:$B,$D335,'24'!$L:$L)),0,SUMIF('24'!$B:$B,$D335,'24'!$L:$L)))))</f>
        <v>0</v>
      </c>
      <c r="AD335" s="34">
        <f>IF($D335="","",(IF($C335="","",IF(ISNA(SUMIF('25'!$CA:$CA,$C335,'25'!$CB:$CB)),0,SUMIF('25'!$CA:$CA,$C335,'25'!$CB:$CB)))-IF($D335="","",IF(ISNA(SUMIF('25'!$B:$B,$D335,'25'!$L:$L)),0,SUMIF('25'!$B:$B,$D335,'25'!$L:$L)))))</f>
        <v>0</v>
      </c>
      <c r="AE335" s="34">
        <f>IF($D335="","",(IF($C335="","",IF(ISNA(SUMIF('26'!$CA:$CA,$C335,'26'!$CB:$CB)),0,SUMIF('26'!$CA:$CA,$C335,'26'!$CB:$CB)))-IF($D335="","",IF(ISNA(SUMIF('26'!$B:$B,$D335,'26'!$L:$L)),0,SUMIF('26'!$B:$B,$D335,'26'!$L:$L)))))</f>
        <v>0</v>
      </c>
      <c r="AF335" s="34">
        <f>IF($D335="","",(IF($C335="","",IF(ISNA(SUMIF('27'!$CA:$CA,$C335,'27'!$CB:$CB)),0,SUMIF('27'!$CA:$CA,$C335,'27'!$CB:$CB)))-IF($D335="","",IF(ISNA(SUMIF('27'!$B:$B,$D335,'27'!$L:$L)),0,SUMIF('27'!$B:$B,$D335,'27'!$L:$L)))))</f>
        <v>0</v>
      </c>
      <c r="AG335" s="34">
        <f>IF($D335="","",(IF($C335="","",IF(ISNA(SUMIF('28'!$CA:$CA,$C335,'28'!$CB:$CB)),0,SUMIF('28'!$CA:$CA,$C335,'28'!$CB:$CB)))-IF($D335="","",IF(ISNA(SUMIF('28'!$B:$B,$D335,'28'!$L:$L)),0,SUMIF('28'!$B:$B,$D335,'28'!$L:$L)))))</f>
        <v>0</v>
      </c>
      <c r="AH335" s="34">
        <f>IF($D335="","",(IF($C335="","",IF(ISNA(SUMIF('29'!$CA:$CA,$C335,'29'!$CB:$CB)),0,SUMIF('29'!$CA:$CA,$C335,'29'!$CB:$CB)))-IF($D335="","",IF(ISNA(SUMIF('29'!$B:$B,$D335,'29'!$L:$L)),0,SUMIF('29'!$B:$B,$D335,'29'!$L:$L)))))</f>
        <v>0</v>
      </c>
      <c r="AI335" s="34">
        <f>IF($D335="","",(IF($C335="","",IF(ISNA(SUMIF('30'!$CA:$CA,$C335,'30'!$CB:$CB)),0,SUMIF('30'!$CA:$CA,$C335,'30'!$CB:$CB)))-IF($D335="","",IF(ISNA(SUMIF('30'!$B:$B,$D335,'30'!$L:$L)),0,SUMIF('30'!$B:$B,$D335,'30'!$L:$L)))))</f>
        <v>0</v>
      </c>
      <c r="AJ335" s="34">
        <f>IF($D335="","",(IF($C335="","",IF(ISNA(SUMIF('31'!$CA:$CA,$C335,'31'!$CB:$CB)),0,SUMIF('31'!$CA:$CA,$C335,'31'!$CB:$CB)))-IF($D335="","",IF(ISNA(SUMIF('31'!$B:$B,$D335,'31'!$L:$L)),0,SUMIF('31'!$B:$B,$D335,'31'!$L:$L)))))</f>
        <v>0</v>
      </c>
      <c r="AK335" s="35">
        <f t="shared" si="20"/>
        <v>0</v>
      </c>
      <c r="AL335" s="31">
        <f t="shared" si="21"/>
        <v>277</v>
      </c>
    </row>
    <row r="336" spans="1:38" ht="17.399999999999999">
      <c r="A336" s="19">
        <v>12</v>
      </c>
      <c r="C336" s="39">
        <f>IF(D336="","",VLOOKUP('CUADRO GENERADO'!D336,'BASE DATOS CONDUCTORES'!B:C,2,FALSE))</f>
        <v>3844</v>
      </c>
      <c r="D336" s="28">
        <f>IFERROR(VLOOKUP(A336,'BASE DATOS CONDUCTORES'!$AA$4:$AB$403,2,FALSE),"")</f>
        <v>278</v>
      </c>
      <c r="E336" s="34" t="str">
        <f>IF(ISNA(VLOOKUP(D336,SALDOS!C:D,2,FALSE)),"",VLOOKUP(D336,SALDOS!C:D,2,FALSE))</f>
        <v/>
      </c>
      <c r="F336" s="34">
        <f>IF($D336="","",(IF($C336="","",IF(ISNA(SUMIF('1'!$CA:$CA,$C336,'1'!$CB:$CB)),0,SUMIF('1'!$CA:$CA,$C336,'1'!$CB:$CB)))-IF($D336="","",IF(ISNA(SUMIF('1'!$B:$B,$D336,'1'!$L:$L)),0,SUMIF('1'!$B:$B,$D336,'1'!$L:$L)))))</f>
        <v>0</v>
      </c>
      <c r="G336" s="34">
        <f>IF($D336="","",(IF($C336="","",IF(ISNA(SUMIF('2'!$CA:$CA,$C336,'2'!$CB:$CB)),0,SUMIF('2'!$CA:$CA,$C336,'2'!$CB:$CB)))-IF($D336="","",IF(ISNA(SUMIF('2'!$B:$B,$D336,'2'!$L:$L)),0,SUMIF('2'!$B:$B,$D336,'2'!$L:$L)))))</f>
        <v>0</v>
      </c>
      <c r="H336" s="34">
        <f>IF($D336="","",(IF($C336="","",IF(ISNA(SUMIF('3'!$CA:$CA,$C336,'3'!$CB:$CB)),0,SUMIF('3'!$CA:$CA,$C336,'3'!$CB:$CB)))-IF($D336="","",IF(ISNA(SUMIF('3'!$B:$B,$D336,'3'!$L:$L)),0,SUMIF('3'!$B:$B,$D336,'3'!$L:$L)))))</f>
        <v>0</v>
      </c>
      <c r="I336" s="34">
        <f>IF($D336="","",(IF($C336="","",IF(ISNA(SUMIF('4'!$CA:$CA,$C336,'4'!$CB:$CB)),0,SUMIF('4'!$CA:$CA,$C336,'4'!$CB:$CB)))-IF($D336="","",IF(ISNA(SUMIF('4'!$B:$B,$D336,'4'!$L:$L)),0,SUMIF('4'!$B:$B,$D336,'4'!$L:$L)))))</f>
        <v>0</v>
      </c>
      <c r="J336" s="34">
        <f>IF($D336="","",(IF($C336="","",IF(ISNA(SUMIF('5'!$CA:$CA,$C336,'5'!$CB:$CB)),0,SUMIF('5'!$CA:$CA,$C336,'5'!$CB:$CB)))-IF($D336="","",IF(ISNA(SUMIF('5'!$B:$B,$D336,'5'!$L:$L)),0,SUMIF('5'!$B:$B,$D336,'5'!$L:$L)))))</f>
        <v>0</v>
      </c>
      <c r="K336" s="34">
        <f>IF($D336="","",(IF($C336="","",IF(ISNA(SUMIF('6'!$CA:$CA,$C336,'6'!$CB:$CB)),0,SUMIF('6'!$CA:$CA,$C336,'6'!$CB:$CB)))-IF($D336="","",IF(ISNA(SUMIF('6'!$B:$B,$D336,'6'!$L:$L)),0,SUMIF('6'!$B:$B,$D336,'6'!$L:$L)))))</f>
        <v>0</v>
      </c>
      <c r="L336" s="34">
        <f>IF($D336="","",(IF($C336="","",IF(ISNA(SUMIF('7'!$CA:$CA,$C336,'7'!$CB:$CB)),0,SUMIF('7'!$CA:$CA,$C336,'7'!$CB:$CB)))-IF($D336="","",IF(ISNA(SUMIF('7'!$B:$B,$D336,'7'!$L:$L)),0,SUMIF('7'!$B:$B,$D336,'7'!$L:$L)))))</f>
        <v>0</v>
      </c>
      <c r="M336" s="34">
        <f>IF($D336="","",(IF($C336="","",IF(ISNA(SUMIF('8'!$CA:$CA,$C336,'8'!$CB:$CB)),0,SUMIF('8'!$CA:$CA,$C336,'8'!$CB:$CB)))-IF($D336="","",IF(ISNA(SUMIF('8'!$B:$B,$D336,'8'!$L:$L)),0,SUMIF('8'!$B:$B,$D336,'8'!$L:$L)))))</f>
        <v>0</v>
      </c>
      <c r="N336" s="34">
        <f>IF($D336="","",(IF($C336="","",IF(ISNA(SUMIF('9'!$CA:$CA,$C336,'9'!$CB:$CB)),0,SUMIF('9'!$CA:$CA,$C336,'9'!$CB:$CB)))-IF($D336="","",IF(ISNA(SUMIF('9'!$B:$B,$D336,'9'!$L:$L)),0,SUMIF('9'!$B:$B,$D336,'9'!$L:$L)))))</f>
        <v>0</v>
      </c>
      <c r="O336" s="34">
        <f>IF($D336="","",(IF($C336="","",IF(ISNA(SUMIF('10'!$CA:$CA,$C336,'10'!$CB:$CB)),0,SUMIF('10'!$CA:$CA,$C336,'10'!$CB:$CB)))-IF($D336="","",IF(ISNA(SUMIF('10'!$B:$B,$D336,'10'!$L:$L)),0,SUMIF('10'!$B:$B,$D336,'10'!$L:$L)))))</f>
        <v>0</v>
      </c>
      <c r="P336" s="34">
        <f>IF($D336="","",(IF($C336="","",IF(ISNA(SUMIF('11'!$CA:$CA,$C336,'11'!$CB:$CB)),0,SUMIF('11'!$CA:$CA,$C336,'11'!$CB:$CB)))-IF($D336="","",IF(ISNA(SUMIF('11'!$B:$B,$D336,'11'!$L:$L)),0,SUMIF('11'!$B:$B,$D336,'11'!$L:$L)))))</f>
        <v>0</v>
      </c>
      <c r="Q336" s="34">
        <f>IF($D336="","",(IF($C336="","",IF(ISNA(SUMIF('12'!$CA:$CA,$C336,'12'!$CB:$CB)),0,SUMIF('12'!$CA:$CA,$C336,'12'!$CB:$CB)))-IF($D336="","",IF(ISNA(SUMIF('12'!$B:$B,$D336,'12'!$L:$L)),0,SUMIF('12'!$B:$B,$D336,'12'!$L:$L)))))</f>
        <v>0</v>
      </c>
      <c r="R336" s="34">
        <f>IF($D336="","",(IF($C336="","",IF(ISNA(SUMIF('13'!$CA:$CA,$C336,'13'!$CB:$CB)),0,SUMIF('13'!$CA:$CA,$C336,'13'!$CB:$CB)))-IF($D336="","",IF(ISNA(SUMIF('13'!$B:$B,$D336,'13'!$L:$L)),0,SUMIF('13'!$B:$B,$D336,'13'!$L:$L)))))</f>
        <v>0</v>
      </c>
      <c r="S336" s="34">
        <f>IF($D336="","",(IF($C336="","",IF(ISNA(SUMIF('14'!$CA:$CA,$C336,'14'!$CB:$CB)),0,SUMIF('14'!$CA:$CA,$C336,'14'!$CB:$CB)))-IF($D336="","",IF(ISNA(SUMIF('14'!$B:$B,$D336,'14'!$L:$L)),0,SUMIF('14'!$B:$B,$D336,'14'!$L:$L)))))</f>
        <v>0</v>
      </c>
      <c r="T336" s="34">
        <f>IF($D336="","",(IF($C336="","",IF(ISNA(SUMIF('15'!$CA:$CA,$C336,'15'!$CB:$CB)),0,SUMIF('15'!$CA:$CA,$C336,'15'!$CB:$CB)))-IF($D336="","",IF(ISNA(SUMIF('15'!$B:$B,$D336,'15'!$L:$L)),0,SUMIF('15'!$B:$B,$D336,'15'!$L:$L)))))</f>
        <v>0</v>
      </c>
      <c r="U336" s="34">
        <f>IF($D336="","",(IF($C336="","",IF(ISNA(SUMIF('16'!$CA:$CA,$C336,'16'!$CB:$CB)),0,SUMIF('16'!$CA:$CA,$C336,'16'!$CB:$CB)))-IF($D336="","",IF(ISNA(SUMIF('16'!$B:$B,$D336,'16'!$L:$L)),0,SUMIF('16'!$B:$B,$D336,'16'!$L:$L)))))</f>
        <v>0</v>
      </c>
      <c r="V336" s="34">
        <f>IF($D336="","",(IF($C336="","",IF(ISNA(SUMIF('17'!$CA:$CA,$C336,'17'!$CB:$CB)),0,SUMIF('17'!$CA:$CA,$C336,'17'!$CB:$CB)))-IF($D336="","",IF(ISNA(SUMIF('17'!$B:$B,$D336,'17'!$L:$L)),0,SUMIF('17'!$B:$B,$D336,'17'!$L:$L)))))</f>
        <v>0</v>
      </c>
      <c r="W336" s="34">
        <f>IF($D336="","",(IF($C336="","",IF(ISNA(SUMIF('18'!$CA:$CA,$C336,'18'!$CB:$CB)),0,SUMIF('18'!$CA:$CA,$C336,'18'!$CB:$CB)))-IF($D336="","",IF(ISNA(SUMIF('18'!$B:$B,$D336,'18'!$L:$L)),0,SUMIF('18'!$B:$B,$D336,'18'!$L:$L)))))</f>
        <v>0</v>
      </c>
      <c r="X336" s="34">
        <f>IF($D336="","",(IF($C336="","",IF(ISNA(SUMIF('19'!$CA:$CA,$C336,'19'!$CB:$CB)),0,SUMIF('19'!$CA:$CA,$C336,'19'!$CB:$CB)))-IF($D336="","",IF(ISNA(SUMIF('19'!$B:$B,$D336,'19'!$L:$L)),0,SUMIF('19'!$B:$B,$D336,'19'!$L:$L)))))</f>
        <v>0</v>
      </c>
      <c r="Y336" s="34">
        <f>IF($D336="","",(IF($C336="","",IF(ISNA(SUMIF('20'!$CA:$CA,$C336,'20'!$CB:$CB)),0,SUMIF('20'!$CA:$CA,$C336,'20'!$CB:$CB)))-IF($D336="","",IF(ISNA(SUMIF('20'!$B:$B,$D336,'20'!$L:$L)),0,SUMIF('20'!$B:$B,$D336,'20'!$L:$L)))))</f>
        <v>0</v>
      </c>
      <c r="Z336" s="34">
        <f>IF($D336="","",(IF($C336="","",IF(ISNA(SUMIF('21'!$CA:$CA,$C336,'21'!$CB:$CB)),0,SUMIF('21'!$CA:$CA,$C336,'21'!$CB:$CB)))-IF($D336="","",IF(ISNA(SUMIF('21'!$B:$B,$D336,'21'!$L:$L)),0,SUMIF('21'!$B:$B,$D336,'21'!$L:$L)))))</f>
        <v>0</v>
      </c>
      <c r="AA336" s="34">
        <f>IF($D336="","",(IF($C336="","",IF(ISNA(SUMIF('22'!$CA:$CA,$C336,'22'!$CB:$CB)),0,SUMIF('22'!$CA:$CA,$C336,'22'!$CB:$CB)))-IF($D336="","",IF(ISNA(SUMIF('22'!$B:$B,$D336,'22'!$L:$L)),0,SUMIF('22'!$B:$B,$D336,'22'!$L:$L)))))</f>
        <v>0</v>
      </c>
      <c r="AB336" s="34">
        <f>IF($D336="","",(IF($C336="","",IF(ISNA(SUMIF('23'!$CA:$CA,$C336,'23'!$CB:$CB)),0,SUMIF('23'!$CA:$CA,$C336,'23'!$CB:$CB)))-IF($D336="","",IF(ISNA(SUMIF('23'!$B:$B,$D336,'23'!$L:$L)),0,SUMIF('23'!$B:$B,$D336,'23'!$L:$L)))))</f>
        <v>0</v>
      </c>
      <c r="AC336" s="34">
        <f>IF($D336="","",(IF($C336="","",IF(ISNA(SUMIF('24'!$CA:$CA,$C336,'24'!$CB:$CB)),0,SUMIF('24'!$CA:$CA,$C336,'24'!$CB:$CB)))-IF($D336="","",IF(ISNA(SUMIF('24'!$B:$B,$D336,'24'!$L:$L)),0,SUMIF('24'!$B:$B,$D336,'24'!$L:$L)))))</f>
        <v>0</v>
      </c>
      <c r="AD336" s="34">
        <f>IF($D336="","",(IF($C336="","",IF(ISNA(SUMIF('25'!$CA:$CA,$C336,'25'!$CB:$CB)),0,SUMIF('25'!$CA:$CA,$C336,'25'!$CB:$CB)))-IF($D336="","",IF(ISNA(SUMIF('25'!$B:$B,$D336,'25'!$L:$L)),0,SUMIF('25'!$B:$B,$D336,'25'!$L:$L)))))</f>
        <v>0</v>
      </c>
      <c r="AE336" s="34">
        <f>IF($D336="","",(IF($C336="","",IF(ISNA(SUMIF('26'!$CA:$CA,$C336,'26'!$CB:$CB)),0,SUMIF('26'!$CA:$CA,$C336,'26'!$CB:$CB)))-IF($D336="","",IF(ISNA(SUMIF('26'!$B:$B,$D336,'26'!$L:$L)),0,SUMIF('26'!$B:$B,$D336,'26'!$L:$L)))))</f>
        <v>0</v>
      </c>
      <c r="AF336" s="34">
        <f>IF($D336="","",(IF($C336="","",IF(ISNA(SUMIF('27'!$CA:$CA,$C336,'27'!$CB:$CB)),0,SUMIF('27'!$CA:$CA,$C336,'27'!$CB:$CB)))-IF($D336="","",IF(ISNA(SUMIF('27'!$B:$B,$D336,'27'!$L:$L)),0,SUMIF('27'!$B:$B,$D336,'27'!$L:$L)))))</f>
        <v>0</v>
      </c>
      <c r="AG336" s="34">
        <f>IF($D336="","",(IF($C336="","",IF(ISNA(SUMIF('28'!$CA:$CA,$C336,'28'!$CB:$CB)),0,SUMIF('28'!$CA:$CA,$C336,'28'!$CB:$CB)))-IF($D336="","",IF(ISNA(SUMIF('28'!$B:$B,$D336,'28'!$L:$L)),0,SUMIF('28'!$B:$B,$D336,'28'!$L:$L)))))</f>
        <v>0</v>
      </c>
      <c r="AH336" s="34">
        <f>IF($D336="","",(IF($C336="","",IF(ISNA(SUMIF('29'!$CA:$CA,$C336,'29'!$CB:$CB)),0,SUMIF('29'!$CA:$CA,$C336,'29'!$CB:$CB)))-IF($D336="","",IF(ISNA(SUMIF('29'!$B:$B,$D336,'29'!$L:$L)),0,SUMIF('29'!$B:$B,$D336,'29'!$L:$L)))))</f>
        <v>0</v>
      </c>
      <c r="AI336" s="34">
        <f>IF($D336="","",(IF($C336="","",IF(ISNA(SUMIF('30'!$CA:$CA,$C336,'30'!$CB:$CB)),0,SUMIF('30'!$CA:$CA,$C336,'30'!$CB:$CB)))-IF($D336="","",IF(ISNA(SUMIF('30'!$B:$B,$D336,'30'!$L:$L)),0,SUMIF('30'!$B:$B,$D336,'30'!$L:$L)))))</f>
        <v>0</v>
      </c>
      <c r="AJ336" s="34">
        <f>IF($D336="","",(IF($C336="","",IF(ISNA(SUMIF('31'!$CA:$CA,$C336,'31'!$CB:$CB)),0,SUMIF('31'!$CA:$CA,$C336,'31'!$CB:$CB)))-IF($D336="","",IF(ISNA(SUMIF('31'!$B:$B,$D336,'31'!$L:$L)),0,SUMIF('31'!$B:$B,$D336,'31'!$L:$L)))))</f>
        <v>0</v>
      </c>
      <c r="AK336" s="35">
        <f t="shared" si="20"/>
        <v>0</v>
      </c>
      <c r="AL336" s="31">
        <f t="shared" si="21"/>
        <v>278</v>
      </c>
    </row>
    <row r="337" spans="1:38" ht="17.399999999999999">
      <c r="A337" s="19">
        <v>13</v>
      </c>
      <c r="C337" s="39">
        <f>IF(D337="","",VLOOKUP('CUADRO GENERADO'!D337,'BASE DATOS CONDUCTORES'!B:C,2,FALSE))</f>
        <v>3851</v>
      </c>
      <c r="D337" s="28">
        <f>IFERROR(VLOOKUP(A337,'BASE DATOS CONDUCTORES'!$AA$4:$AB$403,2,FALSE),"")</f>
        <v>279</v>
      </c>
      <c r="E337" s="34" t="str">
        <f>IF(ISNA(VLOOKUP(D337,SALDOS!C:D,2,FALSE)),"",VLOOKUP(D337,SALDOS!C:D,2,FALSE))</f>
        <v/>
      </c>
      <c r="F337" s="34">
        <f>IF($D337="","",(IF($C337="","",IF(ISNA(SUMIF('1'!$CA:$CA,$C337,'1'!$CB:$CB)),0,SUMIF('1'!$CA:$CA,$C337,'1'!$CB:$CB)))-IF($D337="","",IF(ISNA(SUMIF('1'!$B:$B,$D337,'1'!$L:$L)),0,SUMIF('1'!$B:$B,$D337,'1'!$L:$L)))))</f>
        <v>0</v>
      </c>
      <c r="G337" s="34">
        <f>IF($D337="","",(IF($C337="","",IF(ISNA(SUMIF('2'!$CA:$CA,$C337,'2'!$CB:$CB)),0,SUMIF('2'!$CA:$CA,$C337,'2'!$CB:$CB)))-IF($D337="","",IF(ISNA(SUMIF('2'!$B:$B,$D337,'2'!$L:$L)),0,SUMIF('2'!$B:$B,$D337,'2'!$L:$L)))))</f>
        <v>0</v>
      </c>
      <c r="H337" s="34">
        <f>IF($D337="","",(IF($C337="","",IF(ISNA(SUMIF('3'!$CA:$CA,$C337,'3'!$CB:$CB)),0,SUMIF('3'!$CA:$CA,$C337,'3'!$CB:$CB)))-IF($D337="","",IF(ISNA(SUMIF('3'!$B:$B,$D337,'3'!$L:$L)),0,SUMIF('3'!$B:$B,$D337,'3'!$L:$L)))))</f>
        <v>0</v>
      </c>
      <c r="I337" s="34">
        <f>IF($D337="","",(IF($C337="","",IF(ISNA(SUMIF('4'!$CA:$CA,$C337,'4'!$CB:$CB)),0,SUMIF('4'!$CA:$CA,$C337,'4'!$CB:$CB)))-IF($D337="","",IF(ISNA(SUMIF('4'!$B:$B,$D337,'4'!$L:$L)),0,SUMIF('4'!$B:$B,$D337,'4'!$L:$L)))))</f>
        <v>0</v>
      </c>
      <c r="J337" s="34">
        <f>IF($D337="","",(IF($C337="","",IF(ISNA(SUMIF('5'!$CA:$CA,$C337,'5'!$CB:$CB)),0,SUMIF('5'!$CA:$CA,$C337,'5'!$CB:$CB)))-IF($D337="","",IF(ISNA(SUMIF('5'!$B:$B,$D337,'5'!$L:$L)),0,SUMIF('5'!$B:$B,$D337,'5'!$L:$L)))))</f>
        <v>0</v>
      </c>
      <c r="K337" s="34">
        <f>IF($D337="","",(IF($C337="","",IF(ISNA(SUMIF('6'!$CA:$CA,$C337,'6'!$CB:$CB)),0,SUMIF('6'!$CA:$CA,$C337,'6'!$CB:$CB)))-IF($D337="","",IF(ISNA(SUMIF('6'!$B:$B,$D337,'6'!$L:$L)),0,SUMIF('6'!$B:$B,$D337,'6'!$L:$L)))))</f>
        <v>0</v>
      </c>
      <c r="L337" s="34">
        <f>IF($D337="","",(IF($C337="","",IF(ISNA(SUMIF('7'!$CA:$CA,$C337,'7'!$CB:$CB)),0,SUMIF('7'!$CA:$CA,$C337,'7'!$CB:$CB)))-IF($D337="","",IF(ISNA(SUMIF('7'!$B:$B,$D337,'7'!$L:$L)),0,SUMIF('7'!$B:$B,$D337,'7'!$L:$L)))))</f>
        <v>0</v>
      </c>
      <c r="M337" s="34">
        <f>IF($D337="","",(IF($C337="","",IF(ISNA(SUMIF('8'!$CA:$CA,$C337,'8'!$CB:$CB)),0,SUMIF('8'!$CA:$CA,$C337,'8'!$CB:$CB)))-IF($D337="","",IF(ISNA(SUMIF('8'!$B:$B,$D337,'8'!$L:$L)),0,SUMIF('8'!$B:$B,$D337,'8'!$L:$L)))))</f>
        <v>0</v>
      </c>
      <c r="N337" s="34">
        <f>IF($D337="","",(IF($C337="","",IF(ISNA(SUMIF('9'!$CA:$CA,$C337,'9'!$CB:$CB)),0,SUMIF('9'!$CA:$CA,$C337,'9'!$CB:$CB)))-IF($D337="","",IF(ISNA(SUMIF('9'!$B:$B,$D337,'9'!$L:$L)),0,SUMIF('9'!$B:$B,$D337,'9'!$L:$L)))))</f>
        <v>0</v>
      </c>
      <c r="O337" s="34">
        <f>IF($D337="","",(IF($C337="","",IF(ISNA(SUMIF('10'!$CA:$CA,$C337,'10'!$CB:$CB)),0,SUMIF('10'!$CA:$CA,$C337,'10'!$CB:$CB)))-IF($D337="","",IF(ISNA(SUMIF('10'!$B:$B,$D337,'10'!$L:$L)),0,SUMIF('10'!$B:$B,$D337,'10'!$L:$L)))))</f>
        <v>0</v>
      </c>
      <c r="P337" s="34">
        <f>IF($D337="","",(IF($C337="","",IF(ISNA(SUMIF('11'!$CA:$CA,$C337,'11'!$CB:$CB)),0,SUMIF('11'!$CA:$CA,$C337,'11'!$CB:$CB)))-IF($D337="","",IF(ISNA(SUMIF('11'!$B:$B,$D337,'11'!$L:$L)),0,SUMIF('11'!$B:$B,$D337,'11'!$L:$L)))))</f>
        <v>0</v>
      </c>
      <c r="Q337" s="34">
        <f>IF($D337="","",(IF($C337="","",IF(ISNA(SUMIF('12'!$CA:$CA,$C337,'12'!$CB:$CB)),0,SUMIF('12'!$CA:$CA,$C337,'12'!$CB:$CB)))-IF($D337="","",IF(ISNA(SUMIF('12'!$B:$B,$D337,'12'!$L:$L)),0,SUMIF('12'!$B:$B,$D337,'12'!$L:$L)))))</f>
        <v>0</v>
      </c>
      <c r="R337" s="34">
        <f>IF($D337="","",(IF($C337="","",IF(ISNA(SUMIF('13'!$CA:$CA,$C337,'13'!$CB:$CB)),0,SUMIF('13'!$CA:$CA,$C337,'13'!$CB:$CB)))-IF($D337="","",IF(ISNA(SUMIF('13'!$B:$B,$D337,'13'!$L:$L)),0,SUMIF('13'!$B:$B,$D337,'13'!$L:$L)))))</f>
        <v>0</v>
      </c>
      <c r="S337" s="34">
        <f>IF($D337="","",(IF($C337="","",IF(ISNA(SUMIF('14'!$CA:$CA,$C337,'14'!$CB:$CB)),0,SUMIF('14'!$CA:$CA,$C337,'14'!$CB:$CB)))-IF($D337="","",IF(ISNA(SUMIF('14'!$B:$B,$D337,'14'!$L:$L)),0,SUMIF('14'!$B:$B,$D337,'14'!$L:$L)))))</f>
        <v>0</v>
      </c>
      <c r="T337" s="34">
        <f>IF($D337="","",(IF($C337="","",IF(ISNA(SUMIF('15'!$CA:$CA,$C337,'15'!$CB:$CB)),0,SUMIF('15'!$CA:$CA,$C337,'15'!$CB:$CB)))-IF($D337="","",IF(ISNA(SUMIF('15'!$B:$B,$D337,'15'!$L:$L)),0,SUMIF('15'!$B:$B,$D337,'15'!$L:$L)))))</f>
        <v>0</v>
      </c>
      <c r="U337" s="34">
        <f>IF($D337="","",(IF($C337="","",IF(ISNA(SUMIF('16'!$CA:$CA,$C337,'16'!$CB:$CB)),0,SUMIF('16'!$CA:$CA,$C337,'16'!$CB:$CB)))-IF($D337="","",IF(ISNA(SUMIF('16'!$B:$B,$D337,'16'!$L:$L)),0,SUMIF('16'!$B:$B,$D337,'16'!$L:$L)))))</f>
        <v>0</v>
      </c>
      <c r="V337" s="34">
        <f>IF($D337="","",(IF($C337="","",IF(ISNA(SUMIF('17'!$CA:$CA,$C337,'17'!$CB:$CB)),0,SUMIF('17'!$CA:$CA,$C337,'17'!$CB:$CB)))-IF($D337="","",IF(ISNA(SUMIF('17'!$B:$B,$D337,'17'!$L:$L)),0,SUMIF('17'!$B:$B,$D337,'17'!$L:$L)))))</f>
        <v>0</v>
      </c>
      <c r="W337" s="34">
        <f>IF($D337="","",(IF($C337="","",IF(ISNA(SUMIF('18'!$CA:$CA,$C337,'18'!$CB:$CB)),0,SUMIF('18'!$CA:$CA,$C337,'18'!$CB:$CB)))-IF($D337="","",IF(ISNA(SUMIF('18'!$B:$B,$D337,'18'!$L:$L)),0,SUMIF('18'!$B:$B,$D337,'18'!$L:$L)))))</f>
        <v>0</v>
      </c>
      <c r="X337" s="34">
        <f>IF($D337="","",(IF($C337="","",IF(ISNA(SUMIF('19'!$CA:$CA,$C337,'19'!$CB:$CB)),0,SUMIF('19'!$CA:$CA,$C337,'19'!$CB:$CB)))-IF($D337="","",IF(ISNA(SUMIF('19'!$B:$B,$D337,'19'!$L:$L)),0,SUMIF('19'!$B:$B,$D337,'19'!$L:$L)))))</f>
        <v>0</v>
      </c>
      <c r="Y337" s="34">
        <f>IF($D337="","",(IF($C337="","",IF(ISNA(SUMIF('20'!$CA:$CA,$C337,'20'!$CB:$CB)),0,SUMIF('20'!$CA:$CA,$C337,'20'!$CB:$CB)))-IF($D337="","",IF(ISNA(SUMIF('20'!$B:$B,$D337,'20'!$L:$L)),0,SUMIF('20'!$B:$B,$D337,'20'!$L:$L)))))</f>
        <v>0</v>
      </c>
      <c r="Z337" s="34">
        <f>IF($D337="","",(IF($C337="","",IF(ISNA(SUMIF('21'!$CA:$CA,$C337,'21'!$CB:$CB)),0,SUMIF('21'!$CA:$CA,$C337,'21'!$CB:$CB)))-IF($D337="","",IF(ISNA(SUMIF('21'!$B:$B,$D337,'21'!$L:$L)),0,SUMIF('21'!$B:$B,$D337,'21'!$L:$L)))))</f>
        <v>0</v>
      </c>
      <c r="AA337" s="34">
        <f>IF($D337="","",(IF($C337="","",IF(ISNA(SUMIF('22'!$CA:$CA,$C337,'22'!$CB:$CB)),0,SUMIF('22'!$CA:$CA,$C337,'22'!$CB:$CB)))-IF($D337="","",IF(ISNA(SUMIF('22'!$B:$B,$D337,'22'!$L:$L)),0,SUMIF('22'!$B:$B,$D337,'22'!$L:$L)))))</f>
        <v>0</v>
      </c>
      <c r="AB337" s="34">
        <f>IF($D337="","",(IF($C337="","",IF(ISNA(SUMIF('23'!$CA:$CA,$C337,'23'!$CB:$CB)),0,SUMIF('23'!$CA:$CA,$C337,'23'!$CB:$CB)))-IF($D337="","",IF(ISNA(SUMIF('23'!$B:$B,$D337,'23'!$L:$L)),0,SUMIF('23'!$B:$B,$D337,'23'!$L:$L)))))</f>
        <v>0</v>
      </c>
      <c r="AC337" s="34">
        <f>IF($D337="","",(IF($C337="","",IF(ISNA(SUMIF('24'!$CA:$CA,$C337,'24'!$CB:$CB)),0,SUMIF('24'!$CA:$CA,$C337,'24'!$CB:$CB)))-IF($D337="","",IF(ISNA(SUMIF('24'!$B:$B,$D337,'24'!$L:$L)),0,SUMIF('24'!$B:$B,$D337,'24'!$L:$L)))))</f>
        <v>0</v>
      </c>
      <c r="AD337" s="34">
        <f>IF($D337="","",(IF($C337="","",IF(ISNA(SUMIF('25'!$CA:$CA,$C337,'25'!$CB:$CB)),0,SUMIF('25'!$CA:$CA,$C337,'25'!$CB:$CB)))-IF($D337="","",IF(ISNA(SUMIF('25'!$B:$B,$D337,'25'!$L:$L)),0,SUMIF('25'!$B:$B,$D337,'25'!$L:$L)))))</f>
        <v>0</v>
      </c>
      <c r="AE337" s="34">
        <f>IF($D337="","",(IF($C337="","",IF(ISNA(SUMIF('26'!$CA:$CA,$C337,'26'!$CB:$CB)),0,SUMIF('26'!$CA:$CA,$C337,'26'!$CB:$CB)))-IF($D337="","",IF(ISNA(SUMIF('26'!$B:$B,$D337,'26'!$L:$L)),0,SUMIF('26'!$B:$B,$D337,'26'!$L:$L)))))</f>
        <v>0</v>
      </c>
      <c r="AF337" s="34">
        <f>IF($D337="","",(IF($C337="","",IF(ISNA(SUMIF('27'!$CA:$CA,$C337,'27'!$CB:$CB)),0,SUMIF('27'!$CA:$CA,$C337,'27'!$CB:$CB)))-IF($D337="","",IF(ISNA(SUMIF('27'!$B:$B,$D337,'27'!$L:$L)),0,SUMIF('27'!$B:$B,$D337,'27'!$L:$L)))))</f>
        <v>0</v>
      </c>
      <c r="AG337" s="34">
        <f>IF($D337="","",(IF($C337="","",IF(ISNA(SUMIF('28'!$CA:$CA,$C337,'28'!$CB:$CB)),0,SUMIF('28'!$CA:$CA,$C337,'28'!$CB:$CB)))-IF($D337="","",IF(ISNA(SUMIF('28'!$B:$B,$D337,'28'!$L:$L)),0,SUMIF('28'!$B:$B,$D337,'28'!$L:$L)))))</f>
        <v>0</v>
      </c>
      <c r="AH337" s="34">
        <f>IF($D337="","",(IF($C337="","",IF(ISNA(SUMIF('29'!$CA:$CA,$C337,'29'!$CB:$CB)),0,SUMIF('29'!$CA:$CA,$C337,'29'!$CB:$CB)))-IF($D337="","",IF(ISNA(SUMIF('29'!$B:$B,$D337,'29'!$L:$L)),0,SUMIF('29'!$B:$B,$D337,'29'!$L:$L)))))</f>
        <v>0</v>
      </c>
      <c r="AI337" s="34">
        <f>IF($D337="","",(IF($C337="","",IF(ISNA(SUMIF('30'!$CA:$CA,$C337,'30'!$CB:$CB)),0,SUMIF('30'!$CA:$CA,$C337,'30'!$CB:$CB)))-IF($D337="","",IF(ISNA(SUMIF('30'!$B:$B,$D337,'30'!$L:$L)),0,SUMIF('30'!$B:$B,$D337,'30'!$L:$L)))))</f>
        <v>0</v>
      </c>
      <c r="AJ337" s="34">
        <f>IF($D337="","",(IF($C337="","",IF(ISNA(SUMIF('31'!$CA:$CA,$C337,'31'!$CB:$CB)),0,SUMIF('31'!$CA:$CA,$C337,'31'!$CB:$CB)))-IF($D337="","",IF(ISNA(SUMIF('31'!$B:$B,$D337,'31'!$L:$L)),0,SUMIF('31'!$B:$B,$D337,'31'!$L:$L)))))</f>
        <v>0</v>
      </c>
      <c r="AK337" s="35">
        <f t="shared" si="20"/>
        <v>0</v>
      </c>
      <c r="AL337" s="31">
        <f t="shared" si="21"/>
        <v>279</v>
      </c>
    </row>
    <row r="338" spans="1:38" ht="17.399999999999999">
      <c r="A338" s="19">
        <v>14</v>
      </c>
      <c r="C338" s="39">
        <f>IF(D338="","",VLOOKUP('CUADRO GENERADO'!D338,'BASE DATOS CONDUCTORES'!B:C,2,FALSE))</f>
        <v>659</v>
      </c>
      <c r="D338" s="28">
        <f>IFERROR(VLOOKUP(A338,'BASE DATOS CONDUCTORES'!$AA$4:$AB$403,2,FALSE),"")</f>
        <v>281</v>
      </c>
      <c r="E338" s="34" t="str">
        <f>IF(ISNA(VLOOKUP(D338,SALDOS!C:D,2,FALSE)),"",VLOOKUP(D338,SALDOS!C:D,2,FALSE))</f>
        <v/>
      </c>
      <c r="F338" s="34">
        <f>IF($D338="","",(IF($C338="","",IF(ISNA(SUMIF('1'!$CA:$CA,$C338,'1'!$CB:$CB)),0,SUMIF('1'!$CA:$CA,$C338,'1'!$CB:$CB)))-IF($D338="","",IF(ISNA(SUMIF('1'!$B:$B,$D338,'1'!$L:$L)),0,SUMIF('1'!$B:$B,$D338,'1'!$L:$L)))))</f>
        <v>0</v>
      </c>
      <c r="G338" s="34">
        <f>IF($D338="","",(IF($C338="","",IF(ISNA(SUMIF('2'!$CA:$CA,$C338,'2'!$CB:$CB)),0,SUMIF('2'!$CA:$CA,$C338,'2'!$CB:$CB)))-IF($D338="","",IF(ISNA(SUMIF('2'!$B:$B,$D338,'2'!$L:$L)),0,SUMIF('2'!$B:$B,$D338,'2'!$L:$L)))))</f>
        <v>0</v>
      </c>
      <c r="H338" s="34">
        <f>IF($D338="","",(IF($C338="","",IF(ISNA(SUMIF('3'!$CA:$CA,$C338,'3'!$CB:$CB)),0,SUMIF('3'!$CA:$CA,$C338,'3'!$CB:$CB)))-IF($D338="","",IF(ISNA(SUMIF('3'!$B:$B,$D338,'3'!$L:$L)),0,SUMIF('3'!$B:$B,$D338,'3'!$L:$L)))))</f>
        <v>0</v>
      </c>
      <c r="I338" s="34">
        <f>IF($D338="","",(IF($C338="","",IF(ISNA(SUMIF('4'!$CA:$CA,$C338,'4'!$CB:$CB)),0,SUMIF('4'!$CA:$CA,$C338,'4'!$CB:$CB)))-IF($D338="","",IF(ISNA(SUMIF('4'!$B:$B,$D338,'4'!$L:$L)),0,SUMIF('4'!$B:$B,$D338,'4'!$L:$L)))))</f>
        <v>0</v>
      </c>
      <c r="J338" s="34">
        <f>IF($D338="","",(IF($C338="","",IF(ISNA(SUMIF('5'!$CA:$CA,$C338,'5'!$CB:$CB)),0,SUMIF('5'!$CA:$CA,$C338,'5'!$CB:$CB)))-IF($D338="","",IF(ISNA(SUMIF('5'!$B:$B,$D338,'5'!$L:$L)),0,SUMIF('5'!$B:$B,$D338,'5'!$L:$L)))))</f>
        <v>0</v>
      </c>
      <c r="K338" s="34">
        <f>IF($D338="","",(IF($C338="","",IF(ISNA(SUMIF('6'!$CA:$CA,$C338,'6'!$CB:$CB)),0,SUMIF('6'!$CA:$CA,$C338,'6'!$CB:$CB)))-IF($D338="","",IF(ISNA(SUMIF('6'!$B:$B,$D338,'6'!$L:$L)),0,SUMIF('6'!$B:$B,$D338,'6'!$L:$L)))))</f>
        <v>0</v>
      </c>
      <c r="L338" s="34">
        <f>IF($D338="","",(IF($C338="","",IF(ISNA(SUMIF('7'!$CA:$CA,$C338,'7'!$CB:$CB)),0,SUMIF('7'!$CA:$CA,$C338,'7'!$CB:$CB)))-IF($D338="","",IF(ISNA(SUMIF('7'!$B:$B,$D338,'7'!$L:$L)),0,SUMIF('7'!$B:$B,$D338,'7'!$L:$L)))))</f>
        <v>0</v>
      </c>
      <c r="M338" s="34">
        <f>IF($D338="","",(IF($C338="","",IF(ISNA(SUMIF('8'!$CA:$CA,$C338,'8'!$CB:$CB)),0,SUMIF('8'!$CA:$CA,$C338,'8'!$CB:$CB)))-IF($D338="","",IF(ISNA(SUMIF('8'!$B:$B,$D338,'8'!$L:$L)),0,SUMIF('8'!$B:$B,$D338,'8'!$L:$L)))))</f>
        <v>0</v>
      </c>
      <c r="N338" s="34">
        <f>IF($D338="","",(IF($C338="","",IF(ISNA(SUMIF('9'!$CA:$CA,$C338,'9'!$CB:$CB)),0,SUMIF('9'!$CA:$CA,$C338,'9'!$CB:$CB)))-IF($D338="","",IF(ISNA(SUMIF('9'!$B:$B,$D338,'9'!$L:$L)),0,SUMIF('9'!$B:$B,$D338,'9'!$L:$L)))))</f>
        <v>0</v>
      </c>
      <c r="O338" s="34">
        <f>IF($D338="","",(IF($C338="","",IF(ISNA(SUMIF('10'!$CA:$CA,$C338,'10'!$CB:$CB)),0,SUMIF('10'!$CA:$CA,$C338,'10'!$CB:$CB)))-IF($D338="","",IF(ISNA(SUMIF('10'!$B:$B,$D338,'10'!$L:$L)),0,SUMIF('10'!$B:$B,$D338,'10'!$L:$L)))))</f>
        <v>0</v>
      </c>
      <c r="P338" s="34">
        <f>IF($D338="","",(IF($C338="","",IF(ISNA(SUMIF('11'!$CA:$CA,$C338,'11'!$CB:$CB)),0,SUMIF('11'!$CA:$CA,$C338,'11'!$CB:$CB)))-IF($D338="","",IF(ISNA(SUMIF('11'!$B:$B,$D338,'11'!$L:$L)),0,SUMIF('11'!$B:$B,$D338,'11'!$L:$L)))))</f>
        <v>0</v>
      </c>
      <c r="Q338" s="34">
        <f>IF($D338="","",(IF($C338="","",IF(ISNA(SUMIF('12'!$CA:$CA,$C338,'12'!$CB:$CB)),0,SUMIF('12'!$CA:$CA,$C338,'12'!$CB:$CB)))-IF($D338="","",IF(ISNA(SUMIF('12'!$B:$B,$D338,'12'!$L:$L)),0,SUMIF('12'!$B:$B,$D338,'12'!$L:$L)))))</f>
        <v>0</v>
      </c>
      <c r="R338" s="34">
        <f>IF($D338="","",(IF($C338="","",IF(ISNA(SUMIF('13'!$CA:$CA,$C338,'13'!$CB:$CB)),0,SUMIF('13'!$CA:$CA,$C338,'13'!$CB:$CB)))-IF($D338="","",IF(ISNA(SUMIF('13'!$B:$B,$D338,'13'!$L:$L)),0,SUMIF('13'!$B:$B,$D338,'13'!$L:$L)))))</f>
        <v>0</v>
      </c>
      <c r="S338" s="34">
        <f>IF($D338="","",(IF($C338="","",IF(ISNA(SUMIF('14'!$CA:$CA,$C338,'14'!$CB:$CB)),0,SUMIF('14'!$CA:$CA,$C338,'14'!$CB:$CB)))-IF($D338="","",IF(ISNA(SUMIF('14'!$B:$B,$D338,'14'!$L:$L)),0,SUMIF('14'!$B:$B,$D338,'14'!$L:$L)))))</f>
        <v>0</v>
      </c>
      <c r="T338" s="34">
        <f>IF($D338="","",(IF($C338="","",IF(ISNA(SUMIF('15'!$CA:$CA,$C338,'15'!$CB:$CB)),0,SUMIF('15'!$CA:$CA,$C338,'15'!$CB:$CB)))-IF($D338="","",IF(ISNA(SUMIF('15'!$B:$B,$D338,'15'!$L:$L)),0,SUMIF('15'!$B:$B,$D338,'15'!$L:$L)))))</f>
        <v>0</v>
      </c>
      <c r="U338" s="34">
        <f>IF($D338="","",(IF($C338="","",IF(ISNA(SUMIF('16'!$CA:$CA,$C338,'16'!$CB:$CB)),0,SUMIF('16'!$CA:$CA,$C338,'16'!$CB:$CB)))-IF($D338="","",IF(ISNA(SUMIF('16'!$B:$B,$D338,'16'!$L:$L)),0,SUMIF('16'!$B:$B,$D338,'16'!$L:$L)))))</f>
        <v>0</v>
      </c>
      <c r="V338" s="34">
        <f>IF($D338="","",(IF($C338="","",IF(ISNA(SUMIF('17'!$CA:$CA,$C338,'17'!$CB:$CB)),0,SUMIF('17'!$CA:$CA,$C338,'17'!$CB:$CB)))-IF($D338="","",IF(ISNA(SUMIF('17'!$B:$B,$D338,'17'!$L:$L)),0,SUMIF('17'!$B:$B,$D338,'17'!$L:$L)))))</f>
        <v>0</v>
      </c>
      <c r="W338" s="34">
        <f>IF($D338="","",(IF($C338="","",IF(ISNA(SUMIF('18'!$CA:$CA,$C338,'18'!$CB:$CB)),0,SUMIF('18'!$CA:$CA,$C338,'18'!$CB:$CB)))-IF($D338="","",IF(ISNA(SUMIF('18'!$B:$B,$D338,'18'!$L:$L)),0,SUMIF('18'!$B:$B,$D338,'18'!$L:$L)))))</f>
        <v>0</v>
      </c>
      <c r="X338" s="34">
        <f>IF($D338="","",(IF($C338="","",IF(ISNA(SUMIF('19'!$CA:$CA,$C338,'19'!$CB:$CB)),0,SUMIF('19'!$CA:$CA,$C338,'19'!$CB:$CB)))-IF($D338="","",IF(ISNA(SUMIF('19'!$B:$B,$D338,'19'!$L:$L)),0,SUMIF('19'!$B:$B,$D338,'19'!$L:$L)))))</f>
        <v>0</v>
      </c>
      <c r="Y338" s="34">
        <f>IF($D338="","",(IF($C338="","",IF(ISNA(SUMIF('20'!$CA:$CA,$C338,'20'!$CB:$CB)),0,SUMIF('20'!$CA:$CA,$C338,'20'!$CB:$CB)))-IF($D338="","",IF(ISNA(SUMIF('20'!$B:$B,$D338,'20'!$L:$L)),0,SUMIF('20'!$B:$B,$D338,'20'!$L:$L)))))</f>
        <v>0</v>
      </c>
      <c r="Z338" s="34">
        <f>IF($D338="","",(IF($C338="","",IF(ISNA(SUMIF('21'!$CA:$CA,$C338,'21'!$CB:$CB)),0,SUMIF('21'!$CA:$CA,$C338,'21'!$CB:$CB)))-IF($D338="","",IF(ISNA(SUMIF('21'!$B:$B,$D338,'21'!$L:$L)),0,SUMIF('21'!$B:$B,$D338,'21'!$L:$L)))))</f>
        <v>0</v>
      </c>
      <c r="AA338" s="34">
        <f>IF($D338="","",(IF($C338="","",IF(ISNA(SUMIF('22'!$CA:$CA,$C338,'22'!$CB:$CB)),0,SUMIF('22'!$CA:$CA,$C338,'22'!$CB:$CB)))-IF($D338="","",IF(ISNA(SUMIF('22'!$B:$B,$D338,'22'!$L:$L)),0,SUMIF('22'!$B:$B,$D338,'22'!$L:$L)))))</f>
        <v>0</v>
      </c>
      <c r="AB338" s="34">
        <f>IF($D338="","",(IF($C338="","",IF(ISNA(SUMIF('23'!$CA:$CA,$C338,'23'!$CB:$CB)),0,SUMIF('23'!$CA:$CA,$C338,'23'!$CB:$CB)))-IF($D338="","",IF(ISNA(SUMIF('23'!$B:$B,$D338,'23'!$L:$L)),0,SUMIF('23'!$B:$B,$D338,'23'!$L:$L)))))</f>
        <v>0</v>
      </c>
      <c r="AC338" s="34">
        <f>IF($D338="","",(IF($C338="","",IF(ISNA(SUMIF('24'!$CA:$CA,$C338,'24'!$CB:$CB)),0,SUMIF('24'!$CA:$CA,$C338,'24'!$CB:$CB)))-IF($D338="","",IF(ISNA(SUMIF('24'!$B:$B,$D338,'24'!$L:$L)),0,SUMIF('24'!$B:$B,$D338,'24'!$L:$L)))))</f>
        <v>0</v>
      </c>
      <c r="AD338" s="34">
        <f>IF($D338="","",(IF($C338="","",IF(ISNA(SUMIF('25'!$CA:$CA,$C338,'25'!$CB:$CB)),0,SUMIF('25'!$CA:$CA,$C338,'25'!$CB:$CB)))-IF($D338="","",IF(ISNA(SUMIF('25'!$B:$B,$D338,'25'!$L:$L)),0,SUMIF('25'!$B:$B,$D338,'25'!$L:$L)))))</f>
        <v>0</v>
      </c>
      <c r="AE338" s="34">
        <f>IF($D338="","",(IF($C338="","",IF(ISNA(SUMIF('26'!$CA:$CA,$C338,'26'!$CB:$CB)),0,SUMIF('26'!$CA:$CA,$C338,'26'!$CB:$CB)))-IF($D338="","",IF(ISNA(SUMIF('26'!$B:$B,$D338,'26'!$L:$L)),0,SUMIF('26'!$B:$B,$D338,'26'!$L:$L)))))</f>
        <v>0</v>
      </c>
      <c r="AF338" s="34">
        <f>IF($D338="","",(IF($C338="","",IF(ISNA(SUMIF('27'!$CA:$CA,$C338,'27'!$CB:$CB)),0,SUMIF('27'!$CA:$CA,$C338,'27'!$CB:$CB)))-IF($D338="","",IF(ISNA(SUMIF('27'!$B:$B,$D338,'27'!$L:$L)),0,SUMIF('27'!$B:$B,$D338,'27'!$L:$L)))))</f>
        <v>0</v>
      </c>
      <c r="AG338" s="34">
        <f>IF($D338="","",(IF($C338="","",IF(ISNA(SUMIF('28'!$CA:$CA,$C338,'28'!$CB:$CB)),0,SUMIF('28'!$CA:$CA,$C338,'28'!$CB:$CB)))-IF($D338="","",IF(ISNA(SUMIF('28'!$B:$B,$D338,'28'!$L:$L)),0,SUMIF('28'!$B:$B,$D338,'28'!$L:$L)))))</f>
        <v>0</v>
      </c>
      <c r="AH338" s="34">
        <f>IF($D338="","",(IF($C338="","",IF(ISNA(SUMIF('29'!$CA:$CA,$C338,'29'!$CB:$CB)),0,SUMIF('29'!$CA:$CA,$C338,'29'!$CB:$CB)))-IF($D338="","",IF(ISNA(SUMIF('29'!$B:$B,$D338,'29'!$L:$L)),0,SUMIF('29'!$B:$B,$D338,'29'!$L:$L)))))</f>
        <v>0</v>
      </c>
      <c r="AI338" s="34">
        <f>IF($D338="","",(IF($C338="","",IF(ISNA(SUMIF('30'!$CA:$CA,$C338,'30'!$CB:$CB)),0,SUMIF('30'!$CA:$CA,$C338,'30'!$CB:$CB)))-IF($D338="","",IF(ISNA(SUMIF('30'!$B:$B,$D338,'30'!$L:$L)),0,SUMIF('30'!$B:$B,$D338,'30'!$L:$L)))))</f>
        <v>0</v>
      </c>
      <c r="AJ338" s="34">
        <f>IF($D338="","",(IF($C338="","",IF(ISNA(SUMIF('31'!$CA:$CA,$C338,'31'!$CB:$CB)),0,SUMIF('31'!$CA:$CA,$C338,'31'!$CB:$CB)))-IF($D338="","",IF(ISNA(SUMIF('31'!$B:$B,$D338,'31'!$L:$L)),0,SUMIF('31'!$B:$B,$D338,'31'!$L:$L)))))</f>
        <v>0</v>
      </c>
      <c r="AK338" s="35">
        <f t="shared" si="20"/>
        <v>0</v>
      </c>
      <c r="AL338" s="31">
        <f t="shared" si="21"/>
        <v>281</v>
      </c>
    </row>
    <row r="339" spans="1:38" ht="17.399999999999999">
      <c r="A339" s="19">
        <v>15</v>
      </c>
      <c r="C339" s="39">
        <f>IF(D339="","",VLOOKUP('CUADRO GENERADO'!D339,'BASE DATOS CONDUCTORES'!B:C,2,FALSE))</f>
        <v>4035</v>
      </c>
      <c r="D339" s="28">
        <f>IFERROR(VLOOKUP(A339,'BASE DATOS CONDUCTORES'!$AA$4:$AB$403,2,FALSE),"")</f>
        <v>285</v>
      </c>
      <c r="E339" s="34" t="str">
        <f>IF(ISNA(VLOOKUP(D339,SALDOS!C:D,2,FALSE)),"",VLOOKUP(D339,SALDOS!C:D,2,FALSE))</f>
        <v/>
      </c>
      <c r="F339" s="34">
        <f>IF($D339="","",(IF($C339="","",IF(ISNA(SUMIF('1'!$CA:$CA,$C339,'1'!$CB:$CB)),0,SUMIF('1'!$CA:$CA,$C339,'1'!$CB:$CB)))-IF($D339="","",IF(ISNA(SUMIF('1'!$B:$B,$D339,'1'!$L:$L)),0,SUMIF('1'!$B:$B,$D339,'1'!$L:$L)))))</f>
        <v>0</v>
      </c>
      <c r="G339" s="34">
        <f>IF($D339="","",(IF($C339="","",IF(ISNA(SUMIF('2'!$CA:$CA,$C339,'2'!$CB:$CB)),0,SUMIF('2'!$CA:$CA,$C339,'2'!$CB:$CB)))-IF($D339="","",IF(ISNA(SUMIF('2'!$B:$B,$D339,'2'!$L:$L)),0,SUMIF('2'!$B:$B,$D339,'2'!$L:$L)))))</f>
        <v>0</v>
      </c>
      <c r="H339" s="34">
        <f>IF($D339="","",(IF($C339="","",IF(ISNA(SUMIF('3'!$CA:$CA,$C339,'3'!$CB:$CB)),0,SUMIF('3'!$CA:$CA,$C339,'3'!$CB:$CB)))-IF($D339="","",IF(ISNA(SUMIF('3'!$B:$B,$D339,'3'!$L:$L)),0,SUMIF('3'!$B:$B,$D339,'3'!$L:$L)))))</f>
        <v>0</v>
      </c>
      <c r="I339" s="34">
        <f>IF($D339="","",(IF($C339="","",IF(ISNA(SUMIF('4'!$CA:$CA,$C339,'4'!$CB:$CB)),0,SUMIF('4'!$CA:$CA,$C339,'4'!$CB:$CB)))-IF($D339="","",IF(ISNA(SUMIF('4'!$B:$B,$D339,'4'!$L:$L)),0,SUMIF('4'!$B:$B,$D339,'4'!$L:$L)))))</f>
        <v>0</v>
      </c>
      <c r="J339" s="34">
        <f>IF($D339="","",(IF($C339="","",IF(ISNA(SUMIF('5'!$CA:$CA,$C339,'5'!$CB:$CB)),0,SUMIF('5'!$CA:$CA,$C339,'5'!$CB:$CB)))-IF($D339="","",IF(ISNA(SUMIF('5'!$B:$B,$D339,'5'!$L:$L)),0,SUMIF('5'!$B:$B,$D339,'5'!$L:$L)))))</f>
        <v>0</v>
      </c>
      <c r="K339" s="34">
        <f>IF($D339="","",(IF($C339="","",IF(ISNA(SUMIF('6'!$CA:$CA,$C339,'6'!$CB:$CB)),0,SUMIF('6'!$CA:$CA,$C339,'6'!$CB:$CB)))-IF($D339="","",IF(ISNA(SUMIF('6'!$B:$B,$D339,'6'!$L:$L)),0,SUMIF('6'!$B:$B,$D339,'6'!$L:$L)))))</f>
        <v>0</v>
      </c>
      <c r="L339" s="34">
        <f>IF($D339="","",(IF($C339="","",IF(ISNA(SUMIF('7'!$CA:$CA,$C339,'7'!$CB:$CB)),0,SUMIF('7'!$CA:$CA,$C339,'7'!$CB:$CB)))-IF($D339="","",IF(ISNA(SUMIF('7'!$B:$B,$D339,'7'!$L:$L)),0,SUMIF('7'!$B:$B,$D339,'7'!$L:$L)))))</f>
        <v>0</v>
      </c>
      <c r="M339" s="34">
        <f>IF($D339="","",(IF($C339="","",IF(ISNA(SUMIF('8'!$CA:$CA,$C339,'8'!$CB:$CB)),0,SUMIF('8'!$CA:$CA,$C339,'8'!$CB:$CB)))-IF($D339="","",IF(ISNA(SUMIF('8'!$B:$B,$D339,'8'!$L:$L)),0,SUMIF('8'!$B:$B,$D339,'8'!$L:$L)))))</f>
        <v>0</v>
      </c>
      <c r="N339" s="34">
        <f>IF($D339="","",(IF($C339="","",IF(ISNA(SUMIF('9'!$CA:$CA,$C339,'9'!$CB:$CB)),0,SUMIF('9'!$CA:$CA,$C339,'9'!$CB:$CB)))-IF($D339="","",IF(ISNA(SUMIF('9'!$B:$B,$D339,'9'!$L:$L)),0,SUMIF('9'!$B:$B,$D339,'9'!$L:$L)))))</f>
        <v>0</v>
      </c>
      <c r="O339" s="34">
        <f>IF($D339="","",(IF($C339="","",IF(ISNA(SUMIF('10'!$CA:$CA,$C339,'10'!$CB:$CB)),0,SUMIF('10'!$CA:$CA,$C339,'10'!$CB:$CB)))-IF($D339="","",IF(ISNA(SUMIF('10'!$B:$B,$D339,'10'!$L:$L)),0,SUMIF('10'!$B:$B,$D339,'10'!$L:$L)))))</f>
        <v>0</v>
      </c>
      <c r="P339" s="34">
        <f>IF($D339="","",(IF($C339="","",IF(ISNA(SUMIF('11'!$CA:$CA,$C339,'11'!$CB:$CB)),0,SUMIF('11'!$CA:$CA,$C339,'11'!$CB:$CB)))-IF($D339="","",IF(ISNA(SUMIF('11'!$B:$B,$D339,'11'!$L:$L)),0,SUMIF('11'!$B:$B,$D339,'11'!$L:$L)))))</f>
        <v>0</v>
      </c>
      <c r="Q339" s="34">
        <f>IF($D339="","",(IF($C339="","",IF(ISNA(SUMIF('12'!$CA:$CA,$C339,'12'!$CB:$CB)),0,SUMIF('12'!$CA:$CA,$C339,'12'!$CB:$CB)))-IF($D339="","",IF(ISNA(SUMIF('12'!$B:$B,$D339,'12'!$L:$L)),0,SUMIF('12'!$B:$B,$D339,'12'!$L:$L)))))</f>
        <v>0</v>
      </c>
      <c r="R339" s="34">
        <f>IF($D339="","",(IF($C339="","",IF(ISNA(SUMIF('13'!$CA:$CA,$C339,'13'!$CB:$CB)),0,SUMIF('13'!$CA:$CA,$C339,'13'!$CB:$CB)))-IF($D339="","",IF(ISNA(SUMIF('13'!$B:$B,$D339,'13'!$L:$L)),0,SUMIF('13'!$B:$B,$D339,'13'!$L:$L)))))</f>
        <v>0</v>
      </c>
      <c r="S339" s="34">
        <f>IF($D339="","",(IF($C339="","",IF(ISNA(SUMIF('14'!$CA:$CA,$C339,'14'!$CB:$CB)),0,SUMIF('14'!$CA:$CA,$C339,'14'!$CB:$CB)))-IF($D339="","",IF(ISNA(SUMIF('14'!$B:$B,$D339,'14'!$L:$L)),0,SUMIF('14'!$B:$B,$D339,'14'!$L:$L)))))</f>
        <v>0</v>
      </c>
      <c r="T339" s="34">
        <f>IF($D339="","",(IF($C339="","",IF(ISNA(SUMIF('15'!$CA:$CA,$C339,'15'!$CB:$CB)),0,SUMIF('15'!$CA:$CA,$C339,'15'!$CB:$CB)))-IF($D339="","",IF(ISNA(SUMIF('15'!$B:$B,$D339,'15'!$L:$L)),0,SUMIF('15'!$B:$B,$D339,'15'!$L:$L)))))</f>
        <v>0</v>
      </c>
      <c r="U339" s="34">
        <f>IF($D339="","",(IF($C339="","",IF(ISNA(SUMIF('16'!$CA:$CA,$C339,'16'!$CB:$CB)),0,SUMIF('16'!$CA:$CA,$C339,'16'!$CB:$CB)))-IF($D339="","",IF(ISNA(SUMIF('16'!$B:$B,$D339,'16'!$L:$L)),0,SUMIF('16'!$B:$B,$D339,'16'!$L:$L)))))</f>
        <v>0</v>
      </c>
      <c r="V339" s="34">
        <f>IF($D339="","",(IF($C339="","",IF(ISNA(SUMIF('17'!$CA:$CA,$C339,'17'!$CB:$CB)),0,SUMIF('17'!$CA:$CA,$C339,'17'!$CB:$CB)))-IF($D339="","",IF(ISNA(SUMIF('17'!$B:$B,$D339,'17'!$L:$L)),0,SUMIF('17'!$B:$B,$D339,'17'!$L:$L)))))</f>
        <v>0</v>
      </c>
      <c r="W339" s="34">
        <f>IF($D339="","",(IF($C339="","",IF(ISNA(SUMIF('18'!$CA:$CA,$C339,'18'!$CB:$CB)),0,SUMIF('18'!$CA:$CA,$C339,'18'!$CB:$CB)))-IF($D339="","",IF(ISNA(SUMIF('18'!$B:$B,$D339,'18'!$L:$L)),0,SUMIF('18'!$B:$B,$D339,'18'!$L:$L)))))</f>
        <v>0</v>
      </c>
      <c r="X339" s="34">
        <f>IF($D339="","",(IF($C339="","",IF(ISNA(SUMIF('19'!$CA:$CA,$C339,'19'!$CB:$CB)),0,SUMIF('19'!$CA:$CA,$C339,'19'!$CB:$CB)))-IF($D339="","",IF(ISNA(SUMIF('19'!$B:$B,$D339,'19'!$L:$L)),0,SUMIF('19'!$B:$B,$D339,'19'!$L:$L)))))</f>
        <v>0</v>
      </c>
      <c r="Y339" s="34">
        <f>IF($D339="","",(IF($C339="","",IF(ISNA(SUMIF('20'!$CA:$CA,$C339,'20'!$CB:$CB)),0,SUMIF('20'!$CA:$CA,$C339,'20'!$CB:$CB)))-IF($D339="","",IF(ISNA(SUMIF('20'!$B:$B,$D339,'20'!$L:$L)),0,SUMIF('20'!$B:$B,$D339,'20'!$L:$L)))))</f>
        <v>0</v>
      </c>
      <c r="Z339" s="34">
        <f>IF($D339="","",(IF($C339="","",IF(ISNA(SUMIF('21'!$CA:$CA,$C339,'21'!$CB:$CB)),0,SUMIF('21'!$CA:$CA,$C339,'21'!$CB:$CB)))-IF($D339="","",IF(ISNA(SUMIF('21'!$B:$B,$D339,'21'!$L:$L)),0,SUMIF('21'!$B:$B,$D339,'21'!$L:$L)))))</f>
        <v>0</v>
      </c>
      <c r="AA339" s="34">
        <f>IF($D339="","",(IF($C339="","",IF(ISNA(SUMIF('22'!$CA:$CA,$C339,'22'!$CB:$CB)),0,SUMIF('22'!$CA:$CA,$C339,'22'!$CB:$CB)))-IF($D339="","",IF(ISNA(SUMIF('22'!$B:$B,$D339,'22'!$L:$L)),0,SUMIF('22'!$B:$B,$D339,'22'!$L:$L)))))</f>
        <v>0</v>
      </c>
      <c r="AB339" s="34">
        <f>IF($D339="","",(IF($C339="","",IF(ISNA(SUMIF('23'!$CA:$CA,$C339,'23'!$CB:$CB)),0,SUMIF('23'!$CA:$CA,$C339,'23'!$CB:$CB)))-IF($D339="","",IF(ISNA(SUMIF('23'!$B:$B,$D339,'23'!$L:$L)),0,SUMIF('23'!$B:$B,$D339,'23'!$L:$L)))))</f>
        <v>0</v>
      </c>
      <c r="AC339" s="34">
        <f>IF($D339="","",(IF($C339="","",IF(ISNA(SUMIF('24'!$CA:$CA,$C339,'24'!$CB:$CB)),0,SUMIF('24'!$CA:$CA,$C339,'24'!$CB:$CB)))-IF($D339="","",IF(ISNA(SUMIF('24'!$B:$B,$D339,'24'!$L:$L)),0,SUMIF('24'!$B:$B,$D339,'24'!$L:$L)))))</f>
        <v>0</v>
      </c>
      <c r="AD339" s="34">
        <f>IF($D339="","",(IF($C339="","",IF(ISNA(SUMIF('25'!$CA:$CA,$C339,'25'!$CB:$CB)),0,SUMIF('25'!$CA:$CA,$C339,'25'!$CB:$CB)))-IF($D339="","",IF(ISNA(SUMIF('25'!$B:$B,$D339,'25'!$L:$L)),0,SUMIF('25'!$B:$B,$D339,'25'!$L:$L)))))</f>
        <v>0</v>
      </c>
      <c r="AE339" s="34">
        <f>IF($D339="","",(IF($C339="","",IF(ISNA(SUMIF('26'!$CA:$CA,$C339,'26'!$CB:$CB)),0,SUMIF('26'!$CA:$CA,$C339,'26'!$CB:$CB)))-IF($D339="","",IF(ISNA(SUMIF('26'!$B:$B,$D339,'26'!$L:$L)),0,SUMIF('26'!$B:$B,$D339,'26'!$L:$L)))))</f>
        <v>0</v>
      </c>
      <c r="AF339" s="34">
        <f>IF($D339="","",(IF($C339="","",IF(ISNA(SUMIF('27'!$CA:$CA,$C339,'27'!$CB:$CB)),0,SUMIF('27'!$CA:$CA,$C339,'27'!$CB:$CB)))-IF($D339="","",IF(ISNA(SUMIF('27'!$B:$B,$D339,'27'!$L:$L)),0,SUMIF('27'!$B:$B,$D339,'27'!$L:$L)))))</f>
        <v>0</v>
      </c>
      <c r="AG339" s="34">
        <f>IF($D339="","",(IF($C339="","",IF(ISNA(SUMIF('28'!$CA:$CA,$C339,'28'!$CB:$CB)),0,SUMIF('28'!$CA:$CA,$C339,'28'!$CB:$CB)))-IF($D339="","",IF(ISNA(SUMIF('28'!$B:$B,$D339,'28'!$L:$L)),0,SUMIF('28'!$B:$B,$D339,'28'!$L:$L)))))</f>
        <v>0</v>
      </c>
      <c r="AH339" s="34">
        <f>IF($D339="","",(IF($C339="","",IF(ISNA(SUMIF('29'!$CA:$CA,$C339,'29'!$CB:$CB)),0,SUMIF('29'!$CA:$CA,$C339,'29'!$CB:$CB)))-IF($D339="","",IF(ISNA(SUMIF('29'!$B:$B,$D339,'29'!$L:$L)),0,SUMIF('29'!$B:$B,$D339,'29'!$L:$L)))))</f>
        <v>0</v>
      </c>
      <c r="AI339" s="34">
        <f>IF($D339="","",(IF($C339="","",IF(ISNA(SUMIF('30'!$CA:$CA,$C339,'30'!$CB:$CB)),0,SUMIF('30'!$CA:$CA,$C339,'30'!$CB:$CB)))-IF($D339="","",IF(ISNA(SUMIF('30'!$B:$B,$D339,'30'!$L:$L)),0,SUMIF('30'!$B:$B,$D339,'30'!$L:$L)))))</f>
        <v>0</v>
      </c>
      <c r="AJ339" s="34">
        <f>IF($D339="","",(IF($C339="","",IF(ISNA(SUMIF('31'!$CA:$CA,$C339,'31'!$CB:$CB)),0,SUMIF('31'!$CA:$CA,$C339,'31'!$CB:$CB)))-IF($D339="","",IF(ISNA(SUMIF('31'!$B:$B,$D339,'31'!$L:$L)),0,SUMIF('31'!$B:$B,$D339,'31'!$L:$L)))))</f>
        <v>0</v>
      </c>
      <c r="AK339" s="35">
        <f t="shared" si="20"/>
        <v>0</v>
      </c>
      <c r="AL339" s="31">
        <f t="shared" si="21"/>
        <v>285</v>
      </c>
    </row>
    <row r="340" spans="1:38" ht="17.399999999999999">
      <c r="A340" s="19">
        <v>16</v>
      </c>
      <c r="C340" s="39">
        <f>IF(D340="","",VLOOKUP('CUADRO GENERADO'!D340,'BASE DATOS CONDUCTORES'!B:C,2,FALSE))</f>
        <v>4033</v>
      </c>
      <c r="D340" s="28">
        <f>IFERROR(VLOOKUP(A340,'BASE DATOS CONDUCTORES'!$AA$4:$AB$403,2,FALSE),"")</f>
        <v>286</v>
      </c>
      <c r="E340" s="34" t="str">
        <f>IF(ISNA(VLOOKUP(D340,SALDOS!C:D,2,FALSE)),"",VLOOKUP(D340,SALDOS!C:D,2,FALSE))</f>
        <v/>
      </c>
      <c r="F340" s="34">
        <f>IF($D340="","",(IF($C340="","",IF(ISNA(SUMIF('1'!$CA:$CA,$C340,'1'!$CB:$CB)),0,SUMIF('1'!$CA:$CA,$C340,'1'!$CB:$CB)))-IF($D340="","",IF(ISNA(SUMIF('1'!$B:$B,$D340,'1'!$L:$L)),0,SUMIF('1'!$B:$B,$D340,'1'!$L:$L)))))</f>
        <v>0</v>
      </c>
      <c r="G340" s="34">
        <f>IF($D340="","",(IF($C340="","",IF(ISNA(SUMIF('2'!$CA:$CA,$C340,'2'!$CB:$CB)),0,SUMIF('2'!$CA:$CA,$C340,'2'!$CB:$CB)))-IF($D340="","",IF(ISNA(SUMIF('2'!$B:$B,$D340,'2'!$L:$L)),0,SUMIF('2'!$B:$B,$D340,'2'!$L:$L)))))</f>
        <v>0</v>
      </c>
      <c r="H340" s="34">
        <f>IF($D340="","",(IF($C340="","",IF(ISNA(SUMIF('3'!$CA:$CA,$C340,'3'!$CB:$CB)),0,SUMIF('3'!$CA:$CA,$C340,'3'!$CB:$CB)))-IF($D340="","",IF(ISNA(SUMIF('3'!$B:$B,$D340,'3'!$L:$L)),0,SUMIF('3'!$B:$B,$D340,'3'!$L:$L)))))</f>
        <v>0</v>
      </c>
      <c r="I340" s="34">
        <f>IF($D340="","",(IF($C340="","",IF(ISNA(SUMIF('4'!$CA:$CA,$C340,'4'!$CB:$CB)),0,SUMIF('4'!$CA:$CA,$C340,'4'!$CB:$CB)))-IF($D340="","",IF(ISNA(SUMIF('4'!$B:$B,$D340,'4'!$L:$L)),0,SUMIF('4'!$B:$B,$D340,'4'!$L:$L)))))</f>
        <v>0</v>
      </c>
      <c r="J340" s="34">
        <f>IF($D340="","",(IF($C340="","",IF(ISNA(SUMIF('5'!$CA:$CA,$C340,'5'!$CB:$CB)),0,SUMIF('5'!$CA:$CA,$C340,'5'!$CB:$CB)))-IF($D340="","",IF(ISNA(SUMIF('5'!$B:$B,$D340,'5'!$L:$L)),0,SUMIF('5'!$B:$B,$D340,'5'!$L:$L)))))</f>
        <v>0</v>
      </c>
      <c r="K340" s="34">
        <f>IF($D340="","",(IF($C340="","",IF(ISNA(SUMIF('6'!$CA:$CA,$C340,'6'!$CB:$CB)),0,SUMIF('6'!$CA:$CA,$C340,'6'!$CB:$CB)))-IF($D340="","",IF(ISNA(SUMIF('6'!$B:$B,$D340,'6'!$L:$L)),0,SUMIF('6'!$B:$B,$D340,'6'!$L:$L)))))</f>
        <v>0</v>
      </c>
      <c r="L340" s="34">
        <f>IF($D340="","",(IF($C340="","",IF(ISNA(SUMIF('7'!$CA:$CA,$C340,'7'!$CB:$CB)),0,SUMIF('7'!$CA:$CA,$C340,'7'!$CB:$CB)))-IF($D340="","",IF(ISNA(SUMIF('7'!$B:$B,$D340,'7'!$L:$L)),0,SUMIF('7'!$B:$B,$D340,'7'!$L:$L)))))</f>
        <v>0</v>
      </c>
      <c r="M340" s="34">
        <f>IF($D340="","",(IF($C340="","",IF(ISNA(SUMIF('8'!$CA:$CA,$C340,'8'!$CB:$CB)),0,SUMIF('8'!$CA:$CA,$C340,'8'!$CB:$CB)))-IF($D340="","",IF(ISNA(SUMIF('8'!$B:$B,$D340,'8'!$L:$L)),0,SUMIF('8'!$B:$B,$D340,'8'!$L:$L)))))</f>
        <v>0</v>
      </c>
      <c r="N340" s="34">
        <f>IF($D340="","",(IF($C340="","",IF(ISNA(SUMIF('9'!$CA:$CA,$C340,'9'!$CB:$CB)),0,SUMIF('9'!$CA:$CA,$C340,'9'!$CB:$CB)))-IF($D340="","",IF(ISNA(SUMIF('9'!$B:$B,$D340,'9'!$L:$L)),0,SUMIF('9'!$B:$B,$D340,'9'!$L:$L)))))</f>
        <v>0</v>
      </c>
      <c r="O340" s="34">
        <f>IF($D340="","",(IF($C340="","",IF(ISNA(SUMIF('10'!$CA:$CA,$C340,'10'!$CB:$CB)),0,SUMIF('10'!$CA:$CA,$C340,'10'!$CB:$CB)))-IF($D340="","",IF(ISNA(SUMIF('10'!$B:$B,$D340,'10'!$L:$L)),0,SUMIF('10'!$B:$B,$D340,'10'!$L:$L)))))</f>
        <v>0</v>
      </c>
      <c r="P340" s="34">
        <f>IF($D340="","",(IF($C340="","",IF(ISNA(SUMIF('11'!$CA:$CA,$C340,'11'!$CB:$CB)),0,SUMIF('11'!$CA:$CA,$C340,'11'!$CB:$CB)))-IF($D340="","",IF(ISNA(SUMIF('11'!$B:$B,$D340,'11'!$L:$L)),0,SUMIF('11'!$B:$B,$D340,'11'!$L:$L)))))</f>
        <v>0</v>
      </c>
      <c r="Q340" s="34">
        <f>IF($D340="","",(IF($C340="","",IF(ISNA(SUMIF('12'!$CA:$CA,$C340,'12'!$CB:$CB)),0,SUMIF('12'!$CA:$CA,$C340,'12'!$CB:$CB)))-IF($D340="","",IF(ISNA(SUMIF('12'!$B:$B,$D340,'12'!$L:$L)),0,SUMIF('12'!$B:$B,$D340,'12'!$L:$L)))))</f>
        <v>0</v>
      </c>
      <c r="R340" s="34">
        <f>IF($D340="","",(IF($C340="","",IF(ISNA(SUMIF('13'!$CA:$CA,$C340,'13'!$CB:$CB)),0,SUMIF('13'!$CA:$CA,$C340,'13'!$CB:$CB)))-IF($D340="","",IF(ISNA(SUMIF('13'!$B:$B,$D340,'13'!$L:$L)),0,SUMIF('13'!$B:$B,$D340,'13'!$L:$L)))))</f>
        <v>0</v>
      </c>
      <c r="S340" s="34">
        <f>IF($D340="","",(IF($C340="","",IF(ISNA(SUMIF('14'!$CA:$CA,$C340,'14'!$CB:$CB)),0,SUMIF('14'!$CA:$CA,$C340,'14'!$CB:$CB)))-IF($D340="","",IF(ISNA(SUMIF('14'!$B:$B,$D340,'14'!$L:$L)),0,SUMIF('14'!$B:$B,$D340,'14'!$L:$L)))))</f>
        <v>0</v>
      </c>
      <c r="T340" s="34">
        <f>IF($D340="","",(IF($C340="","",IF(ISNA(SUMIF('15'!$CA:$CA,$C340,'15'!$CB:$CB)),0,SUMIF('15'!$CA:$CA,$C340,'15'!$CB:$CB)))-IF($D340="","",IF(ISNA(SUMIF('15'!$B:$B,$D340,'15'!$L:$L)),0,SUMIF('15'!$B:$B,$D340,'15'!$L:$L)))))</f>
        <v>0</v>
      </c>
      <c r="U340" s="34">
        <f>IF($D340="","",(IF($C340="","",IF(ISNA(SUMIF('16'!$CA:$CA,$C340,'16'!$CB:$CB)),0,SUMIF('16'!$CA:$CA,$C340,'16'!$CB:$CB)))-IF($D340="","",IF(ISNA(SUMIF('16'!$B:$B,$D340,'16'!$L:$L)),0,SUMIF('16'!$B:$B,$D340,'16'!$L:$L)))))</f>
        <v>0</v>
      </c>
      <c r="V340" s="34">
        <f>IF($D340="","",(IF($C340="","",IF(ISNA(SUMIF('17'!$CA:$CA,$C340,'17'!$CB:$CB)),0,SUMIF('17'!$CA:$CA,$C340,'17'!$CB:$CB)))-IF($D340="","",IF(ISNA(SUMIF('17'!$B:$B,$D340,'17'!$L:$L)),0,SUMIF('17'!$B:$B,$D340,'17'!$L:$L)))))</f>
        <v>0</v>
      </c>
      <c r="W340" s="34">
        <f>IF($D340="","",(IF($C340="","",IF(ISNA(SUMIF('18'!$CA:$CA,$C340,'18'!$CB:$CB)),0,SUMIF('18'!$CA:$CA,$C340,'18'!$CB:$CB)))-IF($D340="","",IF(ISNA(SUMIF('18'!$B:$B,$D340,'18'!$L:$L)),0,SUMIF('18'!$B:$B,$D340,'18'!$L:$L)))))</f>
        <v>0</v>
      </c>
      <c r="X340" s="34">
        <f>IF($D340="","",(IF($C340="","",IF(ISNA(SUMIF('19'!$CA:$CA,$C340,'19'!$CB:$CB)),0,SUMIF('19'!$CA:$CA,$C340,'19'!$CB:$CB)))-IF($D340="","",IF(ISNA(SUMIF('19'!$B:$B,$D340,'19'!$L:$L)),0,SUMIF('19'!$B:$B,$D340,'19'!$L:$L)))))</f>
        <v>0</v>
      </c>
      <c r="Y340" s="34">
        <f>IF($D340="","",(IF($C340="","",IF(ISNA(SUMIF('20'!$CA:$CA,$C340,'20'!$CB:$CB)),0,SUMIF('20'!$CA:$CA,$C340,'20'!$CB:$CB)))-IF($D340="","",IF(ISNA(SUMIF('20'!$B:$B,$D340,'20'!$L:$L)),0,SUMIF('20'!$B:$B,$D340,'20'!$L:$L)))))</f>
        <v>0</v>
      </c>
      <c r="Z340" s="34">
        <f>IF($D340="","",(IF($C340="","",IF(ISNA(SUMIF('21'!$CA:$CA,$C340,'21'!$CB:$CB)),0,SUMIF('21'!$CA:$CA,$C340,'21'!$CB:$CB)))-IF($D340="","",IF(ISNA(SUMIF('21'!$B:$B,$D340,'21'!$L:$L)),0,SUMIF('21'!$B:$B,$D340,'21'!$L:$L)))))</f>
        <v>0</v>
      </c>
      <c r="AA340" s="34">
        <f>IF($D340="","",(IF($C340="","",IF(ISNA(SUMIF('22'!$CA:$CA,$C340,'22'!$CB:$CB)),0,SUMIF('22'!$CA:$CA,$C340,'22'!$CB:$CB)))-IF($D340="","",IF(ISNA(SUMIF('22'!$B:$B,$D340,'22'!$L:$L)),0,SUMIF('22'!$B:$B,$D340,'22'!$L:$L)))))</f>
        <v>0</v>
      </c>
      <c r="AB340" s="34">
        <f>IF($D340="","",(IF($C340="","",IF(ISNA(SUMIF('23'!$CA:$CA,$C340,'23'!$CB:$CB)),0,SUMIF('23'!$CA:$CA,$C340,'23'!$CB:$CB)))-IF($D340="","",IF(ISNA(SUMIF('23'!$B:$B,$D340,'23'!$L:$L)),0,SUMIF('23'!$B:$B,$D340,'23'!$L:$L)))))</f>
        <v>0</v>
      </c>
      <c r="AC340" s="34">
        <f>IF($D340="","",(IF($C340="","",IF(ISNA(SUMIF('24'!$CA:$CA,$C340,'24'!$CB:$CB)),0,SUMIF('24'!$CA:$CA,$C340,'24'!$CB:$CB)))-IF($D340="","",IF(ISNA(SUMIF('24'!$B:$B,$D340,'24'!$L:$L)),0,SUMIF('24'!$B:$B,$D340,'24'!$L:$L)))))</f>
        <v>0</v>
      </c>
      <c r="AD340" s="34">
        <f>IF($D340="","",(IF($C340="","",IF(ISNA(SUMIF('25'!$CA:$CA,$C340,'25'!$CB:$CB)),0,SUMIF('25'!$CA:$CA,$C340,'25'!$CB:$CB)))-IF($D340="","",IF(ISNA(SUMIF('25'!$B:$B,$D340,'25'!$L:$L)),0,SUMIF('25'!$B:$B,$D340,'25'!$L:$L)))))</f>
        <v>0</v>
      </c>
      <c r="AE340" s="34">
        <f>IF($D340="","",(IF($C340="","",IF(ISNA(SUMIF('26'!$CA:$CA,$C340,'26'!$CB:$CB)),0,SUMIF('26'!$CA:$CA,$C340,'26'!$CB:$CB)))-IF($D340="","",IF(ISNA(SUMIF('26'!$B:$B,$D340,'26'!$L:$L)),0,SUMIF('26'!$B:$B,$D340,'26'!$L:$L)))))</f>
        <v>0</v>
      </c>
      <c r="AF340" s="34">
        <f>IF($D340="","",(IF($C340="","",IF(ISNA(SUMIF('27'!$CA:$CA,$C340,'27'!$CB:$CB)),0,SUMIF('27'!$CA:$CA,$C340,'27'!$CB:$CB)))-IF($D340="","",IF(ISNA(SUMIF('27'!$B:$B,$D340,'27'!$L:$L)),0,SUMIF('27'!$B:$B,$D340,'27'!$L:$L)))))</f>
        <v>0</v>
      </c>
      <c r="AG340" s="34">
        <f>IF($D340="","",(IF($C340="","",IF(ISNA(SUMIF('28'!$CA:$CA,$C340,'28'!$CB:$CB)),0,SUMIF('28'!$CA:$CA,$C340,'28'!$CB:$CB)))-IF($D340="","",IF(ISNA(SUMIF('28'!$B:$B,$D340,'28'!$L:$L)),0,SUMIF('28'!$B:$B,$D340,'28'!$L:$L)))))</f>
        <v>0</v>
      </c>
      <c r="AH340" s="34">
        <f>IF($D340="","",(IF($C340="","",IF(ISNA(SUMIF('29'!$CA:$CA,$C340,'29'!$CB:$CB)),0,SUMIF('29'!$CA:$CA,$C340,'29'!$CB:$CB)))-IF($D340="","",IF(ISNA(SUMIF('29'!$B:$B,$D340,'29'!$L:$L)),0,SUMIF('29'!$B:$B,$D340,'29'!$L:$L)))))</f>
        <v>0</v>
      </c>
      <c r="AI340" s="34">
        <f>IF($D340="","",(IF($C340="","",IF(ISNA(SUMIF('30'!$CA:$CA,$C340,'30'!$CB:$CB)),0,SUMIF('30'!$CA:$CA,$C340,'30'!$CB:$CB)))-IF($D340="","",IF(ISNA(SUMIF('30'!$B:$B,$D340,'30'!$L:$L)),0,SUMIF('30'!$B:$B,$D340,'30'!$L:$L)))))</f>
        <v>0</v>
      </c>
      <c r="AJ340" s="34">
        <f>IF($D340="","",(IF($C340="","",IF(ISNA(SUMIF('31'!$CA:$CA,$C340,'31'!$CB:$CB)),0,SUMIF('31'!$CA:$CA,$C340,'31'!$CB:$CB)))-IF($D340="","",IF(ISNA(SUMIF('31'!$B:$B,$D340,'31'!$L:$L)),0,SUMIF('31'!$B:$B,$D340,'31'!$L:$L)))))</f>
        <v>0</v>
      </c>
      <c r="AK340" s="35">
        <f t="shared" si="20"/>
        <v>0</v>
      </c>
      <c r="AL340" s="31">
        <f t="shared" si="21"/>
        <v>286</v>
      </c>
    </row>
    <row r="341" spans="1:38" ht="17.399999999999999">
      <c r="A341" s="19">
        <v>17</v>
      </c>
      <c r="C341" s="39">
        <f>IF(D341="","",VLOOKUP('CUADRO GENERADO'!D341,'BASE DATOS CONDUCTORES'!B:C,2,FALSE))</f>
        <v>4031</v>
      </c>
      <c r="D341" s="28">
        <f>IFERROR(VLOOKUP(A341,'BASE DATOS CONDUCTORES'!$AA$4:$AB$403,2,FALSE),"")</f>
        <v>287</v>
      </c>
      <c r="E341" s="34" t="str">
        <f>IF(ISNA(VLOOKUP(D341,SALDOS!C:D,2,FALSE)),"",VLOOKUP(D341,SALDOS!C:D,2,FALSE))</f>
        <v/>
      </c>
      <c r="F341" s="34">
        <f>IF($D341="","",(IF($C341="","",IF(ISNA(SUMIF('1'!$CA:$CA,$C341,'1'!$CB:$CB)),0,SUMIF('1'!$CA:$CA,$C341,'1'!$CB:$CB)))-IF($D341="","",IF(ISNA(SUMIF('1'!$B:$B,$D341,'1'!$L:$L)),0,SUMIF('1'!$B:$B,$D341,'1'!$L:$L)))))</f>
        <v>0</v>
      </c>
      <c r="G341" s="34">
        <f>IF($D341="","",(IF($C341="","",IF(ISNA(SUMIF('2'!$CA:$CA,$C341,'2'!$CB:$CB)),0,SUMIF('2'!$CA:$CA,$C341,'2'!$CB:$CB)))-IF($D341="","",IF(ISNA(SUMIF('2'!$B:$B,$D341,'2'!$L:$L)),0,SUMIF('2'!$B:$B,$D341,'2'!$L:$L)))))</f>
        <v>0</v>
      </c>
      <c r="H341" s="34">
        <f>IF($D341="","",(IF($C341="","",IF(ISNA(SUMIF('3'!$CA:$CA,$C341,'3'!$CB:$CB)),0,SUMIF('3'!$CA:$CA,$C341,'3'!$CB:$CB)))-IF($D341="","",IF(ISNA(SUMIF('3'!$B:$B,$D341,'3'!$L:$L)),0,SUMIF('3'!$B:$B,$D341,'3'!$L:$L)))))</f>
        <v>0</v>
      </c>
      <c r="I341" s="34">
        <f>IF($D341="","",(IF($C341="","",IF(ISNA(SUMIF('4'!$CA:$CA,$C341,'4'!$CB:$CB)),0,SUMIF('4'!$CA:$CA,$C341,'4'!$CB:$CB)))-IF($D341="","",IF(ISNA(SUMIF('4'!$B:$B,$D341,'4'!$L:$L)),0,SUMIF('4'!$B:$B,$D341,'4'!$L:$L)))))</f>
        <v>0</v>
      </c>
      <c r="J341" s="34">
        <f>IF($D341="","",(IF($C341="","",IF(ISNA(SUMIF('5'!$CA:$CA,$C341,'5'!$CB:$CB)),0,SUMIF('5'!$CA:$CA,$C341,'5'!$CB:$CB)))-IF($D341="","",IF(ISNA(SUMIF('5'!$B:$B,$D341,'5'!$L:$L)),0,SUMIF('5'!$B:$B,$D341,'5'!$L:$L)))))</f>
        <v>0</v>
      </c>
      <c r="K341" s="34">
        <f>IF($D341="","",(IF($C341="","",IF(ISNA(SUMIF('6'!$CA:$CA,$C341,'6'!$CB:$CB)),0,SUMIF('6'!$CA:$CA,$C341,'6'!$CB:$CB)))-IF($D341="","",IF(ISNA(SUMIF('6'!$B:$B,$D341,'6'!$L:$L)),0,SUMIF('6'!$B:$B,$D341,'6'!$L:$L)))))</f>
        <v>0</v>
      </c>
      <c r="L341" s="34">
        <f>IF($D341="","",(IF($C341="","",IF(ISNA(SUMIF('7'!$CA:$CA,$C341,'7'!$CB:$CB)),0,SUMIF('7'!$CA:$CA,$C341,'7'!$CB:$CB)))-IF($D341="","",IF(ISNA(SUMIF('7'!$B:$B,$D341,'7'!$L:$L)),0,SUMIF('7'!$B:$B,$D341,'7'!$L:$L)))))</f>
        <v>0</v>
      </c>
      <c r="M341" s="34">
        <f>IF($D341="","",(IF($C341="","",IF(ISNA(SUMIF('8'!$CA:$CA,$C341,'8'!$CB:$CB)),0,SUMIF('8'!$CA:$CA,$C341,'8'!$CB:$CB)))-IF($D341="","",IF(ISNA(SUMIF('8'!$B:$B,$D341,'8'!$L:$L)),0,SUMIF('8'!$B:$B,$D341,'8'!$L:$L)))))</f>
        <v>0</v>
      </c>
      <c r="N341" s="34">
        <f>IF($D341="","",(IF($C341="","",IF(ISNA(SUMIF('9'!$CA:$CA,$C341,'9'!$CB:$CB)),0,SUMIF('9'!$CA:$CA,$C341,'9'!$CB:$CB)))-IF($D341="","",IF(ISNA(SUMIF('9'!$B:$B,$D341,'9'!$L:$L)),0,SUMIF('9'!$B:$B,$D341,'9'!$L:$L)))))</f>
        <v>0</v>
      </c>
      <c r="O341" s="34">
        <f>IF($D341="","",(IF($C341="","",IF(ISNA(SUMIF('10'!$CA:$CA,$C341,'10'!$CB:$CB)),0,SUMIF('10'!$CA:$CA,$C341,'10'!$CB:$CB)))-IF($D341="","",IF(ISNA(SUMIF('10'!$B:$B,$D341,'10'!$L:$L)),0,SUMIF('10'!$B:$B,$D341,'10'!$L:$L)))))</f>
        <v>0</v>
      </c>
      <c r="P341" s="34">
        <f>IF($D341="","",(IF($C341="","",IF(ISNA(SUMIF('11'!$CA:$CA,$C341,'11'!$CB:$CB)),0,SUMIF('11'!$CA:$CA,$C341,'11'!$CB:$CB)))-IF($D341="","",IF(ISNA(SUMIF('11'!$B:$B,$D341,'11'!$L:$L)),0,SUMIF('11'!$B:$B,$D341,'11'!$L:$L)))))</f>
        <v>0</v>
      </c>
      <c r="Q341" s="34">
        <f>IF($D341="","",(IF($C341="","",IF(ISNA(SUMIF('12'!$CA:$CA,$C341,'12'!$CB:$CB)),0,SUMIF('12'!$CA:$CA,$C341,'12'!$CB:$CB)))-IF($D341="","",IF(ISNA(SUMIF('12'!$B:$B,$D341,'12'!$L:$L)),0,SUMIF('12'!$B:$B,$D341,'12'!$L:$L)))))</f>
        <v>0</v>
      </c>
      <c r="R341" s="34">
        <f>IF($D341="","",(IF($C341="","",IF(ISNA(SUMIF('13'!$CA:$CA,$C341,'13'!$CB:$CB)),0,SUMIF('13'!$CA:$CA,$C341,'13'!$CB:$CB)))-IF($D341="","",IF(ISNA(SUMIF('13'!$B:$B,$D341,'13'!$L:$L)),0,SUMIF('13'!$B:$B,$D341,'13'!$L:$L)))))</f>
        <v>0</v>
      </c>
      <c r="S341" s="34">
        <f>IF($D341="","",(IF($C341="","",IF(ISNA(SUMIF('14'!$CA:$CA,$C341,'14'!$CB:$CB)),0,SUMIF('14'!$CA:$CA,$C341,'14'!$CB:$CB)))-IF($D341="","",IF(ISNA(SUMIF('14'!$B:$B,$D341,'14'!$L:$L)),0,SUMIF('14'!$B:$B,$D341,'14'!$L:$L)))))</f>
        <v>0</v>
      </c>
      <c r="T341" s="34">
        <f>IF($D341="","",(IF($C341="","",IF(ISNA(SUMIF('15'!$CA:$CA,$C341,'15'!$CB:$CB)),0,SUMIF('15'!$CA:$CA,$C341,'15'!$CB:$CB)))-IF($D341="","",IF(ISNA(SUMIF('15'!$B:$B,$D341,'15'!$L:$L)),0,SUMIF('15'!$B:$B,$D341,'15'!$L:$L)))))</f>
        <v>0</v>
      </c>
      <c r="U341" s="34">
        <f>IF($D341="","",(IF($C341="","",IF(ISNA(SUMIF('16'!$CA:$CA,$C341,'16'!$CB:$CB)),0,SUMIF('16'!$CA:$CA,$C341,'16'!$CB:$CB)))-IF($D341="","",IF(ISNA(SUMIF('16'!$B:$B,$D341,'16'!$L:$L)),0,SUMIF('16'!$B:$B,$D341,'16'!$L:$L)))))</f>
        <v>0</v>
      </c>
      <c r="V341" s="34">
        <f>IF($D341="","",(IF($C341="","",IF(ISNA(SUMIF('17'!$CA:$CA,$C341,'17'!$CB:$CB)),0,SUMIF('17'!$CA:$CA,$C341,'17'!$CB:$CB)))-IF($D341="","",IF(ISNA(SUMIF('17'!$B:$B,$D341,'17'!$L:$L)),0,SUMIF('17'!$B:$B,$D341,'17'!$L:$L)))))</f>
        <v>0</v>
      </c>
      <c r="W341" s="34">
        <f>IF($D341="","",(IF($C341="","",IF(ISNA(SUMIF('18'!$CA:$CA,$C341,'18'!$CB:$CB)),0,SUMIF('18'!$CA:$CA,$C341,'18'!$CB:$CB)))-IF($D341="","",IF(ISNA(SUMIF('18'!$B:$B,$D341,'18'!$L:$L)),0,SUMIF('18'!$B:$B,$D341,'18'!$L:$L)))))</f>
        <v>0</v>
      </c>
      <c r="X341" s="34">
        <f>IF($D341="","",(IF($C341="","",IF(ISNA(SUMIF('19'!$CA:$CA,$C341,'19'!$CB:$CB)),0,SUMIF('19'!$CA:$CA,$C341,'19'!$CB:$CB)))-IF($D341="","",IF(ISNA(SUMIF('19'!$B:$B,$D341,'19'!$L:$L)),0,SUMIF('19'!$B:$B,$D341,'19'!$L:$L)))))</f>
        <v>0</v>
      </c>
      <c r="Y341" s="34">
        <f>IF($D341="","",(IF($C341="","",IF(ISNA(SUMIF('20'!$CA:$CA,$C341,'20'!$CB:$CB)),0,SUMIF('20'!$CA:$CA,$C341,'20'!$CB:$CB)))-IF($D341="","",IF(ISNA(SUMIF('20'!$B:$B,$D341,'20'!$L:$L)),0,SUMIF('20'!$B:$B,$D341,'20'!$L:$L)))))</f>
        <v>0</v>
      </c>
      <c r="Z341" s="34">
        <f>IF($D341="","",(IF($C341="","",IF(ISNA(SUMIF('21'!$CA:$CA,$C341,'21'!$CB:$CB)),0,SUMIF('21'!$CA:$CA,$C341,'21'!$CB:$CB)))-IF($D341="","",IF(ISNA(SUMIF('21'!$B:$B,$D341,'21'!$L:$L)),0,SUMIF('21'!$B:$B,$D341,'21'!$L:$L)))))</f>
        <v>0</v>
      </c>
      <c r="AA341" s="34">
        <f>IF($D341="","",(IF($C341="","",IF(ISNA(SUMIF('22'!$CA:$CA,$C341,'22'!$CB:$CB)),0,SUMIF('22'!$CA:$CA,$C341,'22'!$CB:$CB)))-IF($D341="","",IF(ISNA(SUMIF('22'!$B:$B,$D341,'22'!$L:$L)),0,SUMIF('22'!$B:$B,$D341,'22'!$L:$L)))))</f>
        <v>0</v>
      </c>
      <c r="AB341" s="34">
        <f>IF($D341="","",(IF($C341="","",IF(ISNA(SUMIF('23'!$CA:$CA,$C341,'23'!$CB:$CB)),0,SUMIF('23'!$CA:$CA,$C341,'23'!$CB:$CB)))-IF($D341="","",IF(ISNA(SUMIF('23'!$B:$B,$D341,'23'!$L:$L)),0,SUMIF('23'!$B:$B,$D341,'23'!$L:$L)))))</f>
        <v>0</v>
      </c>
      <c r="AC341" s="34">
        <f>IF($D341="","",(IF($C341="","",IF(ISNA(SUMIF('24'!$CA:$CA,$C341,'24'!$CB:$CB)),0,SUMIF('24'!$CA:$CA,$C341,'24'!$CB:$CB)))-IF($D341="","",IF(ISNA(SUMIF('24'!$B:$B,$D341,'24'!$L:$L)),0,SUMIF('24'!$B:$B,$D341,'24'!$L:$L)))))</f>
        <v>0</v>
      </c>
      <c r="AD341" s="34">
        <f>IF($D341="","",(IF($C341="","",IF(ISNA(SUMIF('25'!$CA:$CA,$C341,'25'!$CB:$CB)),0,SUMIF('25'!$CA:$CA,$C341,'25'!$CB:$CB)))-IF($D341="","",IF(ISNA(SUMIF('25'!$B:$B,$D341,'25'!$L:$L)),0,SUMIF('25'!$B:$B,$D341,'25'!$L:$L)))))</f>
        <v>0</v>
      </c>
      <c r="AE341" s="34">
        <f>IF($D341="","",(IF($C341="","",IF(ISNA(SUMIF('26'!$CA:$CA,$C341,'26'!$CB:$CB)),0,SUMIF('26'!$CA:$CA,$C341,'26'!$CB:$CB)))-IF($D341="","",IF(ISNA(SUMIF('26'!$B:$B,$D341,'26'!$L:$L)),0,SUMIF('26'!$B:$B,$D341,'26'!$L:$L)))))</f>
        <v>0</v>
      </c>
      <c r="AF341" s="34">
        <f>IF($D341="","",(IF($C341="","",IF(ISNA(SUMIF('27'!$CA:$CA,$C341,'27'!$CB:$CB)),0,SUMIF('27'!$CA:$CA,$C341,'27'!$CB:$CB)))-IF($D341="","",IF(ISNA(SUMIF('27'!$B:$B,$D341,'27'!$L:$L)),0,SUMIF('27'!$B:$B,$D341,'27'!$L:$L)))))</f>
        <v>0</v>
      </c>
      <c r="AG341" s="34">
        <f>IF($D341="","",(IF($C341="","",IF(ISNA(SUMIF('28'!$CA:$CA,$C341,'28'!$CB:$CB)),0,SUMIF('28'!$CA:$CA,$C341,'28'!$CB:$CB)))-IF($D341="","",IF(ISNA(SUMIF('28'!$B:$B,$D341,'28'!$L:$L)),0,SUMIF('28'!$B:$B,$D341,'28'!$L:$L)))))</f>
        <v>0</v>
      </c>
      <c r="AH341" s="34">
        <f>IF($D341="","",(IF($C341="","",IF(ISNA(SUMIF('29'!$CA:$CA,$C341,'29'!$CB:$CB)),0,SUMIF('29'!$CA:$CA,$C341,'29'!$CB:$CB)))-IF($D341="","",IF(ISNA(SUMIF('29'!$B:$B,$D341,'29'!$L:$L)),0,SUMIF('29'!$B:$B,$D341,'29'!$L:$L)))))</f>
        <v>0</v>
      </c>
      <c r="AI341" s="34">
        <f>IF($D341="","",(IF($C341="","",IF(ISNA(SUMIF('30'!$CA:$CA,$C341,'30'!$CB:$CB)),0,SUMIF('30'!$CA:$CA,$C341,'30'!$CB:$CB)))-IF($D341="","",IF(ISNA(SUMIF('30'!$B:$B,$D341,'30'!$L:$L)),0,SUMIF('30'!$B:$B,$D341,'30'!$L:$L)))))</f>
        <v>0</v>
      </c>
      <c r="AJ341" s="34">
        <f>IF($D341="","",(IF($C341="","",IF(ISNA(SUMIF('31'!$CA:$CA,$C341,'31'!$CB:$CB)),0,SUMIF('31'!$CA:$CA,$C341,'31'!$CB:$CB)))-IF($D341="","",IF(ISNA(SUMIF('31'!$B:$B,$D341,'31'!$L:$L)),0,SUMIF('31'!$B:$B,$D341,'31'!$L:$L)))))</f>
        <v>0</v>
      </c>
      <c r="AK341" s="35">
        <f t="shared" si="20"/>
        <v>0</v>
      </c>
      <c r="AL341" s="31">
        <f t="shared" si="21"/>
        <v>287</v>
      </c>
    </row>
    <row r="342" spans="1:38" ht="17.399999999999999">
      <c r="A342" s="19">
        <v>18</v>
      </c>
      <c r="C342" s="39">
        <f>IF(D342="","",VLOOKUP('CUADRO GENERADO'!D342,'BASE DATOS CONDUCTORES'!B:C,2,FALSE))</f>
        <v>4049</v>
      </c>
      <c r="D342" s="28">
        <f>IFERROR(VLOOKUP(A342,'BASE DATOS CONDUCTORES'!$AA$4:$AB$403,2,FALSE),"")</f>
        <v>288</v>
      </c>
      <c r="E342" s="34" t="str">
        <f>IF(ISNA(VLOOKUP(D342,SALDOS!C:D,2,FALSE)),"",VLOOKUP(D342,SALDOS!C:D,2,FALSE))</f>
        <v/>
      </c>
      <c r="F342" s="34">
        <f>IF($D342="","",(IF($C342="","",IF(ISNA(SUMIF('1'!$CA:$CA,$C342,'1'!$CB:$CB)),0,SUMIF('1'!$CA:$CA,$C342,'1'!$CB:$CB)))-IF($D342="","",IF(ISNA(SUMIF('1'!$B:$B,$D342,'1'!$L:$L)),0,SUMIF('1'!$B:$B,$D342,'1'!$L:$L)))))</f>
        <v>0</v>
      </c>
      <c r="G342" s="34">
        <f>IF($D342="","",(IF($C342="","",IF(ISNA(SUMIF('2'!$CA:$CA,$C342,'2'!$CB:$CB)),0,SUMIF('2'!$CA:$CA,$C342,'2'!$CB:$CB)))-IF($D342="","",IF(ISNA(SUMIF('2'!$B:$B,$D342,'2'!$L:$L)),0,SUMIF('2'!$B:$B,$D342,'2'!$L:$L)))))</f>
        <v>0</v>
      </c>
      <c r="H342" s="34">
        <f>IF($D342="","",(IF($C342="","",IF(ISNA(SUMIF('3'!$CA:$CA,$C342,'3'!$CB:$CB)),0,SUMIF('3'!$CA:$CA,$C342,'3'!$CB:$CB)))-IF($D342="","",IF(ISNA(SUMIF('3'!$B:$B,$D342,'3'!$L:$L)),0,SUMIF('3'!$B:$B,$D342,'3'!$L:$L)))))</f>
        <v>0</v>
      </c>
      <c r="I342" s="34">
        <f>IF($D342="","",(IF($C342="","",IF(ISNA(SUMIF('4'!$CA:$CA,$C342,'4'!$CB:$CB)),0,SUMIF('4'!$CA:$CA,$C342,'4'!$CB:$CB)))-IF($D342="","",IF(ISNA(SUMIF('4'!$B:$B,$D342,'4'!$L:$L)),0,SUMIF('4'!$B:$B,$D342,'4'!$L:$L)))))</f>
        <v>0</v>
      </c>
      <c r="J342" s="34">
        <f>IF($D342="","",(IF($C342="","",IF(ISNA(SUMIF('5'!$CA:$CA,$C342,'5'!$CB:$CB)),0,SUMIF('5'!$CA:$CA,$C342,'5'!$CB:$CB)))-IF($D342="","",IF(ISNA(SUMIF('5'!$B:$B,$D342,'5'!$L:$L)),0,SUMIF('5'!$B:$B,$D342,'5'!$L:$L)))))</f>
        <v>0</v>
      </c>
      <c r="K342" s="34">
        <f>IF($D342="","",(IF($C342="","",IF(ISNA(SUMIF('6'!$CA:$CA,$C342,'6'!$CB:$CB)),0,SUMIF('6'!$CA:$CA,$C342,'6'!$CB:$CB)))-IF($D342="","",IF(ISNA(SUMIF('6'!$B:$B,$D342,'6'!$L:$L)),0,SUMIF('6'!$B:$B,$D342,'6'!$L:$L)))))</f>
        <v>0</v>
      </c>
      <c r="L342" s="34">
        <f>IF($D342="","",(IF($C342="","",IF(ISNA(SUMIF('7'!$CA:$CA,$C342,'7'!$CB:$CB)),0,SUMIF('7'!$CA:$CA,$C342,'7'!$CB:$CB)))-IF($D342="","",IF(ISNA(SUMIF('7'!$B:$B,$D342,'7'!$L:$L)),0,SUMIF('7'!$B:$B,$D342,'7'!$L:$L)))))</f>
        <v>0</v>
      </c>
      <c r="M342" s="34">
        <f>IF($D342="","",(IF($C342="","",IF(ISNA(SUMIF('8'!$CA:$CA,$C342,'8'!$CB:$CB)),0,SUMIF('8'!$CA:$CA,$C342,'8'!$CB:$CB)))-IF($D342="","",IF(ISNA(SUMIF('8'!$B:$B,$D342,'8'!$L:$L)),0,SUMIF('8'!$B:$B,$D342,'8'!$L:$L)))))</f>
        <v>0</v>
      </c>
      <c r="N342" s="34">
        <f>IF($D342="","",(IF($C342="","",IF(ISNA(SUMIF('9'!$CA:$CA,$C342,'9'!$CB:$CB)),0,SUMIF('9'!$CA:$CA,$C342,'9'!$CB:$CB)))-IF($D342="","",IF(ISNA(SUMIF('9'!$B:$B,$D342,'9'!$L:$L)),0,SUMIF('9'!$B:$B,$D342,'9'!$L:$L)))))</f>
        <v>0</v>
      </c>
      <c r="O342" s="34">
        <f>IF($D342="","",(IF($C342="","",IF(ISNA(SUMIF('10'!$CA:$CA,$C342,'10'!$CB:$CB)),0,SUMIF('10'!$CA:$CA,$C342,'10'!$CB:$CB)))-IF($D342="","",IF(ISNA(SUMIF('10'!$B:$B,$D342,'10'!$L:$L)),0,SUMIF('10'!$B:$B,$D342,'10'!$L:$L)))))</f>
        <v>0</v>
      </c>
      <c r="P342" s="34">
        <f>IF($D342="","",(IF($C342="","",IF(ISNA(SUMIF('11'!$CA:$CA,$C342,'11'!$CB:$CB)),0,SUMIF('11'!$CA:$CA,$C342,'11'!$CB:$CB)))-IF($D342="","",IF(ISNA(SUMIF('11'!$B:$B,$D342,'11'!$L:$L)),0,SUMIF('11'!$B:$B,$D342,'11'!$L:$L)))))</f>
        <v>0</v>
      </c>
      <c r="Q342" s="34">
        <f>IF($D342="","",(IF($C342="","",IF(ISNA(SUMIF('12'!$CA:$CA,$C342,'12'!$CB:$CB)),0,SUMIF('12'!$CA:$CA,$C342,'12'!$CB:$CB)))-IF($D342="","",IF(ISNA(SUMIF('12'!$B:$B,$D342,'12'!$L:$L)),0,SUMIF('12'!$B:$B,$D342,'12'!$L:$L)))))</f>
        <v>0</v>
      </c>
      <c r="R342" s="34">
        <f>IF($D342="","",(IF($C342="","",IF(ISNA(SUMIF('13'!$CA:$CA,$C342,'13'!$CB:$CB)),0,SUMIF('13'!$CA:$CA,$C342,'13'!$CB:$CB)))-IF($D342="","",IF(ISNA(SUMIF('13'!$B:$B,$D342,'13'!$L:$L)),0,SUMIF('13'!$B:$B,$D342,'13'!$L:$L)))))</f>
        <v>0</v>
      </c>
      <c r="S342" s="34">
        <f>IF($D342="","",(IF($C342="","",IF(ISNA(SUMIF('14'!$CA:$CA,$C342,'14'!$CB:$CB)),0,SUMIF('14'!$CA:$CA,$C342,'14'!$CB:$CB)))-IF($D342="","",IF(ISNA(SUMIF('14'!$B:$B,$D342,'14'!$L:$L)),0,SUMIF('14'!$B:$B,$D342,'14'!$L:$L)))))</f>
        <v>0</v>
      </c>
      <c r="T342" s="34">
        <f>IF($D342="","",(IF($C342="","",IF(ISNA(SUMIF('15'!$CA:$CA,$C342,'15'!$CB:$CB)),0,SUMIF('15'!$CA:$CA,$C342,'15'!$CB:$CB)))-IF($D342="","",IF(ISNA(SUMIF('15'!$B:$B,$D342,'15'!$L:$L)),0,SUMIF('15'!$B:$B,$D342,'15'!$L:$L)))))</f>
        <v>0</v>
      </c>
      <c r="U342" s="34">
        <f>IF($D342="","",(IF($C342="","",IF(ISNA(SUMIF('16'!$CA:$CA,$C342,'16'!$CB:$CB)),0,SUMIF('16'!$CA:$CA,$C342,'16'!$CB:$CB)))-IF($D342="","",IF(ISNA(SUMIF('16'!$B:$B,$D342,'16'!$L:$L)),0,SUMIF('16'!$B:$B,$D342,'16'!$L:$L)))))</f>
        <v>0</v>
      </c>
      <c r="V342" s="34">
        <f>IF($D342="","",(IF($C342="","",IF(ISNA(SUMIF('17'!$CA:$CA,$C342,'17'!$CB:$CB)),0,SUMIF('17'!$CA:$CA,$C342,'17'!$CB:$CB)))-IF($D342="","",IF(ISNA(SUMIF('17'!$B:$B,$D342,'17'!$L:$L)),0,SUMIF('17'!$B:$B,$D342,'17'!$L:$L)))))</f>
        <v>0</v>
      </c>
      <c r="W342" s="34">
        <f>IF($D342="","",(IF($C342="","",IF(ISNA(SUMIF('18'!$CA:$CA,$C342,'18'!$CB:$CB)),0,SUMIF('18'!$CA:$CA,$C342,'18'!$CB:$CB)))-IF($D342="","",IF(ISNA(SUMIF('18'!$B:$B,$D342,'18'!$L:$L)),0,SUMIF('18'!$B:$B,$D342,'18'!$L:$L)))))</f>
        <v>0</v>
      </c>
      <c r="X342" s="34">
        <f>IF($D342="","",(IF($C342="","",IF(ISNA(SUMIF('19'!$CA:$CA,$C342,'19'!$CB:$CB)),0,SUMIF('19'!$CA:$CA,$C342,'19'!$CB:$CB)))-IF($D342="","",IF(ISNA(SUMIF('19'!$B:$B,$D342,'19'!$L:$L)),0,SUMIF('19'!$B:$B,$D342,'19'!$L:$L)))))</f>
        <v>0</v>
      </c>
      <c r="Y342" s="34">
        <f>IF($D342="","",(IF($C342="","",IF(ISNA(SUMIF('20'!$CA:$CA,$C342,'20'!$CB:$CB)),0,SUMIF('20'!$CA:$CA,$C342,'20'!$CB:$CB)))-IF($D342="","",IF(ISNA(SUMIF('20'!$B:$B,$D342,'20'!$L:$L)),0,SUMIF('20'!$B:$B,$D342,'20'!$L:$L)))))</f>
        <v>0</v>
      </c>
      <c r="Z342" s="34">
        <f>IF($D342="","",(IF($C342="","",IF(ISNA(SUMIF('21'!$CA:$CA,$C342,'21'!$CB:$CB)),0,SUMIF('21'!$CA:$CA,$C342,'21'!$CB:$CB)))-IF($D342="","",IF(ISNA(SUMIF('21'!$B:$B,$D342,'21'!$L:$L)),0,SUMIF('21'!$B:$B,$D342,'21'!$L:$L)))))</f>
        <v>0</v>
      </c>
      <c r="AA342" s="34">
        <f>IF($D342="","",(IF($C342="","",IF(ISNA(SUMIF('22'!$CA:$CA,$C342,'22'!$CB:$CB)),0,SUMIF('22'!$CA:$CA,$C342,'22'!$CB:$CB)))-IF($D342="","",IF(ISNA(SUMIF('22'!$B:$B,$D342,'22'!$L:$L)),0,SUMIF('22'!$B:$B,$D342,'22'!$L:$L)))))</f>
        <v>0</v>
      </c>
      <c r="AB342" s="34">
        <f>IF($D342="","",(IF($C342="","",IF(ISNA(SUMIF('23'!$CA:$CA,$C342,'23'!$CB:$CB)),0,SUMIF('23'!$CA:$CA,$C342,'23'!$CB:$CB)))-IF($D342="","",IF(ISNA(SUMIF('23'!$B:$B,$D342,'23'!$L:$L)),0,SUMIF('23'!$B:$B,$D342,'23'!$L:$L)))))</f>
        <v>0</v>
      </c>
      <c r="AC342" s="34">
        <f>IF($D342="","",(IF($C342="","",IF(ISNA(SUMIF('24'!$CA:$CA,$C342,'24'!$CB:$CB)),0,SUMIF('24'!$CA:$CA,$C342,'24'!$CB:$CB)))-IF($D342="","",IF(ISNA(SUMIF('24'!$B:$B,$D342,'24'!$L:$L)),0,SUMIF('24'!$B:$B,$D342,'24'!$L:$L)))))</f>
        <v>0</v>
      </c>
      <c r="AD342" s="34">
        <f>IF($D342="","",(IF($C342="","",IF(ISNA(SUMIF('25'!$CA:$CA,$C342,'25'!$CB:$CB)),0,SUMIF('25'!$CA:$CA,$C342,'25'!$CB:$CB)))-IF($D342="","",IF(ISNA(SUMIF('25'!$B:$B,$D342,'25'!$L:$L)),0,SUMIF('25'!$B:$B,$D342,'25'!$L:$L)))))</f>
        <v>0</v>
      </c>
      <c r="AE342" s="34">
        <f>IF($D342="","",(IF($C342="","",IF(ISNA(SUMIF('26'!$CA:$CA,$C342,'26'!$CB:$CB)),0,SUMIF('26'!$CA:$CA,$C342,'26'!$CB:$CB)))-IF($D342="","",IF(ISNA(SUMIF('26'!$B:$B,$D342,'26'!$L:$L)),0,SUMIF('26'!$B:$B,$D342,'26'!$L:$L)))))</f>
        <v>0</v>
      </c>
      <c r="AF342" s="34">
        <f>IF($D342="","",(IF($C342="","",IF(ISNA(SUMIF('27'!$CA:$CA,$C342,'27'!$CB:$CB)),0,SUMIF('27'!$CA:$CA,$C342,'27'!$CB:$CB)))-IF($D342="","",IF(ISNA(SUMIF('27'!$B:$B,$D342,'27'!$L:$L)),0,SUMIF('27'!$B:$B,$D342,'27'!$L:$L)))))</f>
        <v>0</v>
      </c>
      <c r="AG342" s="34">
        <f>IF($D342="","",(IF($C342="","",IF(ISNA(SUMIF('28'!$CA:$CA,$C342,'28'!$CB:$CB)),0,SUMIF('28'!$CA:$CA,$C342,'28'!$CB:$CB)))-IF($D342="","",IF(ISNA(SUMIF('28'!$B:$B,$D342,'28'!$L:$L)),0,SUMIF('28'!$B:$B,$D342,'28'!$L:$L)))))</f>
        <v>0</v>
      </c>
      <c r="AH342" s="34">
        <f>IF($D342="","",(IF($C342="","",IF(ISNA(SUMIF('29'!$CA:$CA,$C342,'29'!$CB:$CB)),0,SUMIF('29'!$CA:$CA,$C342,'29'!$CB:$CB)))-IF($D342="","",IF(ISNA(SUMIF('29'!$B:$B,$D342,'29'!$L:$L)),0,SUMIF('29'!$B:$B,$D342,'29'!$L:$L)))))</f>
        <v>0</v>
      </c>
      <c r="AI342" s="34">
        <f>IF($D342="","",(IF($C342="","",IF(ISNA(SUMIF('30'!$CA:$CA,$C342,'30'!$CB:$CB)),0,SUMIF('30'!$CA:$CA,$C342,'30'!$CB:$CB)))-IF($D342="","",IF(ISNA(SUMIF('30'!$B:$B,$D342,'30'!$L:$L)),0,SUMIF('30'!$B:$B,$D342,'30'!$L:$L)))))</f>
        <v>0</v>
      </c>
      <c r="AJ342" s="34">
        <f>IF($D342="","",(IF($C342="","",IF(ISNA(SUMIF('31'!$CA:$CA,$C342,'31'!$CB:$CB)),0,SUMIF('31'!$CA:$CA,$C342,'31'!$CB:$CB)))-IF($D342="","",IF(ISNA(SUMIF('31'!$B:$B,$D342,'31'!$L:$L)),0,SUMIF('31'!$B:$B,$D342,'31'!$L:$L)))))</f>
        <v>0</v>
      </c>
      <c r="AK342" s="35">
        <f t="shared" si="20"/>
        <v>0</v>
      </c>
      <c r="AL342" s="31">
        <f t="shared" si="21"/>
        <v>288</v>
      </c>
    </row>
    <row r="343" spans="1:38" ht="17.399999999999999">
      <c r="A343" s="19">
        <v>19</v>
      </c>
      <c r="C343" s="39">
        <f>IF(D343="","",VLOOKUP('CUADRO GENERADO'!D343,'BASE DATOS CONDUCTORES'!B:C,2,FALSE))</f>
        <v>4425</v>
      </c>
      <c r="D343" s="28">
        <f>IFERROR(VLOOKUP(A343,'BASE DATOS CONDUCTORES'!$AA$4:$AB$403,2,FALSE),"")</f>
        <v>291</v>
      </c>
      <c r="E343" s="34" t="str">
        <f>IF(ISNA(VLOOKUP(D343,SALDOS!C:D,2,FALSE)),"",VLOOKUP(D343,SALDOS!C:D,2,FALSE))</f>
        <v/>
      </c>
      <c r="F343" s="34">
        <f>IF($D343="","",(IF($C343="","",IF(ISNA(SUMIF('1'!$CA:$CA,$C343,'1'!$CB:$CB)),0,SUMIF('1'!$CA:$CA,$C343,'1'!$CB:$CB)))-IF($D343="","",IF(ISNA(SUMIF('1'!$B:$B,$D343,'1'!$L:$L)),0,SUMIF('1'!$B:$B,$D343,'1'!$L:$L)))))</f>
        <v>0</v>
      </c>
      <c r="G343" s="34">
        <f>IF($D343="","",(IF($C343="","",IF(ISNA(SUMIF('2'!$CA:$CA,$C343,'2'!$CB:$CB)),0,SUMIF('2'!$CA:$CA,$C343,'2'!$CB:$CB)))-IF($D343="","",IF(ISNA(SUMIF('2'!$B:$B,$D343,'2'!$L:$L)),0,SUMIF('2'!$B:$B,$D343,'2'!$L:$L)))))</f>
        <v>0</v>
      </c>
      <c r="H343" s="34">
        <f>IF($D343="","",(IF($C343="","",IF(ISNA(SUMIF('3'!$CA:$CA,$C343,'3'!$CB:$CB)),0,SUMIF('3'!$CA:$CA,$C343,'3'!$CB:$CB)))-IF($D343="","",IF(ISNA(SUMIF('3'!$B:$B,$D343,'3'!$L:$L)),0,SUMIF('3'!$B:$B,$D343,'3'!$L:$L)))))</f>
        <v>0</v>
      </c>
      <c r="I343" s="34">
        <f>IF($D343="","",(IF($C343="","",IF(ISNA(SUMIF('4'!$CA:$CA,$C343,'4'!$CB:$CB)),0,SUMIF('4'!$CA:$CA,$C343,'4'!$CB:$CB)))-IF($D343="","",IF(ISNA(SUMIF('4'!$B:$B,$D343,'4'!$L:$L)),0,SUMIF('4'!$B:$B,$D343,'4'!$L:$L)))))</f>
        <v>0</v>
      </c>
      <c r="J343" s="34">
        <f>IF($D343="","",(IF($C343="","",IF(ISNA(SUMIF('5'!$CA:$CA,$C343,'5'!$CB:$CB)),0,SUMIF('5'!$CA:$CA,$C343,'5'!$CB:$CB)))-IF($D343="","",IF(ISNA(SUMIF('5'!$B:$B,$D343,'5'!$L:$L)),0,SUMIF('5'!$B:$B,$D343,'5'!$L:$L)))))</f>
        <v>0</v>
      </c>
      <c r="K343" s="34">
        <f>IF($D343="","",(IF($C343="","",IF(ISNA(SUMIF('6'!$CA:$CA,$C343,'6'!$CB:$CB)),0,SUMIF('6'!$CA:$CA,$C343,'6'!$CB:$CB)))-IF($D343="","",IF(ISNA(SUMIF('6'!$B:$B,$D343,'6'!$L:$L)),0,SUMIF('6'!$B:$B,$D343,'6'!$L:$L)))))</f>
        <v>0</v>
      </c>
      <c r="L343" s="34">
        <f>IF($D343="","",(IF($C343="","",IF(ISNA(SUMIF('7'!$CA:$CA,$C343,'7'!$CB:$CB)),0,SUMIF('7'!$CA:$CA,$C343,'7'!$CB:$CB)))-IF($D343="","",IF(ISNA(SUMIF('7'!$B:$B,$D343,'7'!$L:$L)),0,SUMIF('7'!$B:$B,$D343,'7'!$L:$L)))))</f>
        <v>0</v>
      </c>
      <c r="M343" s="34">
        <f>IF($D343="","",(IF($C343="","",IF(ISNA(SUMIF('8'!$CA:$CA,$C343,'8'!$CB:$CB)),0,SUMIF('8'!$CA:$CA,$C343,'8'!$CB:$CB)))-IF($D343="","",IF(ISNA(SUMIF('8'!$B:$B,$D343,'8'!$L:$L)),0,SUMIF('8'!$B:$B,$D343,'8'!$L:$L)))))</f>
        <v>0</v>
      </c>
      <c r="N343" s="34">
        <f>IF($D343="","",(IF($C343="","",IF(ISNA(SUMIF('9'!$CA:$CA,$C343,'9'!$CB:$CB)),0,SUMIF('9'!$CA:$CA,$C343,'9'!$CB:$CB)))-IF($D343="","",IF(ISNA(SUMIF('9'!$B:$B,$D343,'9'!$L:$L)),0,SUMIF('9'!$B:$B,$D343,'9'!$L:$L)))))</f>
        <v>0</v>
      </c>
      <c r="O343" s="34">
        <f>IF($D343="","",(IF($C343="","",IF(ISNA(SUMIF('10'!$CA:$CA,$C343,'10'!$CB:$CB)),0,SUMIF('10'!$CA:$CA,$C343,'10'!$CB:$CB)))-IF($D343="","",IF(ISNA(SUMIF('10'!$B:$B,$D343,'10'!$L:$L)),0,SUMIF('10'!$B:$B,$D343,'10'!$L:$L)))))</f>
        <v>0</v>
      </c>
      <c r="P343" s="34">
        <f>IF($D343="","",(IF($C343="","",IF(ISNA(SUMIF('11'!$CA:$CA,$C343,'11'!$CB:$CB)),0,SUMIF('11'!$CA:$CA,$C343,'11'!$CB:$CB)))-IF($D343="","",IF(ISNA(SUMIF('11'!$B:$B,$D343,'11'!$L:$L)),0,SUMIF('11'!$B:$B,$D343,'11'!$L:$L)))))</f>
        <v>0</v>
      </c>
      <c r="Q343" s="34">
        <f>IF($D343="","",(IF($C343="","",IF(ISNA(SUMIF('12'!$CA:$CA,$C343,'12'!$CB:$CB)),0,SUMIF('12'!$CA:$CA,$C343,'12'!$CB:$CB)))-IF($D343="","",IF(ISNA(SUMIF('12'!$B:$B,$D343,'12'!$L:$L)),0,SUMIF('12'!$B:$B,$D343,'12'!$L:$L)))))</f>
        <v>0</v>
      </c>
      <c r="R343" s="34">
        <f>IF($D343="","",(IF($C343="","",IF(ISNA(SUMIF('13'!$CA:$CA,$C343,'13'!$CB:$CB)),0,SUMIF('13'!$CA:$CA,$C343,'13'!$CB:$CB)))-IF($D343="","",IF(ISNA(SUMIF('13'!$B:$B,$D343,'13'!$L:$L)),0,SUMIF('13'!$B:$B,$D343,'13'!$L:$L)))))</f>
        <v>0</v>
      </c>
      <c r="S343" s="34">
        <f>IF($D343="","",(IF($C343="","",IF(ISNA(SUMIF('14'!$CA:$CA,$C343,'14'!$CB:$CB)),0,SUMIF('14'!$CA:$CA,$C343,'14'!$CB:$CB)))-IF($D343="","",IF(ISNA(SUMIF('14'!$B:$B,$D343,'14'!$L:$L)),0,SUMIF('14'!$B:$B,$D343,'14'!$L:$L)))))</f>
        <v>0</v>
      </c>
      <c r="T343" s="34">
        <f>IF($D343="","",(IF($C343="","",IF(ISNA(SUMIF('15'!$CA:$CA,$C343,'15'!$CB:$CB)),0,SUMIF('15'!$CA:$CA,$C343,'15'!$CB:$CB)))-IF($D343="","",IF(ISNA(SUMIF('15'!$B:$B,$D343,'15'!$L:$L)),0,SUMIF('15'!$B:$B,$D343,'15'!$L:$L)))))</f>
        <v>0</v>
      </c>
      <c r="U343" s="34">
        <f>IF($D343="","",(IF($C343="","",IF(ISNA(SUMIF('16'!$CA:$CA,$C343,'16'!$CB:$CB)),0,SUMIF('16'!$CA:$CA,$C343,'16'!$CB:$CB)))-IF($D343="","",IF(ISNA(SUMIF('16'!$B:$B,$D343,'16'!$L:$L)),0,SUMIF('16'!$B:$B,$D343,'16'!$L:$L)))))</f>
        <v>0</v>
      </c>
      <c r="V343" s="34">
        <f>IF($D343="","",(IF($C343="","",IF(ISNA(SUMIF('17'!$CA:$CA,$C343,'17'!$CB:$CB)),0,SUMIF('17'!$CA:$CA,$C343,'17'!$CB:$CB)))-IF($D343="","",IF(ISNA(SUMIF('17'!$B:$B,$D343,'17'!$L:$L)),0,SUMIF('17'!$B:$B,$D343,'17'!$L:$L)))))</f>
        <v>0</v>
      </c>
      <c r="W343" s="34">
        <f>IF($D343="","",(IF($C343="","",IF(ISNA(SUMIF('18'!$CA:$CA,$C343,'18'!$CB:$CB)),0,SUMIF('18'!$CA:$CA,$C343,'18'!$CB:$CB)))-IF($D343="","",IF(ISNA(SUMIF('18'!$B:$B,$D343,'18'!$L:$L)),0,SUMIF('18'!$B:$B,$D343,'18'!$L:$L)))))</f>
        <v>0</v>
      </c>
      <c r="X343" s="34">
        <f>IF($D343="","",(IF($C343="","",IF(ISNA(SUMIF('19'!$CA:$CA,$C343,'19'!$CB:$CB)),0,SUMIF('19'!$CA:$CA,$C343,'19'!$CB:$CB)))-IF($D343="","",IF(ISNA(SUMIF('19'!$B:$B,$D343,'19'!$L:$L)),0,SUMIF('19'!$B:$B,$D343,'19'!$L:$L)))))</f>
        <v>0</v>
      </c>
      <c r="Y343" s="34">
        <f>IF($D343="","",(IF($C343="","",IF(ISNA(SUMIF('20'!$CA:$CA,$C343,'20'!$CB:$CB)),0,SUMIF('20'!$CA:$CA,$C343,'20'!$CB:$CB)))-IF($D343="","",IF(ISNA(SUMIF('20'!$B:$B,$D343,'20'!$L:$L)),0,SUMIF('20'!$B:$B,$D343,'20'!$L:$L)))))</f>
        <v>0</v>
      </c>
      <c r="Z343" s="34">
        <f>IF($D343="","",(IF($C343="","",IF(ISNA(SUMIF('21'!$CA:$CA,$C343,'21'!$CB:$CB)),0,SUMIF('21'!$CA:$CA,$C343,'21'!$CB:$CB)))-IF($D343="","",IF(ISNA(SUMIF('21'!$B:$B,$D343,'21'!$L:$L)),0,SUMIF('21'!$B:$B,$D343,'21'!$L:$L)))))</f>
        <v>0</v>
      </c>
      <c r="AA343" s="34">
        <f>IF($D343="","",(IF($C343="","",IF(ISNA(SUMIF('22'!$CA:$CA,$C343,'22'!$CB:$CB)),0,SUMIF('22'!$CA:$CA,$C343,'22'!$CB:$CB)))-IF($D343="","",IF(ISNA(SUMIF('22'!$B:$B,$D343,'22'!$L:$L)),0,SUMIF('22'!$B:$B,$D343,'22'!$L:$L)))))</f>
        <v>0</v>
      </c>
      <c r="AB343" s="34">
        <f>IF($D343="","",(IF($C343="","",IF(ISNA(SUMIF('23'!$CA:$CA,$C343,'23'!$CB:$CB)),0,SUMIF('23'!$CA:$CA,$C343,'23'!$CB:$CB)))-IF($D343="","",IF(ISNA(SUMIF('23'!$B:$B,$D343,'23'!$L:$L)),0,SUMIF('23'!$B:$B,$D343,'23'!$L:$L)))))</f>
        <v>0</v>
      </c>
      <c r="AC343" s="34">
        <f>IF($D343="","",(IF($C343="","",IF(ISNA(SUMIF('24'!$CA:$CA,$C343,'24'!$CB:$CB)),0,SUMIF('24'!$CA:$CA,$C343,'24'!$CB:$CB)))-IF($D343="","",IF(ISNA(SUMIF('24'!$B:$B,$D343,'24'!$L:$L)),0,SUMIF('24'!$B:$B,$D343,'24'!$L:$L)))))</f>
        <v>0</v>
      </c>
      <c r="AD343" s="34">
        <f>IF($D343="","",(IF($C343="","",IF(ISNA(SUMIF('25'!$CA:$CA,$C343,'25'!$CB:$CB)),0,SUMIF('25'!$CA:$CA,$C343,'25'!$CB:$CB)))-IF($D343="","",IF(ISNA(SUMIF('25'!$B:$B,$D343,'25'!$L:$L)),0,SUMIF('25'!$B:$B,$D343,'25'!$L:$L)))))</f>
        <v>0</v>
      </c>
      <c r="AE343" s="34">
        <f>IF($D343="","",(IF($C343="","",IF(ISNA(SUMIF('26'!$CA:$CA,$C343,'26'!$CB:$CB)),0,SUMIF('26'!$CA:$CA,$C343,'26'!$CB:$CB)))-IF($D343="","",IF(ISNA(SUMIF('26'!$B:$B,$D343,'26'!$L:$L)),0,SUMIF('26'!$B:$B,$D343,'26'!$L:$L)))))</f>
        <v>0</v>
      </c>
      <c r="AF343" s="34">
        <f>IF($D343="","",(IF($C343="","",IF(ISNA(SUMIF('27'!$CA:$CA,$C343,'27'!$CB:$CB)),0,SUMIF('27'!$CA:$CA,$C343,'27'!$CB:$CB)))-IF($D343="","",IF(ISNA(SUMIF('27'!$B:$B,$D343,'27'!$L:$L)),0,SUMIF('27'!$B:$B,$D343,'27'!$L:$L)))))</f>
        <v>0</v>
      </c>
      <c r="AG343" s="34">
        <f>IF($D343="","",(IF($C343="","",IF(ISNA(SUMIF('28'!$CA:$CA,$C343,'28'!$CB:$CB)),0,SUMIF('28'!$CA:$CA,$C343,'28'!$CB:$CB)))-IF($D343="","",IF(ISNA(SUMIF('28'!$B:$B,$D343,'28'!$L:$L)),0,SUMIF('28'!$B:$B,$D343,'28'!$L:$L)))))</f>
        <v>0</v>
      </c>
      <c r="AH343" s="34">
        <f>IF($D343="","",(IF($C343="","",IF(ISNA(SUMIF('29'!$CA:$CA,$C343,'29'!$CB:$CB)),0,SUMIF('29'!$CA:$CA,$C343,'29'!$CB:$CB)))-IF($D343="","",IF(ISNA(SUMIF('29'!$B:$B,$D343,'29'!$L:$L)),0,SUMIF('29'!$B:$B,$D343,'29'!$L:$L)))))</f>
        <v>0</v>
      </c>
      <c r="AI343" s="34">
        <f>IF($D343="","",(IF($C343="","",IF(ISNA(SUMIF('30'!$CA:$CA,$C343,'30'!$CB:$CB)),0,SUMIF('30'!$CA:$CA,$C343,'30'!$CB:$CB)))-IF($D343="","",IF(ISNA(SUMIF('30'!$B:$B,$D343,'30'!$L:$L)),0,SUMIF('30'!$B:$B,$D343,'30'!$L:$L)))))</f>
        <v>0</v>
      </c>
      <c r="AJ343" s="34">
        <f>IF($D343="","",(IF($C343="","",IF(ISNA(SUMIF('31'!$CA:$CA,$C343,'31'!$CB:$CB)),0,SUMIF('31'!$CA:$CA,$C343,'31'!$CB:$CB)))-IF($D343="","",IF(ISNA(SUMIF('31'!$B:$B,$D343,'31'!$L:$L)),0,SUMIF('31'!$B:$B,$D343,'31'!$L:$L)))))</f>
        <v>0</v>
      </c>
      <c r="AK343" s="35">
        <f t="shared" si="20"/>
        <v>0</v>
      </c>
      <c r="AL343" s="31">
        <f t="shared" si="21"/>
        <v>291</v>
      </c>
    </row>
    <row r="344" spans="1:38" ht="17.399999999999999">
      <c r="A344" s="19">
        <v>20</v>
      </c>
      <c r="C344" s="39">
        <f>IF(D344="","",VLOOKUP('CUADRO GENERADO'!D344,'BASE DATOS CONDUCTORES'!B:C,2,FALSE))</f>
        <v>5209</v>
      </c>
      <c r="D344" s="28">
        <f>IFERROR(VLOOKUP(A344,'BASE DATOS CONDUCTORES'!$AA$4:$AB$403,2,FALSE),"")</f>
        <v>292</v>
      </c>
      <c r="E344" s="34" t="str">
        <f>IF(ISNA(VLOOKUP(D344,SALDOS!C:D,2,FALSE)),"",VLOOKUP(D344,SALDOS!C:D,2,FALSE))</f>
        <v/>
      </c>
      <c r="F344" s="34">
        <f>IF($D344="","",(IF($C344="","",IF(ISNA(SUMIF('1'!$CA:$CA,$C344,'1'!$CB:$CB)),0,SUMIF('1'!$CA:$CA,$C344,'1'!$CB:$CB)))-IF($D344="","",IF(ISNA(SUMIF('1'!$B:$B,$D344,'1'!$L:$L)),0,SUMIF('1'!$B:$B,$D344,'1'!$L:$L)))))</f>
        <v>0</v>
      </c>
      <c r="G344" s="34">
        <f>IF($D344="","",(IF($C344="","",IF(ISNA(SUMIF('2'!$CA:$CA,$C344,'2'!$CB:$CB)),0,SUMIF('2'!$CA:$CA,$C344,'2'!$CB:$CB)))-IF($D344="","",IF(ISNA(SUMIF('2'!$B:$B,$D344,'2'!$L:$L)),0,SUMIF('2'!$B:$B,$D344,'2'!$L:$L)))))</f>
        <v>0</v>
      </c>
      <c r="H344" s="34">
        <f>IF($D344="","",(IF($C344="","",IF(ISNA(SUMIF('3'!$CA:$CA,$C344,'3'!$CB:$CB)),0,SUMIF('3'!$CA:$CA,$C344,'3'!$CB:$CB)))-IF($D344="","",IF(ISNA(SUMIF('3'!$B:$B,$D344,'3'!$L:$L)),0,SUMIF('3'!$B:$B,$D344,'3'!$L:$L)))))</f>
        <v>0</v>
      </c>
      <c r="I344" s="34">
        <f>IF($D344="","",(IF($C344="","",IF(ISNA(SUMIF('4'!$CA:$CA,$C344,'4'!$CB:$CB)),0,SUMIF('4'!$CA:$CA,$C344,'4'!$CB:$CB)))-IF($D344="","",IF(ISNA(SUMIF('4'!$B:$B,$D344,'4'!$L:$L)),0,SUMIF('4'!$B:$B,$D344,'4'!$L:$L)))))</f>
        <v>0</v>
      </c>
      <c r="J344" s="34">
        <f>IF($D344="","",(IF($C344="","",IF(ISNA(SUMIF('5'!$CA:$CA,$C344,'5'!$CB:$CB)),0,SUMIF('5'!$CA:$CA,$C344,'5'!$CB:$CB)))-IF($D344="","",IF(ISNA(SUMIF('5'!$B:$B,$D344,'5'!$L:$L)),0,SUMIF('5'!$B:$B,$D344,'5'!$L:$L)))))</f>
        <v>0</v>
      </c>
      <c r="K344" s="34">
        <f>IF($D344="","",(IF($C344="","",IF(ISNA(SUMIF('6'!$CA:$CA,$C344,'6'!$CB:$CB)),0,SUMIF('6'!$CA:$CA,$C344,'6'!$CB:$CB)))-IF($D344="","",IF(ISNA(SUMIF('6'!$B:$B,$D344,'6'!$L:$L)),0,SUMIF('6'!$B:$B,$D344,'6'!$L:$L)))))</f>
        <v>0</v>
      </c>
      <c r="L344" s="34">
        <f>IF($D344="","",(IF($C344="","",IF(ISNA(SUMIF('7'!$CA:$CA,$C344,'7'!$CB:$CB)),0,SUMIF('7'!$CA:$CA,$C344,'7'!$CB:$CB)))-IF($D344="","",IF(ISNA(SUMIF('7'!$B:$B,$D344,'7'!$L:$L)),0,SUMIF('7'!$B:$B,$D344,'7'!$L:$L)))))</f>
        <v>0</v>
      </c>
      <c r="M344" s="34">
        <f>IF($D344="","",(IF($C344="","",IF(ISNA(SUMIF('8'!$CA:$CA,$C344,'8'!$CB:$CB)),0,SUMIF('8'!$CA:$CA,$C344,'8'!$CB:$CB)))-IF($D344="","",IF(ISNA(SUMIF('8'!$B:$B,$D344,'8'!$L:$L)),0,SUMIF('8'!$B:$B,$D344,'8'!$L:$L)))))</f>
        <v>0</v>
      </c>
      <c r="N344" s="34">
        <f>IF($D344="","",(IF($C344="","",IF(ISNA(SUMIF('9'!$CA:$CA,$C344,'9'!$CB:$CB)),0,SUMIF('9'!$CA:$CA,$C344,'9'!$CB:$CB)))-IF($D344="","",IF(ISNA(SUMIF('9'!$B:$B,$D344,'9'!$L:$L)),0,SUMIF('9'!$B:$B,$D344,'9'!$L:$L)))))</f>
        <v>0</v>
      </c>
      <c r="O344" s="34">
        <f>IF($D344="","",(IF($C344="","",IF(ISNA(SUMIF('10'!$CA:$CA,$C344,'10'!$CB:$CB)),0,SUMIF('10'!$CA:$CA,$C344,'10'!$CB:$CB)))-IF($D344="","",IF(ISNA(SUMIF('10'!$B:$B,$D344,'10'!$L:$L)),0,SUMIF('10'!$B:$B,$D344,'10'!$L:$L)))))</f>
        <v>0</v>
      </c>
      <c r="P344" s="34">
        <f>IF($D344="","",(IF($C344="","",IF(ISNA(SUMIF('11'!$CA:$CA,$C344,'11'!$CB:$CB)),0,SUMIF('11'!$CA:$CA,$C344,'11'!$CB:$CB)))-IF($D344="","",IF(ISNA(SUMIF('11'!$B:$B,$D344,'11'!$L:$L)),0,SUMIF('11'!$B:$B,$D344,'11'!$L:$L)))))</f>
        <v>0</v>
      </c>
      <c r="Q344" s="34">
        <f>IF($D344="","",(IF($C344="","",IF(ISNA(SUMIF('12'!$CA:$CA,$C344,'12'!$CB:$CB)),0,SUMIF('12'!$CA:$CA,$C344,'12'!$CB:$CB)))-IF($D344="","",IF(ISNA(SUMIF('12'!$B:$B,$D344,'12'!$L:$L)),0,SUMIF('12'!$B:$B,$D344,'12'!$L:$L)))))</f>
        <v>0</v>
      </c>
      <c r="R344" s="34">
        <f>IF($D344="","",(IF($C344="","",IF(ISNA(SUMIF('13'!$CA:$CA,$C344,'13'!$CB:$CB)),0,SUMIF('13'!$CA:$CA,$C344,'13'!$CB:$CB)))-IF($D344="","",IF(ISNA(SUMIF('13'!$B:$B,$D344,'13'!$L:$L)),0,SUMIF('13'!$B:$B,$D344,'13'!$L:$L)))))</f>
        <v>0</v>
      </c>
      <c r="S344" s="34">
        <f>IF($D344="","",(IF($C344="","",IF(ISNA(SUMIF('14'!$CA:$CA,$C344,'14'!$CB:$CB)),0,SUMIF('14'!$CA:$CA,$C344,'14'!$CB:$CB)))-IF($D344="","",IF(ISNA(SUMIF('14'!$B:$B,$D344,'14'!$L:$L)),0,SUMIF('14'!$B:$B,$D344,'14'!$L:$L)))))</f>
        <v>0</v>
      </c>
      <c r="T344" s="34">
        <f>IF($D344="","",(IF($C344="","",IF(ISNA(SUMIF('15'!$CA:$CA,$C344,'15'!$CB:$CB)),0,SUMIF('15'!$CA:$CA,$C344,'15'!$CB:$CB)))-IF($D344="","",IF(ISNA(SUMIF('15'!$B:$B,$D344,'15'!$L:$L)),0,SUMIF('15'!$B:$B,$D344,'15'!$L:$L)))))</f>
        <v>0</v>
      </c>
      <c r="U344" s="34">
        <f>IF($D344="","",(IF($C344="","",IF(ISNA(SUMIF('16'!$CA:$CA,$C344,'16'!$CB:$CB)),0,SUMIF('16'!$CA:$CA,$C344,'16'!$CB:$CB)))-IF($D344="","",IF(ISNA(SUMIF('16'!$B:$B,$D344,'16'!$L:$L)),0,SUMIF('16'!$B:$B,$D344,'16'!$L:$L)))))</f>
        <v>0</v>
      </c>
      <c r="V344" s="34">
        <f>IF($D344="","",(IF($C344="","",IF(ISNA(SUMIF('17'!$CA:$CA,$C344,'17'!$CB:$CB)),0,SUMIF('17'!$CA:$CA,$C344,'17'!$CB:$CB)))-IF($D344="","",IF(ISNA(SUMIF('17'!$B:$B,$D344,'17'!$L:$L)),0,SUMIF('17'!$B:$B,$D344,'17'!$L:$L)))))</f>
        <v>0</v>
      </c>
      <c r="W344" s="34">
        <f>IF($D344="","",(IF($C344="","",IF(ISNA(SUMIF('18'!$CA:$CA,$C344,'18'!$CB:$CB)),0,SUMIF('18'!$CA:$CA,$C344,'18'!$CB:$CB)))-IF($D344="","",IF(ISNA(SUMIF('18'!$B:$B,$D344,'18'!$L:$L)),0,SUMIF('18'!$B:$B,$D344,'18'!$L:$L)))))</f>
        <v>0</v>
      </c>
      <c r="X344" s="34">
        <f>IF($D344="","",(IF($C344="","",IF(ISNA(SUMIF('19'!$CA:$CA,$C344,'19'!$CB:$CB)),0,SUMIF('19'!$CA:$CA,$C344,'19'!$CB:$CB)))-IF($D344="","",IF(ISNA(SUMIF('19'!$B:$B,$D344,'19'!$L:$L)),0,SUMIF('19'!$B:$B,$D344,'19'!$L:$L)))))</f>
        <v>0</v>
      </c>
      <c r="Y344" s="34">
        <f>IF($D344="","",(IF($C344="","",IF(ISNA(SUMIF('20'!$CA:$CA,$C344,'20'!$CB:$CB)),0,SUMIF('20'!$CA:$CA,$C344,'20'!$CB:$CB)))-IF($D344="","",IF(ISNA(SUMIF('20'!$B:$B,$D344,'20'!$L:$L)),0,SUMIF('20'!$B:$B,$D344,'20'!$L:$L)))))</f>
        <v>0</v>
      </c>
      <c r="Z344" s="34">
        <f>IF($D344="","",(IF($C344="","",IF(ISNA(SUMIF('21'!$CA:$CA,$C344,'21'!$CB:$CB)),0,SUMIF('21'!$CA:$CA,$C344,'21'!$CB:$CB)))-IF($D344="","",IF(ISNA(SUMIF('21'!$B:$B,$D344,'21'!$L:$L)),0,SUMIF('21'!$B:$B,$D344,'21'!$L:$L)))))</f>
        <v>0</v>
      </c>
      <c r="AA344" s="34">
        <f>IF($D344="","",(IF($C344="","",IF(ISNA(SUMIF('22'!$CA:$CA,$C344,'22'!$CB:$CB)),0,SUMIF('22'!$CA:$CA,$C344,'22'!$CB:$CB)))-IF($D344="","",IF(ISNA(SUMIF('22'!$B:$B,$D344,'22'!$L:$L)),0,SUMIF('22'!$B:$B,$D344,'22'!$L:$L)))))</f>
        <v>0</v>
      </c>
      <c r="AB344" s="34">
        <f>IF($D344="","",(IF($C344="","",IF(ISNA(SUMIF('23'!$CA:$CA,$C344,'23'!$CB:$CB)),0,SUMIF('23'!$CA:$CA,$C344,'23'!$CB:$CB)))-IF($D344="","",IF(ISNA(SUMIF('23'!$B:$B,$D344,'23'!$L:$L)),0,SUMIF('23'!$B:$B,$D344,'23'!$L:$L)))))</f>
        <v>0</v>
      </c>
      <c r="AC344" s="34">
        <f>IF($D344="","",(IF($C344="","",IF(ISNA(SUMIF('24'!$CA:$CA,$C344,'24'!$CB:$CB)),0,SUMIF('24'!$CA:$CA,$C344,'24'!$CB:$CB)))-IF($D344="","",IF(ISNA(SUMIF('24'!$B:$B,$D344,'24'!$L:$L)),0,SUMIF('24'!$B:$B,$D344,'24'!$L:$L)))))</f>
        <v>0</v>
      </c>
      <c r="AD344" s="34">
        <f>IF($D344="","",(IF($C344="","",IF(ISNA(SUMIF('25'!$CA:$CA,$C344,'25'!$CB:$CB)),0,SUMIF('25'!$CA:$CA,$C344,'25'!$CB:$CB)))-IF($D344="","",IF(ISNA(SUMIF('25'!$B:$B,$D344,'25'!$L:$L)),0,SUMIF('25'!$B:$B,$D344,'25'!$L:$L)))))</f>
        <v>0</v>
      </c>
      <c r="AE344" s="34">
        <f>IF($D344="","",(IF($C344="","",IF(ISNA(SUMIF('26'!$CA:$CA,$C344,'26'!$CB:$CB)),0,SUMIF('26'!$CA:$CA,$C344,'26'!$CB:$CB)))-IF($D344="","",IF(ISNA(SUMIF('26'!$B:$B,$D344,'26'!$L:$L)),0,SUMIF('26'!$B:$B,$D344,'26'!$L:$L)))))</f>
        <v>0</v>
      </c>
      <c r="AF344" s="34">
        <f>IF($D344="","",(IF($C344="","",IF(ISNA(SUMIF('27'!$CA:$CA,$C344,'27'!$CB:$CB)),0,SUMIF('27'!$CA:$CA,$C344,'27'!$CB:$CB)))-IF($D344="","",IF(ISNA(SUMIF('27'!$B:$B,$D344,'27'!$L:$L)),0,SUMIF('27'!$B:$B,$D344,'27'!$L:$L)))))</f>
        <v>0</v>
      </c>
      <c r="AG344" s="34">
        <f>IF($D344="","",(IF($C344="","",IF(ISNA(SUMIF('28'!$CA:$CA,$C344,'28'!$CB:$CB)),0,SUMIF('28'!$CA:$CA,$C344,'28'!$CB:$CB)))-IF($D344="","",IF(ISNA(SUMIF('28'!$B:$B,$D344,'28'!$L:$L)),0,SUMIF('28'!$B:$B,$D344,'28'!$L:$L)))))</f>
        <v>0</v>
      </c>
      <c r="AH344" s="34">
        <f>IF($D344="","",(IF($C344="","",IF(ISNA(SUMIF('29'!$CA:$CA,$C344,'29'!$CB:$CB)),0,SUMIF('29'!$CA:$CA,$C344,'29'!$CB:$CB)))-IF($D344="","",IF(ISNA(SUMIF('29'!$B:$B,$D344,'29'!$L:$L)),0,SUMIF('29'!$B:$B,$D344,'29'!$L:$L)))))</f>
        <v>0</v>
      </c>
      <c r="AI344" s="34">
        <f>IF($D344="","",(IF($C344="","",IF(ISNA(SUMIF('30'!$CA:$CA,$C344,'30'!$CB:$CB)),0,SUMIF('30'!$CA:$CA,$C344,'30'!$CB:$CB)))-IF($D344="","",IF(ISNA(SUMIF('30'!$B:$B,$D344,'30'!$L:$L)),0,SUMIF('30'!$B:$B,$D344,'30'!$L:$L)))))</f>
        <v>0</v>
      </c>
      <c r="AJ344" s="34">
        <f>IF($D344="","",(IF($C344="","",IF(ISNA(SUMIF('31'!$CA:$CA,$C344,'31'!$CB:$CB)),0,SUMIF('31'!$CA:$CA,$C344,'31'!$CB:$CB)))-IF($D344="","",IF(ISNA(SUMIF('31'!$B:$B,$D344,'31'!$L:$L)),0,SUMIF('31'!$B:$B,$D344,'31'!$L:$L)))))</f>
        <v>0</v>
      </c>
      <c r="AK344" s="35">
        <f t="shared" si="20"/>
        <v>0</v>
      </c>
      <c r="AL344" s="31">
        <f t="shared" si="21"/>
        <v>292</v>
      </c>
    </row>
    <row r="345" spans="1:38" ht="17.399999999999999">
      <c r="A345" s="19">
        <v>21</v>
      </c>
      <c r="C345" s="39">
        <f>IF(D345="","",VLOOKUP('CUADRO GENERADO'!D345,'BASE DATOS CONDUCTORES'!B:C,2,FALSE))</f>
        <v>6380</v>
      </c>
      <c r="D345" s="28">
        <f>IFERROR(VLOOKUP(A345,'BASE DATOS CONDUCTORES'!$AA$4:$AB$403,2,FALSE),"")</f>
        <v>293</v>
      </c>
      <c r="E345" s="34" t="str">
        <f>IF(ISNA(VLOOKUP(D345,SALDOS!C:D,2,FALSE)),"",VLOOKUP(D345,SALDOS!C:D,2,FALSE))</f>
        <v/>
      </c>
      <c r="F345" s="34">
        <f>IF($D345="","",(IF($C345="","",IF(ISNA(SUMIF('1'!$CA:$CA,$C345,'1'!$CB:$CB)),0,SUMIF('1'!$CA:$CA,$C345,'1'!$CB:$CB)))-IF($D345="","",IF(ISNA(SUMIF('1'!$B:$B,$D345,'1'!$L:$L)),0,SUMIF('1'!$B:$B,$D345,'1'!$L:$L)))))</f>
        <v>0</v>
      </c>
      <c r="G345" s="34">
        <f>IF($D345="","",(IF($C345="","",IF(ISNA(SUMIF('2'!$CA:$CA,$C345,'2'!$CB:$CB)),0,SUMIF('2'!$CA:$CA,$C345,'2'!$CB:$CB)))-IF($D345="","",IF(ISNA(SUMIF('2'!$B:$B,$D345,'2'!$L:$L)),0,SUMIF('2'!$B:$B,$D345,'2'!$L:$L)))))</f>
        <v>0</v>
      </c>
      <c r="H345" s="34">
        <f>IF($D345="","",(IF($C345="","",IF(ISNA(SUMIF('3'!$CA:$CA,$C345,'3'!$CB:$CB)),0,SUMIF('3'!$CA:$CA,$C345,'3'!$CB:$CB)))-IF($D345="","",IF(ISNA(SUMIF('3'!$B:$B,$D345,'3'!$L:$L)),0,SUMIF('3'!$B:$B,$D345,'3'!$L:$L)))))</f>
        <v>0</v>
      </c>
      <c r="I345" s="34">
        <f>IF($D345="","",(IF($C345="","",IF(ISNA(SUMIF('4'!$CA:$CA,$C345,'4'!$CB:$CB)),0,SUMIF('4'!$CA:$CA,$C345,'4'!$CB:$CB)))-IF($D345="","",IF(ISNA(SUMIF('4'!$B:$B,$D345,'4'!$L:$L)),0,SUMIF('4'!$B:$B,$D345,'4'!$L:$L)))))</f>
        <v>0</v>
      </c>
      <c r="J345" s="34">
        <f>IF($D345="","",(IF($C345="","",IF(ISNA(SUMIF('5'!$CA:$CA,$C345,'5'!$CB:$CB)),0,SUMIF('5'!$CA:$CA,$C345,'5'!$CB:$CB)))-IF($D345="","",IF(ISNA(SUMIF('5'!$B:$B,$D345,'5'!$L:$L)),0,SUMIF('5'!$B:$B,$D345,'5'!$L:$L)))))</f>
        <v>0</v>
      </c>
      <c r="K345" s="34">
        <f>IF($D345="","",(IF($C345="","",IF(ISNA(SUMIF('6'!$CA:$CA,$C345,'6'!$CB:$CB)),0,SUMIF('6'!$CA:$CA,$C345,'6'!$CB:$CB)))-IF($D345="","",IF(ISNA(SUMIF('6'!$B:$B,$D345,'6'!$L:$L)),0,SUMIF('6'!$B:$B,$D345,'6'!$L:$L)))))</f>
        <v>0</v>
      </c>
      <c r="L345" s="34">
        <f>IF($D345="","",(IF($C345="","",IF(ISNA(SUMIF('7'!$CA:$CA,$C345,'7'!$CB:$CB)),0,SUMIF('7'!$CA:$CA,$C345,'7'!$CB:$CB)))-IF($D345="","",IF(ISNA(SUMIF('7'!$B:$B,$D345,'7'!$L:$L)),0,SUMIF('7'!$B:$B,$D345,'7'!$L:$L)))))</f>
        <v>0</v>
      </c>
      <c r="M345" s="34">
        <f>IF($D345="","",(IF($C345="","",IF(ISNA(SUMIF('8'!$CA:$CA,$C345,'8'!$CB:$CB)),0,SUMIF('8'!$CA:$CA,$C345,'8'!$CB:$CB)))-IF($D345="","",IF(ISNA(SUMIF('8'!$B:$B,$D345,'8'!$L:$L)),0,SUMIF('8'!$B:$B,$D345,'8'!$L:$L)))))</f>
        <v>0</v>
      </c>
      <c r="N345" s="34">
        <f>IF($D345="","",(IF($C345="","",IF(ISNA(SUMIF('9'!$CA:$CA,$C345,'9'!$CB:$CB)),0,SUMIF('9'!$CA:$CA,$C345,'9'!$CB:$CB)))-IF($D345="","",IF(ISNA(SUMIF('9'!$B:$B,$D345,'9'!$L:$L)),0,SUMIF('9'!$B:$B,$D345,'9'!$L:$L)))))</f>
        <v>0</v>
      </c>
      <c r="O345" s="34">
        <f>IF($D345="","",(IF($C345="","",IF(ISNA(SUMIF('10'!$CA:$CA,$C345,'10'!$CB:$CB)),0,SUMIF('10'!$CA:$CA,$C345,'10'!$CB:$CB)))-IF($D345="","",IF(ISNA(SUMIF('10'!$B:$B,$D345,'10'!$L:$L)),0,SUMIF('10'!$B:$B,$D345,'10'!$L:$L)))))</f>
        <v>0</v>
      </c>
      <c r="P345" s="34">
        <f>IF($D345="","",(IF($C345="","",IF(ISNA(SUMIF('11'!$CA:$CA,$C345,'11'!$CB:$CB)),0,SUMIF('11'!$CA:$CA,$C345,'11'!$CB:$CB)))-IF($D345="","",IF(ISNA(SUMIF('11'!$B:$B,$D345,'11'!$L:$L)),0,SUMIF('11'!$B:$B,$D345,'11'!$L:$L)))))</f>
        <v>0</v>
      </c>
      <c r="Q345" s="34">
        <f>IF($D345="","",(IF($C345="","",IF(ISNA(SUMIF('12'!$CA:$CA,$C345,'12'!$CB:$CB)),0,SUMIF('12'!$CA:$CA,$C345,'12'!$CB:$CB)))-IF($D345="","",IF(ISNA(SUMIF('12'!$B:$B,$D345,'12'!$L:$L)),0,SUMIF('12'!$B:$B,$D345,'12'!$L:$L)))))</f>
        <v>0</v>
      </c>
      <c r="R345" s="34">
        <f>IF($D345="","",(IF($C345="","",IF(ISNA(SUMIF('13'!$CA:$CA,$C345,'13'!$CB:$CB)),0,SUMIF('13'!$CA:$CA,$C345,'13'!$CB:$CB)))-IF($D345="","",IF(ISNA(SUMIF('13'!$B:$B,$D345,'13'!$L:$L)),0,SUMIF('13'!$B:$B,$D345,'13'!$L:$L)))))</f>
        <v>0</v>
      </c>
      <c r="S345" s="34">
        <f>IF($D345="","",(IF($C345="","",IF(ISNA(SUMIF('14'!$CA:$CA,$C345,'14'!$CB:$CB)),0,SUMIF('14'!$CA:$CA,$C345,'14'!$CB:$CB)))-IF($D345="","",IF(ISNA(SUMIF('14'!$B:$B,$D345,'14'!$L:$L)),0,SUMIF('14'!$B:$B,$D345,'14'!$L:$L)))))</f>
        <v>0</v>
      </c>
      <c r="T345" s="34">
        <f>IF($D345="","",(IF($C345="","",IF(ISNA(SUMIF('15'!$CA:$CA,$C345,'15'!$CB:$CB)),0,SUMIF('15'!$CA:$CA,$C345,'15'!$CB:$CB)))-IF($D345="","",IF(ISNA(SUMIF('15'!$B:$B,$D345,'15'!$L:$L)),0,SUMIF('15'!$B:$B,$D345,'15'!$L:$L)))))</f>
        <v>0</v>
      </c>
      <c r="U345" s="34">
        <f>IF($D345="","",(IF($C345="","",IF(ISNA(SUMIF('16'!$CA:$CA,$C345,'16'!$CB:$CB)),0,SUMIF('16'!$CA:$CA,$C345,'16'!$CB:$CB)))-IF($D345="","",IF(ISNA(SUMIF('16'!$B:$B,$D345,'16'!$L:$L)),0,SUMIF('16'!$B:$B,$D345,'16'!$L:$L)))))</f>
        <v>0</v>
      </c>
      <c r="V345" s="34">
        <f>IF($D345="","",(IF($C345="","",IF(ISNA(SUMIF('17'!$CA:$CA,$C345,'17'!$CB:$CB)),0,SUMIF('17'!$CA:$CA,$C345,'17'!$CB:$CB)))-IF($D345="","",IF(ISNA(SUMIF('17'!$B:$B,$D345,'17'!$L:$L)),0,SUMIF('17'!$B:$B,$D345,'17'!$L:$L)))))</f>
        <v>0</v>
      </c>
      <c r="W345" s="34">
        <f>IF($D345="","",(IF($C345="","",IF(ISNA(SUMIF('18'!$CA:$CA,$C345,'18'!$CB:$CB)),0,SUMIF('18'!$CA:$CA,$C345,'18'!$CB:$CB)))-IF($D345="","",IF(ISNA(SUMIF('18'!$B:$B,$D345,'18'!$L:$L)),0,SUMIF('18'!$B:$B,$D345,'18'!$L:$L)))))</f>
        <v>0</v>
      </c>
      <c r="X345" s="34">
        <f>IF($D345="","",(IF($C345="","",IF(ISNA(SUMIF('19'!$CA:$CA,$C345,'19'!$CB:$CB)),0,SUMIF('19'!$CA:$CA,$C345,'19'!$CB:$CB)))-IF($D345="","",IF(ISNA(SUMIF('19'!$B:$B,$D345,'19'!$L:$L)),0,SUMIF('19'!$B:$B,$D345,'19'!$L:$L)))))</f>
        <v>0</v>
      </c>
      <c r="Y345" s="34">
        <f>IF($D345="","",(IF($C345="","",IF(ISNA(SUMIF('20'!$CA:$CA,$C345,'20'!$CB:$CB)),0,SUMIF('20'!$CA:$CA,$C345,'20'!$CB:$CB)))-IF($D345="","",IF(ISNA(SUMIF('20'!$B:$B,$D345,'20'!$L:$L)),0,SUMIF('20'!$B:$B,$D345,'20'!$L:$L)))))</f>
        <v>0</v>
      </c>
      <c r="Z345" s="34">
        <f>IF($D345="","",(IF($C345="","",IF(ISNA(SUMIF('21'!$CA:$CA,$C345,'21'!$CB:$CB)),0,SUMIF('21'!$CA:$CA,$C345,'21'!$CB:$CB)))-IF($D345="","",IF(ISNA(SUMIF('21'!$B:$B,$D345,'21'!$L:$L)),0,SUMIF('21'!$B:$B,$D345,'21'!$L:$L)))))</f>
        <v>0</v>
      </c>
      <c r="AA345" s="34">
        <f>IF($D345="","",(IF($C345="","",IF(ISNA(SUMIF('22'!$CA:$CA,$C345,'22'!$CB:$CB)),0,SUMIF('22'!$CA:$CA,$C345,'22'!$CB:$CB)))-IF($D345="","",IF(ISNA(SUMIF('22'!$B:$B,$D345,'22'!$L:$L)),0,SUMIF('22'!$B:$B,$D345,'22'!$L:$L)))))</f>
        <v>0</v>
      </c>
      <c r="AB345" s="34">
        <f>IF($D345="","",(IF($C345="","",IF(ISNA(SUMIF('23'!$CA:$CA,$C345,'23'!$CB:$CB)),0,SUMIF('23'!$CA:$CA,$C345,'23'!$CB:$CB)))-IF($D345="","",IF(ISNA(SUMIF('23'!$B:$B,$D345,'23'!$L:$L)),0,SUMIF('23'!$B:$B,$D345,'23'!$L:$L)))))</f>
        <v>0</v>
      </c>
      <c r="AC345" s="34">
        <f>IF($D345="","",(IF($C345="","",IF(ISNA(SUMIF('24'!$CA:$CA,$C345,'24'!$CB:$CB)),0,SUMIF('24'!$CA:$CA,$C345,'24'!$CB:$CB)))-IF($D345="","",IF(ISNA(SUMIF('24'!$B:$B,$D345,'24'!$L:$L)),0,SUMIF('24'!$B:$B,$D345,'24'!$L:$L)))))</f>
        <v>0</v>
      </c>
      <c r="AD345" s="34">
        <f>IF($D345="","",(IF($C345="","",IF(ISNA(SUMIF('25'!$CA:$CA,$C345,'25'!$CB:$CB)),0,SUMIF('25'!$CA:$CA,$C345,'25'!$CB:$CB)))-IF($D345="","",IF(ISNA(SUMIF('25'!$B:$B,$D345,'25'!$L:$L)),0,SUMIF('25'!$B:$B,$D345,'25'!$L:$L)))))</f>
        <v>0</v>
      </c>
      <c r="AE345" s="34">
        <f>IF($D345="","",(IF($C345="","",IF(ISNA(SUMIF('26'!$CA:$CA,$C345,'26'!$CB:$CB)),0,SUMIF('26'!$CA:$CA,$C345,'26'!$CB:$CB)))-IF($D345="","",IF(ISNA(SUMIF('26'!$B:$B,$D345,'26'!$L:$L)),0,SUMIF('26'!$B:$B,$D345,'26'!$L:$L)))))</f>
        <v>0</v>
      </c>
      <c r="AF345" s="34">
        <f>IF($D345="","",(IF($C345="","",IF(ISNA(SUMIF('27'!$CA:$CA,$C345,'27'!$CB:$CB)),0,SUMIF('27'!$CA:$CA,$C345,'27'!$CB:$CB)))-IF($D345="","",IF(ISNA(SUMIF('27'!$B:$B,$D345,'27'!$L:$L)),0,SUMIF('27'!$B:$B,$D345,'27'!$L:$L)))))</f>
        <v>0</v>
      </c>
      <c r="AG345" s="34">
        <f>IF($D345="","",(IF($C345="","",IF(ISNA(SUMIF('28'!$CA:$CA,$C345,'28'!$CB:$CB)),0,SUMIF('28'!$CA:$CA,$C345,'28'!$CB:$CB)))-IF($D345="","",IF(ISNA(SUMIF('28'!$B:$B,$D345,'28'!$L:$L)),0,SUMIF('28'!$B:$B,$D345,'28'!$L:$L)))))</f>
        <v>0</v>
      </c>
      <c r="AH345" s="34">
        <f>IF($D345="","",(IF($C345="","",IF(ISNA(SUMIF('29'!$CA:$CA,$C345,'29'!$CB:$CB)),0,SUMIF('29'!$CA:$CA,$C345,'29'!$CB:$CB)))-IF($D345="","",IF(ISNA(SUMIF('29'!$B:$B,$D345,'29'!$L:$L)),0,SUMIF('29'!$B:$B,$D345,'29'!$L:$L)))))</f>
        <v>0</v>
      </c>
      <c r="AI345" s="34">
        <f>IF($D345="","",(IF($C345="","",IF(ISNA(SUMIF('30'!$CA:$CA,$C345,'30'!$CB:$CB)),0,SUMIF('30'!$CA:$CA,$C345,'30'!$CB:$CB)))-IF($D345="","",IF(ISNA(SUMIF('30'!$B:$B,$D345,'30'!$L:$L)),0,SUMIF('30'!$B:$B,$D345,'30'!$L:$L)))))</f>
        <v>0</v>
      </c>
      <c r="AJ345" s="34">
        <f>IF($D345="","",(IF($C345="","",IF(ISNA(SUMIF('31'!$CA:$CA,$C345,'31'!$CB:$CB)),0,SUMIF('31'!$CA:$CA,$C345,'31'!$CB:$CB)))-IF($D345="","",IF(ISNA(SUMIF('31'!$B:$B,$D345,'31'!$L:$L)),0,SUMIF('31'!$B:$B,$D345,'31'!$L:$L)))))</f>
        <v>0</v>
      </c>
      <c r="AK345" s="35">
        <f t="shared" si="20"/>
        <v>0</v>
      </c>
      <c r="AL345" s="31">
        <f t="shared" si="21"/>
        <v>293</v>
      </c>
    </row>
    <row r="346" spans="1:38" ht="17.399999999999999" hidden="1">
      <c r="A346" s="19">
        <v>22</v>
      </c>
      <c r="C346" s="39" t="str">
        <f>IF(D346="","",VLOOKUP('CUADRO GENERADO'!D346,'BASE DATOS CONDUCTORES'!B:C,2,FALSE))</f>
        <v/>
      </c>
      <c r="D346" s="28" t="str">
        <f>IFERROR(VLOOKUP(A346,'BASE DATOS CONDUCTORES'!$AA$4:$AB$403,2,FALSE),"")</f>
        <v/>
      </c>
      <c r="E346" s="34" t="str">
        <f>IF(ISNA(VLOOKUP(D346,SALDOS!C:D,2,FALSE)),"",VLOOKUP(D346,SALDOS!C:D,2,FALSE))</f>
        <v/>
      </c>
      <c r="F346" s="34" t="str">
        <f>IF($D346="","",(IF($C346="","",IF(ISNA(SUMIF('1'!$CA:$CA,$C346,'1'!$CB:$CB)),0,SUMIF('1'!$CA:$CA,$C346,'1'!$CB:$CB)))-IF($D346="","",IF(ISNA(SUMIF('1'!$B:$B,$D346,'1'!$L:$L)),0,SUMIF('1'!$B:$B,$D346,'1'!$L:$L)))))</f>
        <v/>
      </c>
      <c r="G346" s="34" t="str">
        <f>IF($D346="","",(IF($C346="","",IF(ISNA(SUMIF('2'!$CA:$CA,$C346,'2'!$CB:$CB)),0,SUMIF('2'!$CA:$CA,$C346,'2'!$CB:$CB)))-IF($D346="","",IF(ISNA(SUMIF('2'!$B:$B,$D346,'2'!$L:$L)),0,SUMIF('2'!$B:$B,$D346,'2'!$L:$L)))))</f>
        <v/>
      </c>
      <c r="H346" s="34" t="str">
        <f>IF($D346="","",(IF($C346="","",IF(ISNA(SUMIF('3'!$CA:$CA,$C346,'3'!$CB:$CB)),0,SUMIF('3'!$CA:$CA,$C346,'3'!$CB:$CB)))-IF($D346="","",IF(ISNA(SUMIF('3'!$B:$B,$D346,'3'!$L:$L)),0,SUMIF('3'!$B:$B,$D346,'3'!$L:$L)))))</f>
        <v/>
      </c>
      <c r="I346" s="34" t="str">
        <f>IF($D346="","",(IF($C346="","",IF(ISNA(SUMIF('4'!$CA:$CA,$C346,'4'!$CB:$CB)),0,SUMIF('4'!$CA:$CA,$C346,'4'!$CB:$CB)))-IF($D346="","",IF(ISNA(SUMIF('4'!$B:$B,$D346,'4'!$L:$L)),0,SUMIF('4'!$B:$B,$D346,'4'!$L:$L)))))</f>
        <v/>
      </c>
      <c r="J346" s="34" t="str">
        <f>IF($D346="","",(IF($C346="","",IF(ISNA(SUMIF('5'!$CA:$CA,$C346,'5'!$CB:$CB)),0,SUMIF('5'!$CA:$CA,$C346,'5'!$CB:$CB)))-IF($D346="","",IF(ISNA(SUMIF('5'!$B:$B,$D346,'5'!$L:$L)),0,SUMIF('5'!$B:$B,$D346,'5'!$L:$L)))))</f>
        <v/>
      </c>
      <c r="K346" s="34" t="str">
        <f>IF($D346="","",(IF($C346="","",IF(ISNA(SUMIF('6'!$CA:$CA,$C346,'6'!$CB:$CB)),0,SUMIF('6'!$CA:$CA,$C346,'6'!$CB:$CB)))-IF($D346="","",IF(ISNA(SUMIF('6'!$B:$B,$D346,'6'!$L:$L)),0,SUMIF('6'!$B:$B,$D346,'6'!$L:$L)))))</f>
        <v/>
      </c>
      <c r="L346" s="34" t="str">
        <f>IF($D346="","",(IF($C346="","",IF(ISNA(SUMIF('7'!$CA:$CA,$C346,'7'!$CB:$CB)),0,SUMIF('7'!$CA:$CA,$C346,'7'!$CB:$CB)))-IF($D346="","",IF(ISNA(SUMIF('7'!$B:$B,$D346,'7'!$L:$L)),0,SUMIF('7'!$B:$B,$D346,'7'!$L:$L)))))</f>
        <v/>
      </c>
      <c r="M346" s="34" t="str">
        <f>IF($D346="","",(IF($C346="","",IF(ISNA(SUMIF('8'!$CA:$CA,$C346,'8'!$CB:$CB)),0,SUMIF('8'!$CA:$CA,$C346,'8'!$CB:$CB)))-IF($D346="","",IF(ISNA(SUMIF('8'!$B:$B,$D346,'8'!$L:$L)),0,SUMIF('8'!$B:$B,$D346,'8'!$L:$L)))))</f>
        <v/>
      </c>
      <c r="N346" s="34" t="str">
        <f>IF($D346="","",(IF($C346="","",IF(ISNA(SUMIF('9'!$CA:$CA,$C346,'9'!$CB:$CB)),0,SUMIF('9'!$CA:$CA,$C346,'9'!$CB:$CB)))-IF($D346="","",IF(ISNA(SUMIF('9'!$B:$B,$D346,'9'!$L:$L)),0,SUMIF('9'!$B:$B,$D346,'9'!$L:$L)))))</f>
        <v/>
      </c>
      <c r="O346" s="34" t="str">
        <f>IF($D346="","",(IF($C346="","",IF(ISNA(SUMIF('10'!$CA:$CA,$C346,'10'!$CB:$CB)),0,SUMIF('10'!$CA:$CA,$C346,'10'!$CB:$CB)))-IF($D346="","",IF(ISNA(SUMIF('10'!$B:$B,$D346,'10'!$L:$L)),0,SUMIF('10'!$B:$B,$D346,'10'!$L:$L)))))</f>
        <v/>
      </c>
      <c r="P346" s="34" t="str">
        <f>IF($D346="","",(IF($C346="","",IF(ISNA(SUMIF('11'!$CA:$CA,$C346,'11'!$CB:$CB)),0,SUMIF('11'!$CA:$CA,$C346,'11'!$CB:$CB)))-IF($D346="","",IF(ISNA(SUMIF('11'!$B:$B,$D346,'11'!$L:$L)),0,SUMIF('11'!$B:$B,$D346,'11'!$L:$L)))))</f>
        <v/>
      </c>
      <c r="Q346" s="34" t="str">
        <f>IF($D346="","",(IF($C346="","",IF(ISNA(SUMIF('12'!$CA:$CA,$C346,'12'!$CB:$CB)),0,SUMIF('12'!$CA:$CA,$C346,'12'!$CB:$CB)))-IF($D346="","",IF(ISNA(SUMIF('12'!$B:$B,$D346,'12'!$L:$L)),0,SUMIF('12'!$B:$B,$D346,'12'!$L:$L)))))</f>
        <v/>
      </c>
      <c r="R346" s="34" t="str">
        <f>IF($D346="","",(IF($C346="","",IF(ISNA(SUMIF('13'!$CA:$CA,$C346,'13'!$CB:$CB)),0,SUMIF('13'!$CA:$CA,$C346,'13'!$CB:$CB)))-IF($D346="","",IF(ISNA(SUMIF('13'!$B:$B,$D346,'13'!$L:$L)),0,SUMIF('13'!$B:$B,$D346,'13'!$L:$L)))))</f>
        <v/>
      </c>
      <c r="S346" s="34" t="str">
        <f>IF($D346="","",(IF($C346="","",IF(ISNA(SUMIF('14'!$CA:$CA,$C346,'14'!$CB:$CB)),0,SUMIF('14'!$CA:$CA,$C346,'14'!$CB:$CB)))-IF($D346="","",IF(ISNA(SUMIF('14'!$B:$B,$D346,'14'!$L:$L)),0,SUMIF('14'!$B:$B,$D346,'14'!$L:$L)))))</f>
        <v/>
      </c>
      <c r="T346" s="34" t="str">
        <f>IF($D346="","",(IF($C346="","",IF(ISNA(SUMIF('15'!$CA:$CA,$C346,'15'!$CB:$CB)),0,SUMIF('15'!$CA:$CA,$C346,'15'!$CB:$CB)))-IF($D346="","",IF(ISNA(SUMIF('15'!$B:$B,$D346,'15'!$L:$L)),0,SUMIF('15'!$B:$B,$D346,'15'!$L:$L)))))</f>
        <v/>
      </c>
      <c r="U346" s="34" t="str">
        <f>IF($D346="","",(IF($C346="","",IF(ISNA(SUMIF('16'!$CA:$CA,$C346,'16'!$CB:$CB)),0,SUMIF('16'!$CA:$CA,$C346,'16'!$CB:$CB)))-IF($D346="","",IF(ISNA(SUMIF('16'!$B:$B,$D346,'16'!$L:$L)),0,SUMIF('16'!$B:$B,$D346,'16'!$L:$L)))))</f>
        <v/>
      </c>
      <c r="V346" s="34" t="str">
        <f>IF($D346="","",(IF($C346="","",IF(ISNA(SUMIF('17'!$CA:$CA,$C346,'17'!$CB:$CB)),0,SUMIF('17'!$CA:$CA,$C346,'17'!$CB:$CB)))-IF($D346="","",IF(ISNA(SUMIF('17'!$B:$B,$D346,'17'!$L:$L)),0,SUMIF('17'!$B:$B,$D346,'17'!$L:$L)))))</f>
        <v/>
      </c>
      <c r="W346" s="34" t="str">
        <f>IF($D346="","",(IF($C346="","",IF(ISNA(SUMIF('18'!$CA:$CA,$C346,'18'!$CB:$CB)),0,SUMIF('18'!$CA:$CA,$C346,'18'!$CB:$CB)))-IF($D346="","",IF(ISNA(SUMIF('18'!$B:$B,$D346,'18'!$L:$L)),0,SUMIF('18'!$B:$B,$D346,'18'!$L:$L)))))</f>
        <v/>
      </c>
      <c r="X346" s="34" t="str">
        <f>IF($D346="","",(IF($C346="","",IF(ISNA(SUMIF('19'!$CA:$CA,$C346,'19'!$CB:$CB)),0,SUMIF('19'!$CA:$CA,$C346,'19'!$CB:$CB)))-IF($D346="","",IF(ISNA(SUMIF('19'!$B:$B,$D346,'19'!$L:$L)),0,SUMIF('19'!$B:$B,$D346,'19'!$L:$L)))))</f>
        <v/>
      </c>
      <c r="Y346" s="34" t="str">
        <f>IF($D346="","",(IF($C346="","",IF(ISNA(SUMIF('20'!$CA:$CA,$C346,'20'!$CB:$CB)),0,SUMIF('20'!$CA:$CA,$C346,'20'!$CB:$CB)))-IF($D346="","",IF(ISNA(SUMIF('20'!$B:$B,$D346,'20'!$L:$L)),0,SUMIF('20'!$B:$B,$D346,'20'!$L:$L)))))</f>
        <v/>
      </c>
      <c r="Z346" s="34" t="str">
        <f>IF($D346="","",(IF($C346="","",IF(ISNA(SUMIF('21'!$CA:$CA,$C346,'21'!$CB:$CB)),0,SUMIF('21'!$CA:$CA,$C346,'21'!$CB:$CB)))-IF($D346="","",IF(ISNA(SUMIF('21'!$B:$B,$D346,'21'!$L:$L)),0,SUMIF('21'!$B:$B,$D346,'21'!$L:$L)))))</f>
        <v/>
      </c>
      <c r="AA346" s="34" t="str">
        <f>IF($D346="","",(IF($C346="","",IF(ISNA(SUMIF('22'!$CA:$CA,$C346,'22'!$CB:$CB)),0,SUMIF('22'!$CA:$CA,$C346,'22'!$CB:$CB)))-IF($D346="","",IF(ISNA(SUMIF('22'!$B:$B,$D346,'22'!$L:$L)),0,SUMIF('22'!$B:$B,$D346,'22'!$L:$L)))))</f>
        <v/>
      </c>
      <c r="AB346" s="34" t="str">
        <f>IF($D346="","",(IF($C346="","",IF(ISNA(SUMIF('23'!$CA:$CA,$C346,'23'!$CB:$CB)),0,SUMIF('23'!$CA:$CA,$C346,'23'!$CB:$CB)))-IF($D346="","",IF(ISNA(SUMIF('23'!$B:$B,$D346,'23'!$L:$L)),0,SUMIF('23'!$B:$B,$D346,'23'!$L:$L)))))</f>
        <v/>
      </c>
      <c r="AC346" s="34" t="str">
        <f>IF($D346="","",(IF($C346="","",IF(ISNA(SUMIF('24'!$CA:$CA,$C346,'24'!$CB:$CB)),0,SUMIF('24'!$CA:$CA,$C346,'24'!$CB:$CB)))-IF($D346="","",IF(ISNA(SUMIF('24'!$B:$B,$D346,'24'!$L:$L)),0,SUMIF('24'!$B:$B,$D346,'24'!$L:$L)))))</f>
        <v/>
      </c>
      <c r="AD346" s="34" t="str">
        <f>IF($D346="","",(IF($C346="","",IF(ISNA(SUMIF('25'!$CA:$CA,$C346,'25'!$CB:$CB)),0,SUMIF('25'!$CA:$CA,$C346,'25'!$CB:$CB)))-IF($D346="","",IF(ISNA(SUMIF('25'!$B:$B,$D346,'25'!$L:$L)),0,SUMIF('25'!$B:$B,$D346,'25'!$L:$L)))))</f>
        <v/>
      </c>
      <c r="AE346" s="34" t="str">
        <f>IF($D346="","",(IF($C346="","",IF(ISNA(SUMIF('26'!$CA:$CA,$C346,'26'!$CB:$CB)),0,SUMIF('26'!$CA:$CA,$C346,'26'!$CB:$CB)))-IF($D346="","",IF(ISNA(SUMIF('26'!$B:$B,$D346,'26'!$L:$L)),0,SUMIF('26'!$B:$B,$D346,'26'!$L:$L)))))</f>
        <v/>
      </c>
      <c r="AF346" s="34" t="str">
        <f>IF($D346="","",(IF($C346="","",IF(ISNA(SUMIF('27'!$CA:$CA,$C346,'27'!$CB:$CB)),0,SUMIF('27'!$CA:$CA,$C346,'27'!$CB:$CB)))-IF($D346="","",IF(ISNA(SUMIF('27'!$B:$B,$D346,'27'!$L:$L)),0,SUMIF('27'!$B:$B,$D346,'27'!$L:$L)))))</f>
        <v/>
      </c>
      <c r="AG346" s="34" t="str">
        <f>IF($D346="","",(IF($C346="","",IF(ISNA(SUMIF('28'!$CA:$CA,$C346,'28'!$CB:$CB)),0,SUMIF('28'!$CA:$CA,$C346,'28'!$CB:$CB)))-IF($D346="","",IF(ISNA(SUMIF('28'!$B:$B,$D346,'28'!$L:$L)),0,SUMIF('28'!$B:$B,$D346,'28'!$L:$L)))))</f>
        <v/>
      </c>
      <c r="AH346" s="34" t="str">
        <f>IF($D346="","",(IF($C346="","",IF(ISNA(SUMIF('29'!$CA:$CA,$C346,'29'!$CB:$CB)),0,SUMIF('29'!$CA:$CA,$C346,'29'!$CB:$CB)))-IF($D346="","",IF(ISNA(SUMIF('29'!$B:$B,$D346,'29'!$L:$L)),0,SUMIF('29'!$B:$B,$D346,'29'!$L:$L)))))</f>
        <v/>
      </c>
      <c r="AI346" s="34" t="str">
        <f>IF($D346="","",(IF($C346="","",IF(ISNA(SUMIF('30'!$CA:$CA,$C346,'30'!$CB:$CB)),0,SUMIF('30'!$CA:$CA,$C346,'30'!$CB:$CB)))-IF($D346="","",IF(ISNA(SUMIF('30'!$B:$B,$D346,'30'!$L:$L)),0,SUMIF('30'!$B:$B,$D346,'30'!$L:$L)))))</f>
        <v/>
      </c>
      <c r="AJ346" s="34" t="str">
        <f>IF($D346="","",(IF($C346="","",IF(ISNA(SUMIF('31'!$CA:$CA,$C346,'31'!$CB:$CB)),0,SUMIF('31'!$CA:$CA,$C346,'31'!$CB:$CB)))-IF($D346="","",IF(ISNA(SUMIF('31'!$B:$B,$D346,'31'!$L:$L)),0,SUMIF('31'!$B:$B,$D346,'31'!$L:$L)))))</f>
        <v/>
      </c>
      <c r="AK346" s="35" t="str">
        <f t="shared" si="20"/>
        <v/>
      </c>
      <c r="AL346" s="31" t="str">
        <f t="shared" si="21"/>
        <v/>
      </c>
    </row>
    <row r="347" spans="1:38" ht="17.399999999999999" hidden="1">
      <c r="A347" s="19">
        <v>23</v>
      </c>
      <c r="C347" s="39" t="str">
        <f>IF(D347="","",VLOOKUP('CUADRO GENERADO'!D347,'BASE DATOS CONDUCTORES'!B:C,2,FALSE))</f>
        <v/>
      </c>
      <c r="D347" s="28" t="str">
        <f>IFERROR(VLOOKUP(A347,'BASE DATOS CONDUCTORES'!$AA$4:$AB$403,2,FALSE),"")</f>
        <v/>
      </c>
      <c r="E347" s="34" t="str">
        <f>IF(ISNA(VLOOKUP(D347,SALDOS!C:D,2,FALSE)),"",VLOOKUP(D347,SALDOS!C:D,2,FALSE))</f>
        <v/>
      </c>
      <c r="F347" s="34" t="str">
        <f>IF($D347="","",(IF($C347="","",IF(ISNA(SUMIF('1'!$CA:$CA,$C347,'1'!$CB:$CB)),0,SUMIF('1'!$CA:$CA,$C347,'1'!$CB:$CB)))-IF($D347="","",IF(ISNA(SUMIF('1'!$B:$B,$D347,'1'!$L:$L)),0,SUMIF('1'!$B:$B,$D347,'1'!$L:$L)))))</f>
        <v/>
      </c>
      <c r="G347" s="34" t="str">
        <f>IF($D347="","",(IF($C347="","",IF(ISNA(SUMIF('2'!$CA:$CA,$C347,'2'!$CB:$CB)),0,SUMIF('2'!$CA:$CA,$C347,'2'!$CB:$CB)))-IF($D347="","",IF(ISNA(SUMIF('2'!$B:$B,$D347,'2'!$L:$L)),0,SUMIF('2'!$B:$B,$D347,'2'!$L:$L)))))</f>
        <v/>
      </c>
      <c r="H347" s="34" t="str">
        <f>IF($D347="","",(IF($C347="","",IF(ISNA(SUMIF('3'!$CA:$CA,$C347,'3'!$CB:$CB)),0,SUMIF('3'!$CA:$CA,$C347,'3'!$CB:$CB)))-IF($D347="","",IF(ISNA(SUMIF('3'!$B:$B,$D347,'3'!$L:$L)),0,SUMIF('3'!$B:$B,$D347,'3'!$L:$L)))))</f>
        <v/>
      </c>
      <c r="I347" s="34" t="str">
        <f>IF($D347="","",(IF($C347="","",IF(ISNA(SUMIF('4'!$CA:$CA,$C347,'4'!$CB:$CB)),0,SUMIF('4'!$CA:$CA,$C347,'4'!$CB:$CB)))-IF($D347="","",IF(ISNA(SUMIF('4'!$B:$B,$D347,'4'!$L:$L)),0,SUMIF('4'!$B:$B,$D347,'4'!$L:$L)))))</f>
        <v/>
      </c>
      <c r="J347" s="34" t="str">
        <f>IF($D347="","",(IF($C347="","",IF(ISNA(SUMIF('5'!$CA:$CA,$C347,'5'!$CB:$CB)),0,SUMIF('5'!$CA:$CA,$C347,'5'!$CB:$CB)))-IF($D347="","",IF(ISNA(SUMIF('5'!$B:$B,$D347,'5'!$L:$L)),0,SUMIF('5'!$B:$B,$D347,'5'!$L:$L)))))</f>
        <v/>
      </c>
      <c r="K347" s="34" t="str">
        <f>IF($D347="","",(IF($C347="","",IF(ISNA(SUMIF('6'!$CA:$CA,$C347,'6'!$CB:$CB)),0,SUMIF('6'!$CA:$CA,$C347,'6'!$CB:$CB)))-IF($D347="","",IF(ISNA(SUMIF('6'!$B:$B,$D347,'6'!$L:$L)),0,SUMIF('6'!$B:$B,$D347,'6'!$L:$L)))))</f>
        <v/>
      </c>
      <c r="L347" s="34" t="str">
        <f>IF($D347="","",(IF($C347="","",IF(ISNA(SUMIF('7'!$CA:$CA,$C347,'7'!$CB:$CB)),0,SUMIF('7'!$CA:$CA,$C347,'7'!$CB:$CB)))-IF($D347="","",IF(ISNA(SUMIF('7'!$B:$B,$D347,'7'!$L:$L)),0,SUMIF('7'!$B:$B,$D347,'7'!$L:$L)))))</f>
        <v/>
      </c>
      <c r="M347" s="34" t="str">
        <f>IF($D347="","",(IF($C347="","",IF(ISNA(SUMIF('8'!$CA:$CA,$C347,'8'!$CB:$CB)),0,SUMIF('8'!$CA:$CA,$C347,'8'!$CB:$CB)))-IF($D347="","",IF(ISNA(SUMIF('8'!$B:$B,$D347,'8'!$L:$L)),0,SUMIF('8'!$B:$B,$D347,'8'!$L:$L)))))</f>
        <v/>
      </c>
      <c r="N347" s="34" t="str">
        <f>IF($D347="","",(IF($C347="","",IF(ISNA(SUMIF('9'!$CA:$CA,$C347,'9'!$CB:$CB)),0,SUMIF('9'!$CA:$CA,$C347,'9'!$CB:$CB)))-IF($D347="","",IF(ISNA(SUMIF('9'!$B:$B,$D347,'9'!$L:$L)),0,SUMIF('9'!$B:$B,$D347,'9'!$L:$L)))))</f>
        <v/>
      </c>
      <c r="O347" s="34" t="str">
        <f>IF($D347="","",(IF($C347="","",IF(ISNA(SUMIF('10'!$CA:$CA,$C347,'10'!$CB:$CB)),0,SUMIF('10'!$CA:$CA,$C347,'10'!$CB:$CB)))-IF($D347="","",IF(ISNA(SUMIF('10'!$B:$B,$D347,'10'!$L:$L)),0,SUMIF('10'!$B:$B,$D347,'10'!$L:$L)))))</f>
        <v/>
      </c>
      <c r="P347" s="34" t="str">
        <f>IF($D347="","",(IF($C347="","",IF(ISNA(SUMIF('11'!$CA:$CA,$C347,'11'!$CB:$CB)),0,SUMIF('11'!$CA:$CA,$C347,'11'!$CB:$CB)))-IF($D347="","",IF(ISNA(SUMIF('11'!$B:$B,$D347,'11'!$L:$L)),0,SUMIF('11'!$B:$B,$D347,'11'!$L:$L)))))</f>
        <v/>
      </c>
      <c r="Q347" s="34" t="str">
        <f>IF($D347="","",(IF($C347="","",IF(ISNA(SUMIF('12'!$CA:$CA,$C347,'12'!$CB:$CB)),0,SUMIF('12'!$CA:$CA,$C347,'12'!$CB:$CB)))-IF($D347="","",IF(ISNA(SUMIF('12'!$B:$B,$D347,'12'!$L:$L)),0,SUMIF('12'!$B:$B,$D347,'12'!$L:$L)))))</f>
        <v/>
      </c>
      <c r="R347" s="34" t="str">
        <f>IF($D347="","",(IF($C347="","",IF(ISNA(SUMIF('13'!$CA:$CA,$C347,'13'!$CB:$CB)),0,SUMIF('13'!$CA:$CA,$C347,'13'!$CB:$CB)))-IF($D347="","",IF(ISNA(SUMIF('13'!$B:$B,$D347,'13'!$L:$L)),0,SUMIF('13'!$B:$B,$D347,'13'!$L:$L)))))</f>
        <v/>
      </c>
      <c r="S347" s="34" t="str">
        <f>IF($D347="","",(IF($C347="","",IF(ISNA(SUMIF('14'!$CA:$CA,$C347,'14'!$CB:$CB)),0,SUMIF('14'!$CA:$CA,$C347,'14'!$CB:$CB)))-IF($D347="","",IF(ISNA(SUMIF('14'!$B:$B,$D347,'14'!$L:$L)),0,SUMIF('14'!$B:$B,$D347,'14'!$L:$L)))))</f>
        <v/>
      </c>
      <c r="T347" s="34" t="str">
        <f>IF($D347="","",(IF($C347="","",IF(ISNA(SUMIF('15'!$CA:$CA,$C347,'15'!$CB:$CB)),0,SUMIF('15'!$CA:$CA,$C347,'15'!$CB:$CB)))-IF($D347="","",IF(ISNA(SUMIF('15'!$B:$B,$D347,'15'!$L:$L)),0,SUMIF('15'!$B:$B,$D347,'15'!$L:$L)))))</f>
        <v/>
      </c>
      <c r="U347" s="34" t="str">
        <f>IF($D347="","",(IF($C347="","",IF(ISNA(SUMIF('16'!$CA:$CA,$C347,'16'!$CB:$CB)),0,SUMIF('16'!$CA:$CA,$C347,'16'!$CB:$CB)))-IF($D347="","",IF(ISNA(SUMIF('16'!$B:$B,$D347,'16'!$L:$L)),0,SUMIF('16'!$B:$B,$D347,'16'!$L:$L)))))</f>
        <v/>
      </c>
      <c r="V347" s="34" t="str">
        <f>IF($D347="","",(IF($C347="","",IF(ISNA(SUMIF('17'!$CA:$CA,$C347,'17'!$CB:$CB)),0,SUMIF('17'!$CA:$CA,$C347,'17'!$CB:$CB)))-IF($D347="","",IF(ISNA(SUMIF('17'!$B:$B,$D347,'17'!$L:$L)),0,SUMIF('17'!$B:$B,$D347,'17'!$L:$L)))))</f>
        <v/>
      </c>
      <c r="W347" s="34" t="str">
        <f>IF($D347="","",(IF($C347="","",IF(ISNA(SUMIF('18'!$CA:$CA,$C347,'18'!$CB:$CB)),0,SUMIF('18'!$CA:$CA,$C347,'18'!$CB:$CB)))-IF($D347="","",IF(ISNA(SUMIF('18'!$B:$B,$D347,'18'!$L:$L)),0,SUMIF('18'!$B:$B,$D347,'18'!$L:$L)))))</f>
        <v/>
      </c>
      <c r="X347" s="34" t="str">
        <f>IF($D347="","",(IF($C347="","",IF(ISNA(SUMIF('19'!$CA:$CA,$C347,'19'!$CB:$CB)),0,SUMIF('19'!$CA:$CA,$C347,'19'!$CB:$CB)))-IF($D347="","",IF(ISNA(SUMIF('19'!$B:$B,$D347,'19'!$L:$L)),0,SUMIF('19'!$B:$B,$D347,'19'!$L:$L)))))</f>
        <v/>
      </c>
      <c r="Y347" s="34" t="str">
        <f>IF($D347="","",(IF($C347="","",IF(ISNA(SUMIF('20'!$CA:$CA,$C347,'20'!$CB:$CB)),0,SUMIF('20'!$CA:$CA,$C347,'20'!$CB:$CB)))-IF($D347="","",IF(ISNA(SUMIF('20'!$B:$B,$D347,'20'!$L:$L)),0,SUMIF('20'!$B:$B,$D347,'20'!$L:$L)))))</f>
        <v/>
      </c>
      <c r="Z347" s="34" t="str">
        <f>IF($D347="","",(IF($C347="","",IF(ISNA(SUMIF('21'!$CA:$CA,$C347,'21'!$CB:$CB)),0,SUMIF('21'!$CA:$CA,$C347,'21'!$CB:$CB)))-IF($D347="","",IF(ISNA(SUMIF('21'!$B:$B,$D347,'21'!$L:$L)),0,SUMIF('21'!$B:$B,$D347,'21'!$L:$L)))))</f>
        <v/>
      </c>
      <c r="AA347" s="34" t="str">
        <f>IF($D347="","",(IF($C347="","",IF(ISNA(SUMIF('22'!$CA:$CA,$C347,'22'!$CB:$CB)),0,SUMIF('22'!$CA:$CA,$C347,'22'!$CB:$CB)))-IF($D347="","",IF(ISNA(SUMIF('22'!$B:$B,$D347,'22'!$L:$L)),0,SUMIF('22'!$B:$B,$D347,'22'!$L:$L)))))</f>
        <v/>
      </c>
      <c r="AB347" s="34" t="str">
        <f>IF($D347="","",(IF($C347="","",IF(ISNA(SUMIF('23'!$CA:$CA,$C347,'23'!$CB:$CB)),0,SUMIF('23'!$CA:$CA,$C347,'23'!$CB:$CB)))-IF($D347="","",IF(ISNA(SUMIF('23'!$B:$B,$D347,'23'!$L:$L)),0,SUMIF('23'!$B:$B,$D347,'23'!$L:$L)))))</f>
        <v/>
      </c>
      <c r="AC347" s="34" t="str">
        <f>IF($D347="","",(IF($C347="","",IF(ISNA(SUMIF('24'!$CA:$CA,$C347,'24'!$CB:$CB)),0,SUMIF('24'!$CA:$CA,$C347,'24'!$CB:$CB)))-IF($D347="","",IF(ISNA(SUMIF('24'!$B:$B,$D347,'24'!$L:$L)),0,SUMIF('24'!$B:$B,$D347,'24'!$L:$L)))))</f>
        <v/>
      </c>
      <c r="AD347" s="34" t="str">
        <f>IF($D347="","",(IF($C347="","",IF(ISNA(SUMIF('25'!$CA:$CA,$C347,'25'!$CB:$CB)),0,SUMIF('25'!$CA:$CA,$C347,'25'!$CB:$CB)))-IF($D347="","",IF(ISNA(SUMIF('25'!$B:$B,$D347,'25'!$L:$L)),0,SUMIF('25'!$B:$B,$D347,'25'!$L:$L)))))</f>
        <v/>
      </c>
      <c r="AE347" s="34" t="str">
        <f>IF($D347="","",(IF($C347="","",IF(ISNA(SUMIF('26'!$CA:$CA,$C347,'26'!$CB:$CB)),0,SUMIF('26'!$CA:$CA,$C347,'26'!$CB:$CB)))-IF($D347="","",IF(ISNA(SUMIF('26'!$B:$B,$D347,'26'!$L:$L)),0,SUMIF('26'!$B:$B,$D347,'26'!$L:$L)))))</f>
        <v/>
      </c>
      <c r="AF347" s="34" t="str">
        <f>IF($D347="","",(IF($C347="","",IF(ISNA(SUMIF('27'!$CA:$CA,$C347,'27'!$CB:$CB)),0,SUMIF('27'!$CA:$CA,$C347,'27'!$CB:$CB)))-IF($D347="","",IF(ISNA(SUMIF('27'!$B:$B,$D347,'27'!$L:$L)),0,SUMIF('27'!$B:$B,$D347,'27'!$L:$L)))))</f>
        <v/>
      </c>
      <c r="AG347" s="34" t="str">
        <f>IF($D347="","",(IF($C347="","",IF(ISNA(SUMIF('28'!$CA:$CA,$C347,'28'!$CB:$CB)),0,SUMIF('28'!$CA:$CA,$C347,'28'!$CB:$CB)))-IF($D347="","",IF(ISNA(SUMIF('28'!$B:$B,$D347,'28'!$L:$L)),0,SUMIF('28'!$B:$B,$D347,'28'!$L:$L)))))</f>
        <v/>
      </c>
      <c r="AH347" s="34" t="str">
        <f>IF($D347="","",(IF($C347="","",IF(ISNA(SUMIF('29'!$CA:$CA,$C347,'29'!$CB:$CB)),0,SUMIF('29'!$CA:$CA,$C347,'29'!$CB:$CB)))-IF($D347="","",IF(ISNA(SUMIF('29'!$B:$B,$D347,'29'!$L:$L)),0,SUMIF('29'!$B:$B,$D347,'29'!$L:$L)))))</f>
        <v/>
      </c>
      <c r="AI347" s="34" t="str">
        <f>IF($D347="","",(IF($C347="","",IF(ISNA(SUMIF('30'!$CA:$CA,$C347,'30'!$CB:$CB)),0,SUMIF('30'!$CA:$CA,$C347,'30'!$CB:$CB)))-IF($D347="","",IF(ISNA(SUMIF('30'!$B:$B,$D347,'30'!$L:$L)),0,SUMIF('30'!$B:$B,$D347,'30'!$L:$L)))))</f>
        <v/>
      </c>
      <c r="AJ347" s="34" t="str">
        <f>IF($D347="","",(IF($C347="","",IF(ISNA(SUMIF('31'!$CA:$CA,$C347,'31'!$CB:$CB)),0,SUMIF('31'!$CA:$CA,$C347,'31'!$CB:$CB)))-IF($D347="","",IF(ISNA(SUMIF('31'!$B:$B,$D347,'31'!$L:$L)),0,SUMIF('31'!$B:$B,$D347,'31'!$L:$L)))))</f>
        <v/>
      </c>
      <c r="AK347" s="35" t="str">
        <f t="shared" si="20"/>
        <v/>
      </c>
      <c r="AL347" s="31" t="str">
        <f t="shared" si="21"/>
        <v/>
      </c>
    </row>
    <row r="348" spans="1:38" ht="17.399999999999999" hidden="1">
      <c r="A348" s="19">
        <v>24</v>
      </c>
      <c r="C348" s="39" t="str">
        <f>IF(D348="","",VLOOKUP('CUADRO GENERADO'!D348,'BASE DATOS CONDUCTORES'!B:C,2,FALSE))</f>
        <v/>
      </c>
      <c r="D348" s="28" t="str">
        <f>IFERROR(VLOOKUP(A348,'BASE DATOS CONDUCTORES'!$AA$4:$AB$403,2,FALSE),"")</f>
        <v/>
      </c>
      <c r="E348" s="34" t="str">
        <f>IF(ISNA(VLOOKUP(D348,SALDOS!C:D,2,FALSE)),"",VLOOKUP(D348,SALDOS!C:D,2,FALSE))</f>
        <v/>
      </c>
      <c r="F348" s="34" t="str">
        <f>IF($D348="","",(IF($C348="","",IF(ISNA(SUMIF('1'!$CA:$CA,$C348,'1'!$CB:$CB)),0,SUMIF('1'!$CA:$CA,$C348,'1'!$CB:$CB)))-IF($D348="","",IF(ISNA(SUMIF('1'!$B:$B,$D348,'1'!$L:$L)),0,SUMIF('1'!$B:$B,$D348,'1'!$L:$L)))))</f>
        <v/>
      </c>
      <c r="G348" s="34" t="str">
        <f>IF($D348="","",(IF($C348="","",IF(ISNA(SUMIF('2'!$CA:$CA,$C348,'2'!$CB:$CB)),0,SUMIF('2'!$CA:$CA,$C348,'2'!$CB:$CB)))-IF($D348="","",IF(ISNA(SUMIF('2'!$B:$B,$D348,'2'!$L:$L)),0,SUMIF('2'!$B:$B,$D348,'2'!$L:$L)))))</f>
        <v/>
      </c>
      <c r="H348" s="34" t="str">
        <f>IF($D348="","",(IF($C348="","",IF(ISNA(SUMIF('3'!$CA:$CA,$C348,'3'!$CB:$CB)),0,SUMIF('3'!$CA:$CA,$C348,'3'!$CB:$CB)))-IF($D348="","",IF(ISNA(SUMIF('3'!$B:$B,$D348,'3'!$L:$L)),0,SUMIF('3'!$B:$B,$D348,'3'!$L:$L)))))</f>
        <v/>
      </c>
      <c r="I348" s="34" t="str">
        <f>IF($D348="","",(IF($C348="","",IF(ISNA(SUMIF('4'!$CA:$CA,$C348,'4'!$CB:$CB)),0,SUMIF('4'!$CA:$CA,$C348,'4'!$CB:$CB)))-IF($D348="","",IF(ISNA(SUMIF('4'!$B:$B,$D348,'4'!$L:$L)),0,SUMIF('4'!$B:$B,$D348,'4'!$L:$L)))))</f>
        <v/>
      </c>
      <c r="J348" s="34" t="str">
        <f>IF($D348="","",(IF($C348="","",IF(ISNA(SUMIF('5'!$CA:$CA,$C348,'5'!$CB:$CB)),0,SUMIF('5'!$CA:$CA,$C348,'5'!$CB:$CB)))-IF($D348="","",IF(ISNA(SUMIF('5'!$B:$B,$D348,'5'!$L:$L)),0,SUMIF('5'!$B:$B,$D348,'5'!$L:$L)))))</f>
        <v/>
      </c>
      <c r="K348" s="34" t="str">
        <f>IF($D348="","",(IF($C348="","",IF(ISNA(SUMIF('6'!$CA:$CA,$C348,'6'!$CB:$CB)),0,SUMIF('6'!$CA:$CA,$C348,'6'!$CB:$CB)))-IF($D348="","",IF(ISNA(SUMIF('6'!$B:$B,$D348,'6'!$L:$L)),0,SUMIF('6'!$B:$B,$D348,'6'!$L:$L)))))</f>
        <v/>
      </c>
      <c r="L348" s="34" t="str">
        <f>IF($D348="","",(IF($C348="","",IF(ISNA(SUMIF('7'!$CA:$CA,$C348,'7'!$CB:$CB)),0,SUMIF('7'!$CA:$CA,$C348,'7'!$CB:$CB)))-IF($D348="","",IF(ISNA(SUMIF('7'!$B:$B,$D348,'7'!$L:$L)),0,SUMIF('7'!$B:$B,$D348,'7'!$L:$L)))))</f>
        <v/>
      </c>
      <c r="M348" s="34" t="str">
        <f>IF($D348="","",(IF($C348="","",IF(ISNA(SUMIF('8'!$CA:$CA,$C348,'8'!$CB:$CB)),0,SUMIF('8'!$CA:$CA,$C348,'8'!$CB:$CB)))-IF($D348="","",IF(ISNA(SUMIF('8'!$B:$B,$D348,'8'!$L:$L)),0,SUMIF('8'!$B:$B,$D348,'8'!$L:$L)))))</f>
        <v/>
      </c>
      <c r="N348" s="34" t="str">
        <f>IF($D348="","",(IF($C348="","",IF(ISNA(SUMIF('9'!$CA:$CA,$C348,'9'!$CB:$CB)),0,SUMIF('9'!$CA:$CA,$C348,'9'!$CB:$CB)))-IF($D348="","",IF(ISNA(SUMIF('9'!$B:$B,$D348,'9'!$L:$L)),0,SUMIF('9'!$B:$B,$D348,'9'!$L:$L)))))</f>
        <v/>
      </c>
      <c r="O348" s="34" t="str">
        <f>IF($D348="","",(IF($C348="","",IF(ISNA(SUMIF('10'!$CA:$CA,$C348,'10'!$CB:$CB)),0,SUMIF('10'!$CA:$CA,$C348,'10'!$CB:$CB)))-IF($D348="","",IF(ISNA(SUMIF('10'!$B:$B,$D348,'10'!$L:$L)),0,SUMIF('10'!$B:$B,$D348,'10'!$L:$L)))))</f>
        <v/>
      </c>
      <c r="P348" s="34" t="str">
        <f>IF($D348="","",(IF($C348="","",IF(ISNA(SUMIF('11'!$CA:$CA,$C348,'11'!$CB:$CB)),0,SUMIF('11'!$CA:$CA,$C348,'11'!$CB:$CB)))-IF($D348="","",IF(ISNA(SUMIF('11'!$B:$B,$D348,'11'!$L:$L)),0,SUMIF('11'!$B:$B,$D348,'11'!$L:$L)))))</f>
        <v/>
      </c>
      <c r="Q348" s="34" t="str">
        <f>IF($D348="","",(IF($C348="","",IF(ISNA(SUMIF('12'!$CA:$CA,$C348,'12'!$CB:$CB)),0,SUMIF('12'!$CA:$CA,$C348,'12'!$CB:$CB)))-IF($D348="","",IF(ISNA(SUMIF('12'!$B:$B,$D348,'12'!$L:$L)),0,SUMIF('12'!$B:$B,$D348,'12'!$L:$L)))))</f>
        <v/>
      </c>
      <c r="R348" s="34" t="str">
        <f>IF($D348="","",(IF($C348="","",IF(ISNA(SUMIF('13'!$CA:$CA,$C348,'13'!$CB:$CB)),0,SUMIF('13'!$CA:$CA,$C348,'13'!$CB:$CB)))-IF($D348="","",IF(ISNA(SUMIF('13'!$B:$B,$D348,'13'!$L:$L)),0,SUMIF('13'!$B:$B,$D348,'13'!$L:$L)))))</f>
        <v/>
      </c>
      <c r="S348" s="34" t="str">
        <f>IF($D348="","",(IF($C348="","",IF(ISNA(SUMIF('14'!$CA:$CA,$C348,'14'!$CB:$CB)),0,SUMIF('14'!$CA:$CA,$C348,'14'!$CB:$CB)))-IF($D348="","",IF(ISNA(SUMIF('14'!$B:$B,$D348,'14'!$L:$L)),0,SUMIF('14'!$B:$B,$D348,'14'!$L:$L)))))</f>
        <v/>
      </c>
      <c r="T348" s="34" t="str">
        <f>IF($D348="","",(IF($C348="","",IF(ISNA(SUMIF('15'!$CA:$CA,$C348,'15'!$CB:$CB)),0,SUMIF('15'!$CA:$CA,$C348,'15'!$CB:$CB)))-IF($D348="","",IF(ISNA(SUMIF('15'!$B:$B,$D348,'15'!$L:$L)),0,SUMIF('15'!$B:$B,$D348,'15'!$L:$L)))))</f>
        <v/>
      </c>
      <c r="U348" s="34" t="str">
        <f>IF($D348="","",(IF($C348="","",IF(ISNA(SUMIF('16'!$CA:$CA,$C348,'16'!$CB:$CB)),0,SUMIF('16'!$CA:$CA,$C348,'16'!$CB:$CB)))-IF($D348="","",IF(ISNA(SUMIF('16'!$B:$B,$D348,'16'!$L:$L)),0,SUMIF('16'!$B:$B,$D348,'16'!$L:$L)))))</f>
        <v/>
      </c>
      <c r="V348" s="34" t="str">
        <f>IF($D348="","",(IF($C348="","",IF(ISNA(SUMIF('17'!$CA:$CA,$C348,'17'!$CB:$CB)),0,SUMIF('17'!$CA:$CA,$C348,'17'!$CB:$CB)))-IF($D348="","",IF(ISNA(SUMIF('17'!$B:$B,$D348,'17'!$L:$L)),0,SUMIF('17'!$B:$B,$D348,'17'!$L:$L)))))</f>
        <v/>
      </c>
      <c r="W348" s="34" t="str">
        <f>IF($D348="","",(IF($C348="","",IF(ISNA(SUMIF('18'!$CA:$CA,$C348,'18'!$CB:$CB)),0,SUMIF('18'!$CA:$CA,$C348,'18'!$CB:$CB)))-IF($D348="","",IF(ISNA(SUMIF('18'!$B:$B,$D348,'18'!$L:$L)),0,SUMIF('18'!$B:$B,$D348,'18'!$L:$L)))))</f>
        <v/>
      </c>
      <c r="X348" s="34" t="str">
        <f>IF($D348="","",(IF($C348="","",IF(ISNA(SUMIF('19'!$CA:$CA,$C348,'19'!$CB:$CB)),0,SUMIF('19'!$CA:$CA,$C348,'19'!$CB:$CB)))-IF($D348="","",IF(ISNA(SUMIF('19'!$B:$B,$D348,'19'!$L:$L)),0,SUMIF('19'!$B:$B,$D348,'19'!$L:$L)))))</f>
        <v/>
      </c>
      <c r="Y348" s="34" t="str">
        <f>IF($D348="","",(IF($C348="","",IF(ISNA(SUMIF('20'!$CA:$CA,$C348,'20'!$CB:$CB)),0,SUMIF('20'!$CA:$CA,$C348,'20'!$CB:$CB)))-IF($D348="","",IF(ISNA(SUMIF('20'!$B:$B,$D348,'20'!$L:$L)),0,SUMIF('20'!$B:$B,$D348,'20'!$L:$L)))))</f>
        <v/>
      </c>
      <c r="Z348" s="34" t="str">
        <f>IF($D348="","",(IF($C348="","",IF(ISNA(SUMIF('21'!$CA:$CA,$C348,'21'!$CB:$CB)),0,SUMIF('21'!$CA:$CA,$C348,'21'!$CB:$CB)))-IF($D348="","",IF(ISNA(SUMIF('21'!$B:$B,$D348,'21'!$L:$L)),0,SUMIF('21'!$B:$B,$D348,'21'!$L:$L)))))</f>
        <v/>
      </c>
      <c r="AA348" s="34" t="str">
        <f>IF($D348="","",(IF($C348="","",IF(ISNA(SUMIF('22'!$CA:$CA,$C348,'22'!$CB:$CB)),0,SUMIF('22'!$CA:$CA,$C348,'22'!$CB:$CB)))-IF($D348="","",IF(ISNA(SUMIF('22'!$B:$B,$D348,'22'!$L:$L)),0,SUMIF('22'!$B:$B,$D348,'22'!$L:$L)))))</f>
        <v/>
      </c>
      <c r="AB348" s="34" t="str">
        <f>IF($D348="","",(IF($C348="","",IF(ISNA(SUMIF('23'!$CA:$CA,$C348,'23'!$CB:$CB)),0,SUMIF('23'!$CA:$CA,$C348,'23'!$CB:$CB)))-IF($D348="","",IF(ISNA(SUMIF('23'!$B:$B,$D348,'23'!$L:$L)),0,SUMIF('23'!$B:$B,$D348,'23'!$L:$L)))))</f>
        <v/>
      </c>
      <c r="AC348" s="34" t="str">
        <f>IF($D348="","",(IF($C348="","",IF(ISNA(SUMIF('24'!$CA:$CA,$C348,'24'!$CB:$CB)),0,SUMIF('24'!$CA:$CA,$C348,'24'!$CB:$CB)))-IF($D348="","",IF(ISNA(SUMIF('24'!$B:$B,$D348,'24'!$L:$L)),0,SUMIF('24'!$B:$B,$D348,'24'!$L:$L)))))</f>
        <v/>
      </c>
      <c r="AD348" s="34" t="str">
        <f>IF($D348="","",(IF($C348="","",IF(ISNA(SUMIF('25'!$CA:$CA,$C348,'25'!$CB:$CB)),0,SUMIF('25'!$CA:$CA,$C348,'25'!$CB:$CB)))-IF($D348="","",IF(ISNA(SUMIF('25'!$B:$B,$D348,'25'!$L:$L)),0,SUMIF('25'!$B:$B,$D348,'25'!$L:$L)))))</f>
        <v/>
      </c>
      <c r="AE348" s="34" t="str">
        <f>IF($D348="","",(IF($C348="","",IF(ISNA(SUMIF('26'!$CA:$CA,$C348,'26'!$CB:$CB)),0,SUMIF('26'!$CA:$CA,$C348,'26'!$CB:$CB)))-IF($D348="","",IF(ISNA(SUMIF('26'!$B:$B,$D348,'26'!$L:$L)),0,SUMIF('26'!$B:$B,$D348,'26'!$L:$L)))))</f>
        <v/>
      </c>
      <c r="AF348" s="34" t="str">
        <f>IF($D348="","",(IF($C348="","",IF(ISNA(SUMIF('27'!$CA:$CA,$C348,'27'!$CB:$CB)),0,SUMIF('27'!$CA:$CA,$C348,'27'!$CB:$CB)))-IF($D348="","",IF(ISNA(SUMIF('27'!$B:$B,$D348,'27'!$L:$L)),0,SUMIF('27'!$B:$B,$D348,'27'!$L:$L)))))</f>
        <v/>
      </c>
      <c r="AG348" s="34" t="str">
        <f>IF($D348="","",(IF($C348="","",IF(ISNA(SUMIF('28'!$CA:$CA,$C348,'28'!$CB:$CB)),0,SUMIF('28'!$CA:$CA,$C348,'28'!$CB:$CB)))-IF($D348="","",IF(ISNA(SUMIF('28'!$B:$B,$D348,'28'!$L:$L)),0,SUMIF('28'!$B:$B,$D348,'28'!$L:$L)))))</f>
        <v/>
      </c>
      <c r="AH348" s="34" t="str">
        <f>IF($D348="","",(IF($C348="","",IF(ISNA(SUMIF('29'!$CA:$CA,$C348,'29'!$CB:$CB)),0,SUMIF('29'!$CA:$CA,$C348,'29'!$CB:$CB)))-IF($D348="","",IF(ISNA(SUMIF('29'!$B:$B,$D348,'29'!$L:$L)),0,SUMIF('29'!$B:$B,$D348,'29'!$L:$L)))))</f>
        <v/>
      </c>
      <c r="AI348" s="34" t="str">
        <f>IF($D348="","",(IF($C348="","",IF(ISNA(SUMIF('30'!$CA:$CA,$C348,'30'!$CB:$CB)),0,SUMIF('30'!$CA:$CA,$C348,'30'!$CB:$CB)))-IF($D348="","",IF(ISNA(SUMIF('30'!$B:$B,$D348,'30'!$L:$L)),0,SUMIF('30'!$B:$B,$D348,'30'!$L:$L)))))</f>
        <v/>
      </c>
      <c r="AJ348" s="34" t="str">
        <f>IF($D348="","",(IF($C348="","",IF(ISNA(SUMIF('31'!$CA:$CA,$C348,'31'!$CB:$CB)),0,SUMIF('31'!$CA:$CA,$C348,'31'!$CB:$CB)))-IF($D348="","",IF(ISNA(SUMIF('31'!$B:$B,$D348,'31'!$L:$L)),0,SUMIF('31'!$B:$B,$D348,'31'!$L:$L)))))</f>
        <v/>
      </c>
      <c r="AK348" s="35" t="str">
        <f t="shared" si="20"/>
        <v/>
      </c>
      <c r="AL348" s="31" t="str">
        <f t="shared" si="21"/>
        <v/>
      </c>
    </row>
    <row r="349" spans="1:38" ht="17.399999999999999" hidden="1">
      <c r="A349" s="19">
        <v>25</v>
      </c>
      <c r="C349" s="39" t="str">
        <f>IF(D349="","",VLOOKUP('CUADRO GENERADO'!D349,'BASE DATOS CONDUCTORES'!B:C,2,FALSE))</f>
        <v/>
      </c>
      <c r="D349" s="28" t="str">
        <f>IFERROR(VLOOKUP(A349,'BASE DATOS CONDUCTORES'!$AA$4:$AB$403,2,FALSE),"")</f>
        <v/>
      </c>
      <c r="E349" s="34" t="str">
        <f>IF(ISNA(VLOOKUP(D349,SALDOS!C:D,2,FALSE)),"",VLOOKUP(D349,SALDOS!C:D,2,FALSE))</f>
        <v/>
      </c>
      <c r="F349" s="34" t="str">
        <f>IF($D349="","",(IF($C349="","",IF(ISNA(SUMIF('1'!$CA:$CA,$C349,'1'!$CB:$CB)),0,SUMIF('1'!$CA:$CA,$C349,'1'!$CB:$CB)))-IF($D349="","",IF(ISNA(SUMIF('1'!$B:$B,$D349,'1'!$L:$L)),0,SUMIF('1'!$B:$B,$D349,'1'!$L:$L)))))</f>
        <v/>
      </c>
      <c r="G349" s="34" t="str">
        <f>IF($D349="","",(IF($C349="","",IF(ISNA(SUMIF('2'!$CA:$CA,$C349,'2'!$CB:$CB)),0,SUMIF('2'!$CA:$CA,$C349,'2'!$CB:$CB)))-IF($D349="","",IF(ISNA(SUMIF('2'!$B:$B,$D349,'2'!$L:$L)),0,SUMIF('2'!$B:$B,$D349,'2'!$L:$L)))))</f>
        <v/>
      </c>
      <c r="H349" s="34" t="str">
        <f>IF($D349="","",(IF($C349="","",IF(ISNA(SUMIF('3'!$CA:$CA,$C349,'3'!$CB:$CB)),0,SUMIF('3'!$CA:$CA,$C349,'3'!$CB:$CB)))-IF($D349="","",IF(ISNA(SUMIF('3'!$B:$B,$D349,'3'!$L:$L)),0,SUMIF('3'!$B:$B,$D349,'3'!$L:$L)))))</f>
        <v/>
      </c>
      <c r="I349" s="34" t="str">
        <f>IF($D349="","",(IF($C349="","",IF(ISNA(SUMIF('4'!$CA:$CA,$C349,'4'!$CB:$CB)),0,SUMIF('4'!$CA:$CA,$C349,'4'!$CB:$CB)))-IF($D349="","",IF(ISNA(SUMIF('4'!$B:$B,$D349,'4'!$L:$L)),0,SUMIF('4'!$B:$B,$D349,'4'!$L:$L)))))</f>
        <v/>
      </c>
      <c r="J349" s="34" t="str">
        <f>IF($D349="","",(IF($C349="","",IF(ISNA(SUMIF('5'!$CA:$CA,$C349,'5'!$CB:$CB)),0,SUMIF('5'!$CA:$CA,$C349,'5'!$CB:$CB)))-IF($D349="","",IF(ISNA(SUMIF('5'!$B:$B,$D349,'5'!$L:$L)),0,SUMIF('5'!$B:$B,$D349,'5'!$L:$L)))))</f>
        <v/>
      </c>
      <c r="K349" s="34" t="str">
        <f>IF($D349="","",(IF($C349="","",IF(ISNA(SUMIF('6'!$CA:$CA,$C349,'6'!$CB:$CB)),0,SUMIF('6'!$CA:$CA,$C349,'6'!$CB:$CB)))-IF($D349="","",IF(ISNA(SUMIF('6'!$B:$B,$D349,'6'!$L:$L)),0,SUMIF('6'!$B:$B,$D349,'6'!$L:$L)))))</f>
        <v/>
      </c>
      <c r="L349" s="34" t="str">
        <f>IF($D349="","",(IF($C349="","",IF(ISNA(SUMIF('7'!$CA:$CA,$C349,'7'!$CB:$CB)),0,SUMIF('7'!$CA:$CA,$C349,'7'!$CB:$CB)))-IF($D349="","",IF(ISNA(SUMIF('7'!$B:$B,$D349,'7'!$L:$L)),0,SUMIF('7'!$B:$B,$D349,'7'!$L:$L)))))</f>
        <v/>
      </c>
      <c r="M349" s="34" t="str">
        <f>IF($D349="","",(IF($C349="","",IF(ISNA(SUMIF('8'!$CA:$CA,$C349,'8'!$CB:$CB)),0,SUMIF('8'!$CA:$CA,$C349,'8'!$CB:$CB)))-IF($D349="","",IF(ISNA(SUMIF('8'!$B:$B,$D349,'8'!$L:$L)),0,SUMIF('8'!$B:$B,$D349,'8'!$L:$L)))))</f>
        <v/>
      </c>
      <c r="N349" s="34" t="str">
        <f>IF($D349="","",(IF($C349="","",IF(ISNA(SUMIF('9'!$CA:$CA,$C349,'9'!$CB:$CB)),0,SUMIF('9'!$CA:$CA,$C349,'9'!$CB:$CB)))-IF($D349="","",IF(ISNA(SUMIF('9'!$B:$B,$D349,'9'!$L:$L)),0,SUMIF('9'!$B:$B,$D349,'9'!$L:$L)))))</f>
        <v/>
      </c>
      <c r="O349" s="34" t="str">
        <f>IF($D349="","",(IF($C349="","",IF(ISNA(SUMIF('10'!$CA:$CA,$C349,'10'!$CB:$CB)),0,SUMIF('10'!$CA:$CA,$C349,'10'!$CB:$CB)))-IF($D349="","",IF(ISNA(SUMIF('10'!$B:$B,$D349,'10'!$L:$L)),0,SUMIF('10'!$B:$B,$D349,'10'!$L:$L)))))</f>
        <v/>
      </c>
      <c r="P349" s="34" t="str">
        <f>IF($D349="","",(IF($C349="","",IF(ISNA(SUMIF('11'!$CA:$CA,$C349,'11'!$CB:$CB)),0,SUMIF('11'!$CA:$CA,$C349,'11'!$CB:$CB)))-IF($D349="","",IF(ISNA(SUMIF('11'!$B:$B,$D349,'11'!$L:$L)),0,SUMIF('11'!$B:$B,$D349,'11'!$L:$L)))))</f>
        <v/>
      </c>
      <c r="Q349" s="34" t="str">
        <f>IF($D349="","",(IF($C349="","",IF(ISNA(SUMIF('12'!$CA:$CA,$C349,'12'!$CB:$CB)),0,SUMIF('12'!$CA:$CA,$C349,'12'!$CB:$CB)))-IF($D349="","",IF(ISNA(SUMIF('12'!$B:$B,$D349,'12'!$L:$L)),0,SUMIF('12'!$B:$B,$D349,'12'!$L:$L)))))</f>
        <v/>
      </c>
      <c r="R349" s="34" t="str">
        <f>IF($D349="","",(IF($C349="","",IF(ISNA(SUMIF('13'!$CA:$CA,$C349,'13'!$CB:$CB)),0,SUMIF('13'!$CA:$CA,$C349,'13'!$CB:$CB)))-IF($D349="","",IF(ISNA(SUMIF('13'!$B:$B,$D349,'13'!$L:$L)),0,SUMIF('13'!$B:$B,$D349,'13'!$L:$L)))))</f>
        <v/>
      </c>
      <c r="S349" s="34" t="str">
        <f>IF($D349="","",(IF($C349="","",IF(ISNA(SUMIF('14'!$CA:$CA,$C349,'14'!$CB:$CB)),0,SUMIF('14'!$CA:$CA,$C349,'14'!$CB:$CB)))-IF($D349="","",IF(ISNA(SUMIF('14'!$B:$B,$D349,'14'!$L:$L)),0,SUMIF('14'!$B:$B,$D349,'14'!$L:$L)))))</f>
        <v/>
      </c>
      <c r="T349" s="34" t="str">
        <f>IF($D349="","",(IF($C349="","",IF(ISNA(SUMIF('15'!$CA:$CA,$C349,'15'!$CB:$CB)),0,SUMIF('15'!$CA:$CA,$C349,'15'!$CB:$CB)))-IF($D349="","",IF(ISNA(SUMIF('15'!$B:$B,$D349,'15'!$L:$L)),0,SUMIF('15'!$B:$B,$D349,'15'!$L:$L)))))</f>
        <v/>
      </c>
      <c r="U349" s="34" t="str">
        <f>IF($D349="","",(IF($C349="","",IF(ISNA(SUMIF('16'!$CA:$CA,$C349,'16'!$CB:$CB)),0,SUMIF('16'!$CA:$CA,$C349,'16'!$CB:$CB)))-IF($D349="","",IF(ISNA(SUMIF('16'!$B:$B,$D349,'16'!$L:$L)),0,SUMIF('16'!$B:$B,$D349,'16'!$L:$L)))))</f>
        <v/>
      </c>
      <c r="V349" s="34" t="str">
        <f>IF($D349="","",(IF($C349="","",IF(ISNA(SUMIF('17'!$CA:$CA,$C349,'17'!$CB:$CB)),0,SUMIF('17'!$CA:$CA,$C349,'17'!$CB:$CB)))-IF($D349="","",IF(ISNA(SUMIF('17'!$B:$B,$D349,'17'!$L:$L)),0,SUMIF('17'!$B:$B,$D349,'17'!$L:$L)))))</f>
        <v/>
      </c>
      <c r="W349" s="34" t="str">
        <f>IF($D349="","",(IF($C349="","",IF(ISNA(SUMIF('18'!$CA:$CA,$C349,'18'!$CB:$CB)),0,SUMIF('18'!$CA:$CA,$C349,'18'!$CB:$CB)))-IF($D349="","",IF(ISNA(SUMIF('18'!$B:$B,$D349,'18'!$L:$L)),0,SUMIF('18'!$B:$B,$D349,'18'!$L:$L)))))</f>
        <v/>
      </c>
      <c r="X349" s="34" t="str">
        <f>IF($D349="","",(IF($C349="","",IF(ISNA(SUMIF('19'!$CA:$CA,$C349,'19'!$CB:$CB)),0,SUMIF('19'!$CA:$CA,$C349,'19'!$CB:$CB)))-IF($D349="","",IF(ISNA(SUMIF('19'!$B:$B,$D349,'19'!$L:$L)),0,SUMIF('19'!$B:$B,$D349,'19'!$L:$L)))))</f>
        <v/>
      </c>
      <c r="Y349" s="34" t="str">
        <f>IF($D349="","",(IF($C349="","",IF(ISNA(SUMIF('20'!$CA:$CA,$C349,'20'!$CB:$CB)),0,SUMIF('20'!$CA:$CA,$C349,'20'!$CB:$CB)))-IF($D349="","",IF(ISNA(SUMIF('20'!$B:$B,$D349,'20'!$L:$L)),0,SUMIF('20'!$B:$B,$D349,'20'!$L:$L)))))</f>
        <v/>
      </c>
      <c r="Z349" s="34" t="str">
        <f>IF($D349="","",(IF($C349="","",IF(ISNA(SUMIF('21'!$CA:$CA,$C349,'21'!$CB:$CB)),0,SUMIF('21'!$CA:$CA,$C349,'21'!$CB:$CB)))-IF($D349="","",IF(ISNA(SUMIF('21'!$B:$B,$D349,'21'!$L:$L)),0,SUMIF('21'!$B:$B,$D349,'21'!$L:$L)))))</f>
        <v/>
      </c>
      <c r="AA349" s="34" t="str">
        <f>IF($D349="","",(IF($C349="","",IF(ISNA(SUMIF('22'!$CA:$CA,$C349,'22'!$CB:$CB)),0,SUMIF('22'!$CA:$CA,$C349,'22'!$CB:$CB)))-IF($D349="","",IF(ISNA(SUMIF('22'!$B:$B,$D349,'22'!$L:$L)),0,SUMIF('22'!$B:$B,$D349,'22'!$L:$L)))))</f>
        <v/>
      </c>
      <c r="AB349" s="34" t="str">
        <f>IF($D349="","",(IF($C349="","",IF(ISNA(SUMIF('23'!$CA:$CA,$C349,'23'!$CB:$CB)),0,SUMIF('23'!$CA:$CA,$C349,'23'!$CB:$CB)))-IF($D349="","",IF(ISNA(SUMIF('23'!$B:$B,$D349,'23'!$L:$L)),0,SUMIF('23'!$B:$B,$D349,'23'!$L:$L)))))</f>
        <v/>
      </c>
      <c r="AC349" s="34" t="str">
        <f>IF($D349="","",(IF($C349="","",IF(ISNA(SUMIF('24'!$CA:$CA,$C349,'24'!$CB:$CB)),0,SUMIF('24'!$CA:$CA,$C349,'24'!$CB:$CB)))-IF($D349="","",IF(ISNA(SUMIF('24'!$B:$B,$D349,'24'!$L:$L)),0,SUMIF('24'!$B:$B,$D349,'24'!$L:$L)))))</f>
        <v/>
      </c>
      <c r="AD349" s="34" t="str">
        <f>IF($D349="","",(IF($C349="","",IF(ISNA(SUMIF('25'!$CA:$CA,$C349,'25'!$CB:$CB)),0,SUMIF('25'!$CA:$CA,$C349,'25'!$CB:$CB)))-IF($D349="","",IF(ISNA(SUMIF('25'!$B:$B,$D349,'25'!$L:$L)),0,SUMIF('25'!$B:$B,$D349,'25'!$L:$L)))))</f>
        <v/>
      </c>
      <c r="AE349" s="34" t="str">
        <f>IF($D349="","",(IF($C349="","",IF(ISNA(SUMIF('26'!$CA:$CA,$C349,'26'!$CB:$CB)),0,SUMIF('26'!$CA:$CA,$C349,'26'!$CB:$CB)))-IF($D349="","",IF(ISNA(SUMIF('26'!$B:$B,$D349,'26'!$L:$L)),0,SUMIF('26'!$B:$B,$D349,'26'!$L:$L)))))</f>
        <v/>
      </c>
      <c r="AF349" s="34" t="str">
        <f>IF($D349="","",(IF($C349="","",IF(ISNA(SUMIF('27'!$CA:$CA,$C349,'27'!$CB:$CB)),0,SUMIF('27'!$CA:$CA,$C349,'27'!$CB:$CB)))-IF($D349="","",IF(ISNA(SUMIF('27'!$B:$B,$D349,'27'!$L:$L)),0,SUMIF('27'!$B:$B,$D349,'27'!$L:$L)))))</f>
        <v/>
      </c>
      <c r="AG349" s="34" t="str">
        <f>IF($D349="","",(IF($C349="","",IF(ISNA(SUMIF('28'!$CA:$CA,$C349,'28'!$CB:$CB)),0,SUMIF('28'!$CA:$CA,$C349,'28'!$CB:$CB)))-IF($D349="","",IF(ISNA(SUMIF('28'!$B:$B,$D349,'28'!$L:$L)),0,SUMIF('28'!$B:$B,$D349,'28'!$L:$L)))))</f>
        <v/>
      </c>
      <c r="AH349" s="34" t="str">
        <f>IF($D349="","",(IF($C349="","",IF(ISNA(SUMIF('29'!$CA:$CA,$C349,'29'!$CB:$CB)),0,SUMIF('29'!$CA:$CA,$C349,'29'!$CB:$CB)))-IF($D349="","",IF(ISNA(SUMIF('29'!$B:$B,$D349,'29'!$L:$L)),0,SUMIF('29'!$B:$B,$D349,'29'!$L:$L)))))</f>
        <v/>
      </c>
      <c r="AI349" s="34" t="str">
        <f>IF($D349="","",(IF($C349="","",IF(ISNA(SUMIF('30'!$CA:$CA,$C349,'30'!$CB:$CB)),0,SUMIF('30'!$CA:$CA,$C349,'30'!$CB:$CB)))-IF($D349="","",IF(ISNA(SUMIF('30'!$B:$B,$D349,'30'!$L:$L)),0,SUMIF('30'!$B:$B,$D349,'30'!$L:$L)))))</f>
        <v/>
      </c>
      <c r="AJ349" s="34" t="str">
        <f>IF($D349="","",(IF($C349="","",IF(ISNA(SUMIF('31'!$CA:$CA,$C349,'31'!$CB:$CB)),0,SUMIF('31'!$CA:$CA,$C349,'31'!$CB:$CB)))-IF($D349="","",IF(ISNA(SUMIF('31'!$B:$B,$D349,'31'!$L:$L)),0,SUMIF('31'!$B:$B,$D349,'31'!$L:$L)))))</f>
        <v/>
      </c>
      <c r="AK349" s="35" t="str">
        <f t="shared" si="20"/>
        <v/>
      </c>
      <c r="AL349" s="31" t="str">
        <f t="shared" si="21"/>
        <v/>
      </c>
    </row>
    <row r="350" spans="1:38" ht="17.399999999999999" hidden="1">
      <c r="A350" s="19">
        <v>26</v>
      </c>
      <c r="C350" s="39" t="str">
        <f>IF(D350="","",VLOOKUP('CUADRO GENERADO'!D350,'BASE DATOS CONDUCTORES'!B:C,2,FALSE))</f>
        <v/>
      </c>
      <c r="D350" s="28" t="str">
        <f>IFERROR(VLOOKUP(A350,'BASE DATOS CONDUCTORES'!$AA$4:$AB$403,2,FALSE),"")</f>
        <v/>
      </c>
      <c r="E350" s="34" t="str">
        <f>IF(ISNA(VLOOKUP(D350,SALDOS!C:D,2,FALSE)),"",VLOOKUP(D350,SALDOS!C:D,2,FALSE))</f>
        <v/>
      </c>
      <c r="F350" s="34" t="str">
        <f>IF($D350="","",(IF($C350="","",IF(ISNA(SUMIF('1'!$CA:$CA,$C350,'1'!$CB:$CB)),0,SUMIF('1'!$CA:$CA,$C350,'1'!$CB:$CB)))-IF($D350="","",IF(ISNA(SUMIF('1'!$B:$B,$D350,'1'!$L:$L)),0,SUMIF('1'!$B:$B,$D350,'1'!$L:$L)))))</f>
        <v/>
      </c>
      <c r="G350" s="34" t="str">
        <f>IF($D350="","",(IF($C350="","",IF(ISNA(SUMIF('2'!$CA:$CA,$C350,'2'!$CB:$CB)),0,SUMIF('2'!$CA:$CA,$C350,'2'!$CB:$CB)))-IF($D350="","",IF(ISNA(SUMIF('2'!$B:$B,$D350,'2'!$L:$L)),0,SUMIF('2'!$B:$B,$D350,'2'!$L:$L)))))</f>
        <v/>
      </c>
      <c r="H350" s="34" t="str">
        <f>IF($D350="","",(IF($C350="","",IF(ISNA(SUMIF('3'!$CA:$CA,$C350,'3'!$CB:$CB)),0,SUMIF('3'!$CA:$CA,$C350,'3'!$CB:$CB)))-IF($D350="","",IF(ISNA(SUMIF('3'!$B:$B,$D350,'3'!$L:$L)),0,SUMIF('3'!$B:$B,$D350,'3'!$L:$L)))))</f>
        <v/>
      </c>
      <c r="I350" s="34" t="str">
        <f>IF($D350="","",(IF($C350="","",IF(ISNA(SUMIF('4'!$CA:$CA,$C350,'4'!$CB:$CB)),0,SUMIF('4'!$CA:$CA,$C350,'4'!$CB:$CB)))-IF($D350="","",IF(ISNA(SUMIF('4'!$B:$B,$D350,'4'!$L:$L)),0,SUMIF('4'!$B:$B,$D350,'4'!$L:$L)))))</f>
        <v/>
      </c>
      <c r="J350" s="34" t="str">
        <f>IF($D350="","",(IF($C350="","",IF(ISNA(SUMIF('5'!$CA:$CA,$C350,'5'!$CB:$CB)),0,SUMIF('5'!$CA:$CA,$C350,'5'!$CB:$CB)))-IF($D350="","",IF(ISNA(SUMIF('5'!$B:$B,$D350,'5'!$L:$L)),0,SUMIF('5'!$B:$B,$D350,'5'!$L:$L)))))</f>
        <v/>
      </c>
      <c r="K350" s="34" t="str">
        <f>IF($D350="","",(IF($C350="","",IF(ISNA(SUMIF('6'!$CA:$CA,$C350,'6'!$CB:$CB)),0,SUMIF('6'!$CA:$CA,$C350,'6'!$CB:$CB)))-IF($D350="","",IF(ISNA(SUMIF('6'!$B:$B,$D350,'6'!$L:$L)),0,SUMIF('6'!$B:$B,$D350,'6'!$L:$L)))))</f>
        <v/>
      </c>
      <c r="L350" s="34" t="str">
        <f>IF($D350="","",(IF($C350="","",IF(ISNA(SUMIF('7'!$CA:$CA,$C350,'7'!$CB:$CB)),0,SUMIF('7'!$CA:$CA,$C350,'7'!$CB:$CB)))-IF($D350="","",IF(ISNA(SUMIF('7'!$B:$B,$D350,'7'!$L:$L)),0,SUMIF('7'!$B:$B,$D350,'7'!$L:$L)))))</f>
        <v/>
      </c>
      <c r="M350" s="34" t="str">
        <f>IF($D350="","",(IF($C350="","",IF(ISNA(SUMIF('8'!$CA:$CA,$C350,'8'!$CB:$CB)),0,SUMIF('8'!$CA:$CA,$C350,'8'!$CB:$CB)))-IF($D350="","",IF(ISNA(SUMIF('8'!$B:$B,$D350,'8'!$L:$L)),0,SUMIF('8'!$B:$B,$D350,'8'!$L:$L)))))</f>
        <v/>
      </c>
      <c r="N350" s="34" t="str">
        <f>IF($D350="","",(IF($C350="","",IF(ISNA(SUMIF('9'!$CA:$CA,$C350,'9'!$CB:$CB)),0,SUMIF('9'!$CA:$CA,$C350,'9'!$CB:$CB)))-IF($D350="","",IF(ISNA(SUMIF('9'!$B:$B,$D350,'9'!$L:$L)),0,SUMIF('9'!$B:$B,$D350,'9'!$L:$L)))))</f>
        <v/>
      </c>
      <c r="O350" s="34" t="str">
        <f>IF($D350="","",(IF($C350="","",IF(ISNA(SUMIF('10'!$CA:$CA,$C350,'10'!$CB:$CB)),0,SUMIF('10'!$CA:$CA,$C350,'10'!$CB:$CB)))-IF($D350="","",IF(ISNA(SUMIF('10'!$B:$B,$D350,'10'!$L:$L)),0,SUMIF('10'!$B:$B,$D350,'10'!$L:$L)))))</f>
        <v/>
      </c>
      <c r="P350" s="34" t="str">
        <f>IF($D350="","",(IF($C350="","",IF(ISNA(SUMIF('11'!$CA:$CA,$C350,'11'!$CB:$CB)),0,SUMIF('11'!$CA:$CA,$C350,'11'!$CB:$CB)))-IF($D350="","",IF(ISNA(SUMIF('11'!$B:$B,$D350,'11'!$L:$L)),0,SUMIF('11'!$B:$B,$D350,'11'!$L:$L)))))</f>
        <v/>
      </c>
      <c r="Q350" s="34" t="str">
        <f>IF($D350="","",(IF($C350="","",IF(ISNA(SUMIF('12'!$CA:$CA,$C350,'12'!$CB:$CB)),0,SUMIF('12'!$CA:$CA,$C350,'12'!$CB:$CB)))-IF($D350="","",IF(ISNA(SUMIF('12'!$B:$B,$D350,'12'!$L:$L)),0,SUMIF('12'!$B:$B,$D350,'12'!$L:$L)))))</f>
        <v/>
      </c>
      <c r="R350" s="34" t="str">
        <f>IF($D350="","",(IF($C350="","",IF(ISNA(SUMIF('13'!$CA:$CA,$C350,'13'!$CB:$CB)),0,SUMIF('13'!$CA:$CA,$C350,'13'!$CB:$CB)))-IF($D350="","",IF(ISNA(SUMIF('13'!$B:$B,$D350,'13'!$L:$L)),0,SUMIF('13'!$B:$B,$D350,'13'!$L:$L)))))</f>
        <v/>
      </c>
      <c r="S350" s="34" t="str">
        <f>IF($D350="","",(IF($C350="","",IF(ISNA(SUMIF('14'!$CA:$CA,$C350,'14'!$CB:$CB)),0,SUMIF('14'!$CA:$CA,$C350,'14'!$CB:$CB)))-IF($D350="","",IF(ISNA(SUMIF('14'!$B:$B,$D350,'14'!$L:$L)),0,SUMIF('14'!$B:$B,$D350,'14'!$L:$L)))))</f>
        <v/>
      </c>
      <c r="T350" s="34" t="str">
        <f>IF($D350="","",(IF($C350="","",IF(ISNA(SUMIF('15'!$CA:$CA,$C350,'15'!$CB:$CB)),0,SUMIF('15'!$CA:$CA,$C350,'15'!$CB:$CB)))-IF($D350="","",IF(ISNA(SUMIF('15'!$B:$B,$D350,'15'!$L:$L)),0,SUMIF('15'!$B:$B,$D350,'15'!$L:$L)))))</f>
        <v/>
      </c>
      <c r="U350" s="34" t="str">
        <f>IF($D350="","",(IF($C350="","",IF(ISNA(SUMIF('16'!$CA:$CA,$C350,'16'!$CB:$CB)),0,SUMIF('16'!$CA:$CA,$C350,'16'!$CB:$CB)))-IF($D350="","",IF(ISNA(SUMIF('16'!$B:$B,$D350,'16'!$L:$L)),0,SUMIF('16'!$B:$B,$D350,'16'!$L:$L)))))</f>
        <v/>
      </c>
      <c r="V350" s="34" t="str">
        <f>IF($D350="","",(IF($C350="","",IF(ISNA(SUMIF('17'!$CA:$CA,$C350,'17'!$CB:$CB)),0,SUMIF('17'!$CA:$CA,$C350,'17'!$CB:$CB)))-IF($D350="","",IF(ISNA(SUMIF('17'!$B:$B,$D350,'17'!$L:$L)),0,SUMIF('17'!$B:$B,$D350,'17'!$L:$L)))))</f>
        <v/>
      </c>
      <c r="W350" s="34" t="str">
        <f>IF($D350="","",(IF($C350="","",IF(ISNA(SUMIF('18'!$CA:$CA,$C350,'18'!$CB:$CB)),0,SUMIF('18'!$CA:$CA,$C350,'18'!$CB:$CB)))-IF($D350="","",IF(ISNA(SUMIF('18'!$B:$B,$D350,'18'!$L:$L)),0,SUMIF('18'!$B:$B,$D350,'18'!$L:$L)))))</f>
        <v/>
      </c>
      <c r="X350" s="34" t="str">
        <f>IF($D350="","",(IF($C350="","",IF(ISNA(SUMIF('19'!$CA:$CA,$C350,'19'!$CB:$CB)),0,SUMIF('19'!$CA:$CA,$C350,'19'!$CB:$CB)))-IF($D350="","",IF(ISNA(SUMIF('19'!$B:$B,$D350,'19'!$L:$L)),0,SUMIF('19'!$B:$B,$D350,'19'!$L:$L)))))</f>
        <v/>
      </c>
      <c r="Y350" s="34" t="str">
        <f>IF($D350="","",(IF($C350="","",IF(ISNA(SUMIF('20'!$CA:$CA,$C350,'20'!$CB:$CB)),0,SUMIF('20'!$CA:$CA,$C350,'20'!$CB:$CB)))-IF($D350="","",IF(ISNA(SUMIF('20'!$B:$B,$D350,'20'!$L:$L)),0,SUMIF('20'!$B:$B,$D350,'20'!$L:$L)))))</f>
        <v/>
      </c>
      <c r="Z350" s="34" t="str">
        <f>IF($D350="","",(IF($C350="","",IF(ISNA(SUMIF('21'!$CA:$CA,$C350,'21'!$CB:$CB)),0,SUMIF('21'!$CA:$CA,$C350,'21'!$CB:$CB)))-IF($D350="","",IF(ISNA(SUMIF('21'!$B:$B,$D350,'21'!$L:$L)),0,SUMIF('21'!$B:$B,$D350,'21'!$L:$L)))))</f>
        <v/>
      </c>
      <c r="AA350" s="34" t="str">
        <f>IF($D350="","",(IF($C350="","",IF(ISNA(SUMIF('22'!$CA:$CA,$C350,'22'!$CB:$CB)),0,SUMIF('22'!$CA:$CA,$C350,'22'!$CB:$CB)))-IF($D350="","",IF(ISNA(SUMIF('22'!$B:$B,$D350,'22'!$L:$L)),0,SUMIF('22'!$B:$B,$D350,'22'!$L:$L)))))</f>
        <v/>
      </c>
      <c r="AB350" s="34" t="str">
        <f>IF($D350="","",(IF($C350="","",IF(ISNA(SUMIF('23'!$CA:$CA,$C350,'23'!$CB:$CB)),0,SUMIF('23'!$CA:$CA,$C350,'23'!$CB:$CB)))-IF($D350="","",IF(ISNA(SUMIF('23'!$B:$B,$D350,'23'!$L:$L)),0,SUMIF('23'!$B:$B,$D350,'23'!$L:$L)))))</f>
        <v/>
      </c>
      <c r="AC350" s="34" t="str">
        <f>IF($D350="","",(IF($C350="","",IF(ISNA(SUMIF('24'!$CA:$CA,$C350,'24'!$CB:$CB)),0,SUMIF('24'!$CA:$CA,$C350,'24'!$CB:$CB)))-IF($D350="","",IF(ISNA(SUMIF('24'!$B:$B,$D350,'24'!$L:$L)),0,SUMIF('24'!$B:$B,$D350,'24'!$L:$L)))))</f>
        <v/>
      </c>
      <c r="AD350" s="34" t="str">
        <f>IF($D350="","",(IF($C350="","",IF(ISNA(SUMIF('25'!$CA:$CA,$C350,'25'!$CB:$CB)),0,SUMIF('25'!$CA:$CA,$C350,'25'!$CB:$CB)))-IF($D350="","",IF(ISNA(SUMIF('25'!$B:$B,$D350,'25'!$L:$L)),0,SUMIF('25'!$B:$B,$D350,'25'!$L:$L)))))</f>
        <v/>
      </c>
      <c r="AE350" s="34" t="str">
        <f>IF($D350="","",(IF($C350="","",IF(ISNA(SUMIF('26'!$CA:$CA,$C350,'26'!$CB:$CB)),0,SUMIF('26'!$CA:$CA,$C350,'26'!$CB:$CB)))-IF($D350="","",IF(ISNA(SUMIF('26'!$B:$B,$D350,'26'!$L:$L)),0,SUMIF('26'!$B:$B,$D350,'26'!$L:$L)))))</f>
        <v/>
      </c>
      <c r="AF350" s="34" t="str">
        <f>IF($D350="","",(IF($C350="","",IF(ISNA(SUMIF('27'!$CA:$CA,$C350,'27'!$CB:$CB)),0,SUMIF('27'!$CA:$CA,$C350,'27'!$CB:$CB)))-IF($D350="","",IF(ISNA(SUMIF('27'!$B:$B,$D350,'27'!$L:$L)),0,SUMIF('27'!$B:$B,$D350,'27'!$L:$L)))))</f>
        <v/>
      </c>
      <c r="AG350" s="34" t="str">
        <f>IF($D350="","",(IF($C350="","",IF(ISNA(SUMIF('28'!$CA:$CA,$C350,'28'!$CB:$CB)),0,SUMIF('28'!$CA:$CA,$C350,'28'!$CB:$CB)))-IF($D350="","",IF(ISNA(SUMIF('28'!$B:$B,$D350,'28'!$L:$L)),0,SUMIF('28'!$B:$B,$D350,'28'!$L:$L)))))</f>
        <v/>
      </c>
      <c r="AH350" s="34" t="str">
        <f>IF($D350="","",(IF($C350="","",IF(ISNA(SUMIF('29'!$CA:$CA,$C350,'29'!$CB:$CB)),0,SUMIF('29'!$CA:$CA,$C350,'29'!$CB:$CB)))-IF($D350="","",IF(ISNA(SUMIF('29'!$B:$B,$D350,'29'!$L:$L)),0,SUMIF('29'!$B:$B,$D350,'29'!$L:$L)))))</f>
        <v/>
      </c>
      <c r="AI350" s="34" t="str">
        <f>IF($D350="","",(IF($C350="","",IF(ISNA(SUMIF('30'!$CA:$CA,$C350,'30'!$CB:$CB)),0,SUMIF('30'!$CA:$CA,$C350,'30'!$CB:$CB)))-IF($D350="","",IF(ISNA(SUMIF('30'!$B:$B,$D350,'30'!$L:$L)),0,SUMIF('30'!$B:$B,$D350,'30'!$L:$L)))))</f>
        <v/>
      </c>
      <c r="AJ350" s="34" t="str">
        <f>IF($D350="","",(IF($C350="","",IF(ISNA(SUMIF('31'!$CA:$CA,$C350,'31'!$CB:$CB)),0,SUMIF('31'!$CA:$CA,$C350,'31'!$CB:$CB)))-IF($D350="","",IF(ISNA(SUMIF('31'!$B:$B,$D350,'31'!$L:$L)),0,SUMIF('31'!$B:$B,$D350,'31'!$L:$L)))))</f>
        <v/>
      </c>
      <c r="AK350" s="35" t="str">
        <f t="shared" si="20"/>
        <v/>
      </c>
      <c r="AL350" s="31" t="str">
        <f t="shared" si="21"/>
        <v/>
      </c>
    </row>
    <row r="351" spans="1:38" ht="17.399999999999999" hidden="1">
      <c r="A351" s="19">
        <v>27</v>
      </c>
      <c r="C351" s="39" t="str">
        <f>IF(D351="","",VLOOKUP('CUADRO GENERADO'!D351,'BASE DATOS CONDUCTORES'!B:C,2,FALSE))</f>
        <v/>
      </c>
      <c r="D351" s="28" t="str">
        <f>IFERROR(VLOOKUP(A351,'BASE DATOS CONDUCTORES'!$AA$4:$AB$403,2,FALSE),"")</f>
        <v/>
      </c>
      <c r="E351" s="34" t="str">
        <f>IF(ISNA(VLOOKUP(D351,SALDOS!C:D,2,FALSE)),"",VLOOKUP(D351,SALDOS!C:D,2,FALSE))</f>
        <v/>
      </c>
      <c r="F351" s="34" t="str">
        <f>IF($D351="","",(IF($C351="","",IF(ISNA(SUMIF('1'!$CA:$CA,$C351,'1'!$CB:$CB)),0,SUMIF('1'!$CA:$CA,$C351,'1'!$CB:$CB)))-IF($D351="","",IF(ISNA(SUMIF('1'!$B:$B,$D351,'1'!$L:$L)),0,SUMIF('1'!$B:$B,$D351,'1'!$L:$L)))))</f>
        <v/>
      </c>
      <c r="G351" s="34" t="str">
        <f>IF($D351="","",(IF($C351="","",IF(ISNA(SUMIF('2'!$CA:$CA,$C351,'2'!$CB:$CB)),0,SUMIF('2'!$CA:$CA,$C351,'2'!$CB:$CB)))-IF($D351="","",IF(ISNA(SUMIF('2'!$B:$B,$D351,'2'!$L:$L)),0,SUMIF('2'!$B:$B,$D351,'2'!$L:$L)))))</f>
        <v/>
      </c>
      <c r="H351" s="34" t="str">
        <f>IF($D351="","",(IF($C351="","",IF(ISNA(SUMIF('3'!$CA:$CA,$C351,'3'!$CB:$CB)),0,SUMIF('3'!$CA:$CA,$C351,'3'!$CB:$CB)))-IF($D351="","",IF(ISNA(SUMIF('3'!$B:$B,$D351,'3'!$L:$L)),0,SUMIF('3'!$B:$B,$D351,'3'!$L:$L)))))</f>
        <v/>
      </c>
      <c r="I351" s="34" t="str">
        <f>IF($D351="","",(IF($C351="","",IF(ISNA(SUMIF('4'!$CA:$CA,$C351,'4'!$CB:$CB)),0,SUMIF('4'!$CA:$CA,$C351,'4'!$CB:$CB)))-IF($D351="","",IF(ISNA(SUMIF('4'!$B:$B,$D351,'4'!$L:$L)),0,SUMIF('4'!$B:$B,$D351,'4'!$L:$L)))))</f>
        <v/>
      </c>
      <c r="J351" s="34" t="str">
        <f>IF($D351="","",(IF($C351="","",IF(ISNA(SUMIF('5'!$CA:$CA,$C351,'5'!$CB:$CB)),0,SUMIF('5'!$CA:$CA,$C351,'5'!$CB:$CB)))-IF($D351="","",IF(ISNA(SUMIF('5'!$B:$B,$D351,'5'!$L:$L)),0,SUMIF('5'!$B:$B,$D351,'5'!$L:$L)))))</f>
        <v/>
      </c>
      <c r="K351" s="34" t="str">
        <f>IF($D351="","",(IF($C351="","",IF(ISNA(SUMIF('6'!$CA:$CA,$C351,'6'!$CB:$CB)),0,SUMIF('6'!$CA:$CA,$C351,'6'!$CB:$CB)))-IF($D351="","",IF(ISNA(SUMIF('6'!$B:$B,$D351,'6'!$L:$L)),0,SUMIF('6'!$B:$B,$D351,'6'!$L:$L)))))</f>
        <v/>
      </c>
      <c r="L351" s="34" t="str">
        <f>IF($D351="","",(IF($C351="","",IF(ISNA(SUMIF('7'!$CA:$CA,$C351,'7'!$CB:$CB)),0,SUMIF('7'!$CA:$CA,$C351,'7'!$CB:$CB)))-IF($D351="","",IF(ISNA(SUMIF('7'!$B:$B,$D351,'7'!$L:$L)),0,SUMIF('7'!$B:$B,$D351,'7'!$L:$L)))))</f>
        <v/>
      </c>
      <c r="M351" s="34" t="str">
        <f>IF($D351="","",(IF($C351="","",IF(ISNA(SUMIF('8'!$CA:$CA,$C351,'8'!$CB:$CB)),0,SUMIF('8'!$CA:$CA,$C351,'8'!$CB:$CB)))-IF($D351="","",IF(ISNA(SUMIF('8'!$B:$B,$D351,'8'!$L:$L)),0,SUMIF('8'!$B:$B,$D351,'8'!$L:$L)))))</f>
        <v/>
      </c>
      <c r="N351" s="34" t="str">
        <f>IF($D351="","",(IF($C351="","",IF(ISNA(SUMIF('9'!$CA:$CA,$C351,'9'!$CB:$CB)),0,SUMIF('9'!$CA:$CA,$C351,'9'!$CB:$CB)))-IF($D351="","",IF(ISNA(SUMIF('9'!$B:$B,$D351,'9'!$L:$L)),0,SUMIF('9'!$B:$B,$D351,'9'!$L:$L)))))</f>
        <v/>
      </c>
      <c r="O351" s="34" t="str">
        <f>IF($D351="","",(IF($C351="","",IF(ISNA(SUMIF('10'!$CA:$CA,$C351,'10'!$CB:$CB)),0,SUMIF('10'!$CA:$CA,$C351,'10'!$CB:$CB)))-IF($D351="","",IF(ISNA(SUMIF('10'!$B:$B,$D351,'10'!$L:$L)),0,SUMIF('10'!$B:$B,$D351,'10'!$L:$L)))))</f>
        <v/>
      </c>
      <c r="P351" s="34" t="str">
        <f>IF($D351="","",(IF($C351="","",IF(ISNA(SUMIF('11'!$CA:$CA,$C351,'11'!$CB:$CB)),0,SUMIF('11'!$CA:$CA,$C351,'11'!$CB:$CB)))-IF($D351="","",IF(ISNA(SUMIF('11'!$B:$B,$D351,'11'!$L:$L)),0,SUMIF('11'!$B:$B,$D351,'11'!$L:$L)))))</f>
        <v/>
      </c>
      <c r="Q351" s="34" t="str">
        <f>IF($D351="","",(IF($C351="","",IF(ISNA(SUMIF('12'!$CA:$CA,$C351,'12'!$CB:$CB)),0,SUMIF('12'!$CA:$CA,$C351,'12'!$CB:$CB)))-IF($D351="","",IF(ISNA(SUMIF('12'!$B:$B,$D351,'12'!$L:$L)),0,SUMIF('12'!$B:$B,$D351,'12'!$L:$L)))))</f>
        <v/>
      </c>
      <c r="R351" s="34" t="str">
        <f>IF($D351="","",(IF($C351="","",IF(ISNA(SUMIF('13'!$CA:$CA,$C351,'13'!$CB:$CB)),0,SUMIF('13'!$CA:$CA,$C351,'13'!$CB:$CB)))-IF($D351="","",IF(ISNA(SUMIF('13'!$B:$B,$D351,'13'!$L:$L)),0,SUMIF('13'!$B:$B,$D351,'13'!$L:$L)))))</f>
        <v/>
      </c>
      <c r="S351" s="34" t="str">
        <f>IF($D351="","",(IF($C351="","",IF(ISNA(SUMIF('14'!$CA:$CA,$C351,'14'!$CB:$CB)),0,SUMIF('14'!$CA:$CA,$C351,'14'!$CB:$CB)))-IF($D351="","",IF(ISNA(SUMIF('14'!$B:$B,$D351,'14'!$L:$L)),0,SUMIF('14'!$B:$B,$D351,'14'!$L:$L)))))</f>
        <v/>
      </c>
      <c r="T351" s="34" t="str">
        <f>IF($D351="","",(IF($C351="","",IF(ISNA(SUMIF('15'!$CA:$CA,$C351,'15'!$CB:$CB)),0,SUMIF('15'!$CA:$CA,$C351,'15'!$CB:$CB)))-IF($D351="","",IF(ISNA(SUMIF('15'!$B:$B,$D351,'15'!$L:$L)),0,SUMIF('15'!$B:$B,$D351,'15'!$L:$L)))))</f>
        <v/>
      </c>
      <c r="U351" s="34" t="str">
        <f>IF($D351="","",(IF($C351="","",IF(ISNA(SUMIF('16'!$CA:$CA,$C351,'16'!$CB:$CB)),0,SUMIF('16'!$CA:$CA,$C351,'16'!$CB:$CB)))-IF($D351="","",IF(ISNA(SUMIF('16'!$B:$B,$D351,'16'!$L:$L)),0,SUMIF('16'!$B:$B,$D351,'16'!$L:$L)))))</f>
        <v/>
      </c>
      <c r="V351" s="34" t="str">
        <f>IF($D351="","",(IF($C351="","",IF(ISNA(SUMIF('17'!$CA:$CA,$C351,'17'!$CB:$CB)),0,SUMIF('17'!$CA:$CA,$C351,'17'!$CB:$CB)))-IF($D351="","",IF(ISNA(SUMIF('17'!$B:$B,$D351,'17'!$L:$L)),0,SUMIF('17'!$B:$B,$D351,'17'!$L:$L)))))</f>
        <v/>
      </c>
      <c r="W351" s="34" t="str">
        <f>IF($D351="","",(IF($C351="","",IF(ISNA(SUMIF('18'!$CA:$CA,$C351,'18'!$CB:$CB)),0,SUMIF('18'!$CA:$CA,$C351,'18'!$CB:$CB)))-IF($D351="","",IF(ISNA(SUMIF('18'!$B:$B,$D351,'18'!$L:$L)),0,SUMIF('18'!$B:$B,$D351,'18'!$L:$L)))))</f>
        <v/>
      </c>
      <c r="X351" s="34" t="str">
        <f>IF($D351="","",(IF($C351="","",IF(ISNA(SUMIF('19'!$CA:$CA,$C351,'19'!$CB:$CB)),0,SUMIF('19'!$CA:$CA,$C351,'19'!$CB:$CB)))-IF($D351="","",IF(ISNA(SUMIF('19'!$B:$B,$D351,'19'!$L:$L)),0,SUMIF('19'!$B:$B,$D351,'19'!$L:$L)))))</f>
        <v/>
      </c>
      <c r="Y351" s="34" t="str">
        <f>IF($D351="","",(IF($C351="","",IF(ISNA(SUMIF('20'!$CA:$CA,$C351,'20'!$CB:$CB)),0,SUMIF('20'!$CA:$CA,$C351,'20'!$CB:$CB)))-IF($D351="","",IF(ISNA(SUMIF('20'!$B:$B,$D351,'20'!$L:$L)),0,SUMIF('20'!$B:$B,$D351,'20'!$L:$L)))))</f>
        <v/>
      </c>
      <c r="Z351" s="34" t="str">
        <f>IF($D351="","",(IF($C351="","",IF(ISNA(SUMIF('21'!$CA:$CA,$C351,'21'!$CB:$CB)),0,SUMIF('21'!$CA:$CA,$C351,'21'!$CB:$CB)))-IF($D351="","",IF(ISNA(SUMIF('21'!$B:$B,$D351,'21'!$L:$L)),0,SUMIF('21'!$B:$B,$D351,'21'!$L:$L)))))</f>
        <v/>
      </c>
      <c r="AA351" s="34" t="str">
        <f>IF($D351="","",(IF($C351="","",IF(ISNA(SUMIF('22'!$CA:$CA,$C351,'22'!$CB:$CB)),0,SUMIF('22'!$CA:$CA,$C351,'22'!$CB:$CB)))-IF($D351="","",IF(ISNA(SUMIF('22'!$B:$B,$D351,'22'!$L:$L)),0,SUMIF('22'!$B:$B,$D351,'22'!$L:$L)))))</f>
        <v/>
      </c>
      <c r="AB351" s="34" t="str">
        <f>IF($D351="","",(IF($C351="","",IF(ISNA(SUMIF('23'!$CA:$CA,$C351,'23'!$CB:$CB)),0,SUMIF('23'!$CA:$CA,$C351,'23'!$CB:$CB)))-IF($D351="","",IF(ISNA(SUMIF('23'!$B:$B,$D351,'23'!$L:$L)),0,SUMIF('23'!$B:$B,$D351,'23'!$L:$L)))))</f>
        <v/>
      </c>
      <c r="AC351" s="34" t="str">
        <f>IF($D351="","",(IF($C351="","",IF(ISNA(SUMIF('24'!$CA:$CA,$C351,'24'!$CB:$CB)),0,SUMIF('24'!$CA:$CA,$C351,'24'!$CB:$CB)))-IF($D351="","",IF(ISNA(SUMIF('24'!$B:$B,$D351,'24'!$L:$L)),0,SUMIF('24'!$B:$B,$D351,'24'!$L:$L)))))</f>
        <v/>
      </c>
      <c r="AD351" s="34" t="str">
        <f>IF($D351="","",(IF($C351="","",IF(ISNA(SUMIF('25'!$CA:$CA,$C351,'25'!$CB:$CB)),0,SUMIF('25'!$CA:$CA,$C351,'25'!$CB:$CB)))-IF($D351="","",IF(ISNA(SUMIF('25'!$B:$B,$D351,'25'!$L:$L)),0,SUMIF('25'!$B:$B,$D351,'25'!$L:$L)))))</f>
        <v/>
      </c>
      <c r="AE351" s="34" t="str">
        <f>IF($D351="","",(IF($C351="","",IF(ISNA(SUMIF('26'!$CA:$CA,$C351,'26'!$CB:$CB)),0,SUMIF('26'!$CA:$CA,$C351,'26'!$CB:$CB)))-IF($D351="","",IF(ISNA(SUMIF('26'!$B:$B,$D351,'26'!$L:$L)),0,SUMIF('26'!$B:$B,$D351,'26'!$L:$L)))))</f>
        <v/>
      </c>
      <c r="AF351" s="34" t="str">
        <f>IF($D351="","",(IF($C351="","",IF(ISNA(SUMIF('27'!$CA:$CA,$C351,'27'!$CB:$CB)),0,SUMIF('27'!$CA:$CA,$C351,'27'!$CB:$CB)))-IF($D351="","",IF(ISNA(SUMIF('27'!$B:$B,$D351,'27'!$L:$L)),0,SUMIF('27'!$B:$B,$D351,'27'!$L:$L)))))</f>
        <v/>
      </c>
      <c r="AG351" s="34" t="str">
        <f>IF($D351="","",(IF($C351="","",IF(ISNA(SUMIF('28'!$CA:$CA,$C351,'28'!$CB:$CB)),0,SUMIF('28'!$CA:$CA,$C351,'28'!$CB:$CB)))-IF($D351="","",IF(ISNA(SUMIF('28'!$B:$B,$D351,'28'!$L:$L)),0,SUMIF('28'!$B:$B,$D351,'28'!$L:$L)))))</f>
        <v/>
      </c>
      <c r="AH351" s="34" t="str">
        <f>IF($D351="","",(IF($C351="","",IF(ISNA(SUMIF('29'!$CA:$CA,$C351,'29'!$CB:$CB)),0,SUMIF('29'!$CA:$CA,$C351,'29'!$CB:$CB)))-IF($D351="","",IF(ISNA(SUMIF('29'!$B:$B,$D351,'29'!$L:$L)),0,SUMIF('29'!$B:$B,$D351,'29'!$L:$L)))))</f>
        <v/>
      </c>
      <c r="AI351" s="34" t="str">
        <f>IF($D351="","",(IF($C351="","",IF(ISNA(SUMIF('30'!$CA:$CA,$C351,'30'!$CB:$CB)),0,SUMIF('30'!$CA:$CA,$C351,'30'!$CB:$CB)))-IF($D351="","",IF(ISNA(SUMIF('30'!$B:$B,$D351,'30'!$L:$L)),0,SUMIF('30'!$B:$B,$D351,'30'!$L:$L)))))</f>
        <v/>
      </c>
      <c r="AJ351" s="34" t="str">
        <f>IF($D351="","",(IF($C351="","",IF(ISNA(SUMIF('31'!$CA:$CA,$C351,'31'!$CB:$CB)),0,SUMIF('31'!$CA:$CA,$C351,'31'!$CB:$CB)))-IF($D351="","",IF(ISNA(SUMIF('31'!$B:$B,$D351,'31'!$L:$L)),0,SUMIF('31'!$B:$B,$D351,'31'!$L:$L)))))</f>
        <v/>
      </c>
      <c r="AK351" s="35" t="str">
        <f t="shared" si="20"/>
        <v/>
      </c>
      <c r="AL351" s="31" t="str">
        <f t="shared" si="21"/>
        <v/>
      </c>
    </row>
    <row r="352" spans="1:38" ht="17.399999999999999" hidden="1">
      <c r="A352" s="19">
        <v>28</v>
      </c>
      <c r="C352" s="39" t="str">
        <f>IF(D352="","",VLOOKUP('CUADRO GENERADO'!D352,'BASE DATOS CONDUCTORES'!B:C,2,FALSE))</f>
        <v/>
      </c>
      <c r="D352" s="28" t="str">
        <f>IFERROR(VLOOKUP(A352,'BASE DATOS CONDUCTORES'!$AA$4:$AB$403,2,FALSE),"")</f>
        <v/>
      </c>
      <c r="E352" s="34" t="str">
        <f>IF(ISNA(VLOOKUP(D352,SALDOS!C:D,2,FALSE)),"",VLOOKUP(D352,SALDOS!C:D,2,FALSE))</f>
        <v/>
      </c>
      <c r="F352" s="34" t="str">
        <f>IF($D352="","",(IF($C352="","",IF(ISNA(SUMIF('1'!$CA:$CA,$C352,'1'!$CB:$CB)),0,SUMIF('1'!$CA:$CA,$C352,'1'!$CB:$CB)))-IF($D352="","",IF(ISNA(SUMIF('1'!$B:$B,$D352,'1'!$L:$L)),0,SUMIF('1'!$B:$B,$D352,'1'!$L:$L)))))</f>
        <v/>
      </c>
      <c r="G352" s="34" t="str">
        <f>IF($D352="","",(IF($C352="","",IF(ISNA(SUMIF('2'!$CA:$CA,$C352,'2'!$CB:$CB)),0,SUMIF('2'!$CA:$CA,$C352,'2'!$CB:$CB)))-IF($D352="","",IF(ISNA(SUMIF('2'!$B:$B,$D352,'2'!$L:$L)),0,SUMIF('2'!$B:$B,$D352,'2'!$L:$L)))))</f>
        <v/>
      </c>
      <c r="H352" s="34" t="str">
        <f>IF($D352="","",(IF($C352="","",IF(ISNA(SUMIF('3'!$CA:$CA,$C352,'3'!$CB:$CB)),0,SUMIF('3'!$CA:$CA,$C352,'3'!$CB:$CB)))-IF($D352="","",IF(ISNA(SUMIF('3'!$B:$B,$D352,'3'!$L:$L)),0,SUMIF('3'!$B:$B,$D352,'3'!$L:$L)))))</f>
        <v/>
      </c>
      <c r="I352" s="34" t="str">
        <f>IF($D352="","",(IF($C352="","",IF(ISNA(SUMIF('4'!$CA:$CA,$C352,'4'!$CB:$CB)),0,SUMIF('4'!$CA:$CA,$C352,'4'!$CB:$CB)))-IF($D352="","",IF(ISNA(SUMIF('4'!$B:$B,$D352,'4'!$L:$L)),0,SUMIF('4'!$B:$B,$D352,'4'!$L:$L)))))</f>
        <v/>
      </c>
      <c r="J352" s="34" t="str">
        <f>IF($D352="","",(IF($C352="","",IF(ISNA(SUMIF('5'!$CA:$CA,$C352,'5'!$CB:$CB)),0,SUMIF('5'!$CA:$CA,$C352,'5'!$CB:$CB)))-IF($D352="","",IF(ISNA(SUMIF('5'!$B:$B,$D352,'5'!$L:$L)),0,SUMIF('5'!$B:$B,$D352,'5'!$L:$L)))))</f>
        <v/>
      </c>
      <c r="K352" s="34" t="str">
        <f>IF($D352="","",(IF($C352="","",IF(ISNA(SUMIF('6'!$CA:$CA,$C352,'6'!$CB:$CB)),0,SUMIF('6'!$CA:$CA,$C352,'6'!$CB:$CB)))-IF($D352="","",IF(ISNA(SUMIF('6'!$B:$B,$D352,'6'!$L:$L)),0,SUMIF('6'!$B:$B,$D352,'6'!$L:$L)))))</f>
        <v/>
      </c>
      <c r="L352" s="34" t="str">
        <f>IF($D352="","",(IF($C352="","",IF(ISNA(SUMIF('7'!$CA:$CA,$C352,'7'!$CB:$CB)),0,SUMIF('7'!$CA:$CA,$C352,'7'!$CB:$CB)))-IF($D352="","",IF(ISNA(SUMIF('7'!$B:$B,$D352,'7'!$L:$L)),0,SUMIF('7'!$B:$B,$D352,'7'!$L:$L)))))</f>
        <v/>
      </c>
      <c r="M352" s="34" t="str">
        <f>IF($D352="","",(IF($C352="","",IF(ISNA(SUMIF('8'!$CA:$CA,$C352,'8'!$CB:$CB)),0,SUMIF('8'!$CA:$CA,$C352,'8'!$CB:$CB)))-IF($D352="","",IF(ISNA(SUMIF('8'!$B:$B,$D352,'8'!$L:$L)),0,SUMIF('8'!$B:$B,$D352,'8'!$L:$L)))))</f>
        <v/>
      </c>
      <c r="N352" s="34" t="str">
        <f>IF($D352="","",(IF($C352="","",IF(ISNA(SUMIF('9'!$CA:$CA,$C352,'9'!$CB:$CB)),0,SUMIF('9'!$CA:$CA,$C352,'9'!$CB:$CB)))-IF($D352="","",IF(ISNA(SUMIF('9'!$B:$B,$D352,'9'!$L:$L)),0,SUMIF('9'!$B:$B,$D352,'9'!$L:$L)))))</f>
        <v/>
      </c>
      <c r="O352" s="34" t="str">
        <f>IF($D352="","",(IF($C352="","",IF(ISNA(SUMIF('10'!$CA:$CA,$C352,'10'!$CB:$CB)),0,SUMIF('10'!$CA:$CA,$C352,'10'!$CB:$CB)))-IF($D352="","",IF(ISNA(SUMIF('10'!$B:$B,$D352,'10'!$L:$L)),0,SUMIF('10'!$B:$B,$D352,'10'!$L:$L)))))</f>
        <v/>
      </c>
      <c r="P352" s="34" t="str">
        <f>IF($D352="","",(IF($C352="","",IF(ISNA(SUMIF('11'!$CA:$CA,$C352,'11'!$CB:$CB)),0,SUMIF('11'!$CA:$CA,$C352,'11'!$CB:$CB)))-IF($D352="","",IF(ISNA(SUMIF('11'!$B:$B,$D352,'11'!$L:$L)),0,SUMIF('11'!$B:$B,$D352,'11'!$L:$L)))))</f>
        <v/>
      </c>
      <c r="Q352" s="34" t="str">
        <f>IF($D352="","",(IF($C352="","",IF(ISNA(SUMIF('12'!$CA:$CA,$C352,'12'!$CB:$CB)),0,SUMIF('12'!$CA:$CA,$C352,'12'!$CB:$CB)))-IF($D352="","",IF(ISNA(SUMIF('12'!$B:$B,$D352,'12'!$L:$L)),0,SUMIF('12'!$B:$B,$D352,'12'!$L:$L)))))</f>
        <v/>
      </c>
      <c r="R352" s="34" t="str">
        <f>IF($D352="","",(IF($C352="","",IF(ISNA(SUMIF('13'!$CA:$CA,$C352,'13'!$CB:$CB)),0,SUMIF('13'!$CA:$CA,$C352,'13'!$CB:$CB)))-IF($D352="","",IF(ISNA(SUMIF('13'!$B:$B,$D352,'13'!$L:$L)),0,SUMIF('13'!$B:$B,$D352,'13'!$L:$L)))))</f>
        <v/>
      </c>
      <c r="S352" s="34" t="str">
        <f>IF($D352="","",(IF($C352="","",IF(ISNA(SUMIF('14'!$CA:$CA,$C352,'14'!$CB:$CB)),0,SUMIF('14'!$CA:$CA,$C352,'14'!$CB:$CB)))-IF($D352="","",IF(ISNA(SUMIF('14'!$B:$B,$D352,'14'!$L:$L)),0,SUMIF('14'!$B:$B,$D352,'14'!$L:$L)))))</f>
        <v/>
      </c>
      <c r="T352" s="34" t="str">
        <f>IF($D352="","",(IF($C352="","",IF(ISNA(SUMIF('15'!$CA:$CA,$C352,'15'!$CB:$CB)),0,SUMIF('15'!$CA:$CA,$C352,'15'!$CB:$CB)))-IF($D352="","",IF(ISNA(SUMIF('15'!$B:$B,$D352,'15'!$L:$L)),0,SUMIF('15'!$B:$B,$D352,'15'!$L:$L)))))</f>
        <v/>
      </c>
      <c r="U352" s="34" t="str">
        <f>IF($D352="","",(IF($C352="","",IF(ISNA(SUMIF('16'!$CA:$CA,$C352,'16'!$CB:$CB)),0,SUMIF('16'!$CA:$CA,$C352,'16'!$CB:$CB)))-IF($D352="","",IF(ISNA(SUMIF('16'!$B:$B,$D352,'16'!$L:$L)),0,SUMIF('16'!$B:$B,$D352,'16'!$L:$L)))))</f>
        <v/>
      </c>
      <c r="V352" s="34" t="str">
        <f>IF($D352="","",(IF($C352="","",IF(ISNA(SUMIF('17'!$CA:$CA,$C352,'17'!$CB:$CB)),0,SUMIF('17'!$CA:$CA,$C352,'17'!$CB:$CB)))-IF($D352="","",IF(ISNA(SUMIF('17'!$B:$B,$D352,'17'!$L:$L)),0,SUMIF('17'!$B:$B,$D352,'17'!$L:$L)))))</f>
        <v/>
      </c>
      <c r="W352" s="34" t="str">
        <f>IF($D352="","",(IF($C352="","",IF(ISNA(SUMIF('18'!$CA:$CA,$C352,'18'!$CB:$CB)),0,SUMIF('18'!$CA:$CA,$C352,'18'!$CB:$CB)))-IF($D352="","",IF(ISNA(SUMIF('18'!$B:$B,$D352,'18'!$L:$L)),0,SUMIF('18'!$B:$B,$D352,'18'!$L:$L)))))</f>
        <v/>
      </c>
      <c r="X352" s="34" t="str">
        <f>IF($D352="","",(IF($C352="","",IF(ISNA(SUMIF('19'!$CA:$CA,$C352,'19'!$CB:$CB)),0,SUMIF('19'!$CA:$CA,$C352,'19'!$CB:$CB)))-IF($D352="","",IF(ISNA(SUMIF('19'!$B:$B,$D352,'19'!$L:$L)),0,SUMIF('19'!$B:$B,$D352,'19'!$L:$L)))))</f>
        <v/>
      </c>
      <c r="Y352" s="34" t="str">
        <f>IF($D352="","",(IF($C352="","",IF(ISNA(SUMIF('20'!$CA:$CA,$C352,'20'!$CB:$CB)),0,SUMIF('20'!$CA:$CA,$C352,'20'!$CB:$CB)))-IF($D352="","",IF(ISNA(SUMIF('20'!$B:$B,$D352,'20'!$L:$L)),0,SUMIF('20'!$B:$B,$D352,'20'!$L:$L)))))</f>
        <v/>
      </c>
      <c r="Z352" s="34" t="str">
        <f>IF($D352="","",(IF($C352="","",IF(ISNA(SUMIF('21'!$CA:$CA,$C352,'21'!$CB:$CB)),0,SUMIF('21'!$CA:$CA,$C352,'21'!$CB:$CB)))-IF($D352="","",IF(ISNA(SUMIF('21'!$B:$B,$D352,'21'!$L:$L)),0,SUMIF('21'!$B:$B,$D352,'21'!$L:$L)))))</f>
        <v/>
      </c>
      <c r="AA352" s="34" t="str">
        <f>IF($D352="","",(IF($C352="","",IF(ISNA(SUMIF('22'!$CA:$CA,$C352,'22'!$CB:$CB)),0,SUMIF('22'!$CA:$CA,$C352,'22'!$CB:$CB)))-IF($D352="","",IF(ISNA(SUMIF('22'!$B:$B,$D352,'22'!$L:$L)),0,SUMIF('22'!$B:$B,$D352,'22'!$L:$L)))))</f>
        <v/>
      </c>
      <c r="AB352" s="34" t="str">
        <f>IF($D352="","",(IF($C352="","",IF(ISNA(SUMIF('23'!$CA:$CA,$C352,'23'!$CB:$CB)),0,SUMIF('23'!$CA:$CA,$C352,'23'!$CB:$CB)))-IF($D352="","",IF(ISNA(SUMIF('23'!$B:$B,$D352,'23'!$L:$L)),0,SUMIF('23'!$B:$B,$D352,'23'!$L:$L)))))</f>
        <v/>
      </c>
      <c r="AC352" s="34" t="str">
        <f>IF($D352="","",(IF($C352="","",IF(ISNA(SUMIF('24'!$CA:$CA,$C352,'24'!$CB:$CB)),0,SUMIF('24'!$CA:$CA,$C352,'24'!$CB:$CB)))-IF($D352="","",IF(ISNA(SUMIF('24'!$B:$B,$D352,'24'!$L:$L)),0,SUMIF('24'!$B:$B,$D352,'24'!$L:$L)))))</f>
        <v/>
      </c>
      <c r="AD352" s="34" t="str">
        <f>IF($D352="","",(IF($C352="","",IF(ISNA(SUMIF('25'!$CA:$CA,$C352,'25'!$CB:$CB)),0,SUMIF('25'!$CA:$CA,$C352,'25'!$CB:$CB)))-IF($D352="","",IF(ISNA(SUMIF('25'!$B:$B,$D352,'25'!$L:$L)),0,SUMIF('25'!$B:$B,$D352,'25'!$L:$L)))))</f>
        <v/>
      </c>
      <c r="AE352" s="34" t="str">
        <f>IF($D352="","",(IF($C352="","",IF(ISNA(SUMIF('26'!$CA:$CA,$C352,'26'!$CB:$CB)),0,SUMIF('26'!$CA:$CA,$C352,'26'!$CB:$CB)))-IF($D352="","",IF(ISNA(SUMIF('26'!$B:$B,$D352,'26'!$L:$L)),0,SUMIF('26'!$B:$B,$D352,'26'!$L:$L)))))</f>
        <v/>
      </c>
      <c r="AF352" s="34" t="str">
        <f>IF($D352="","",(IF($C352="","",IF(ISNA(SUMIF('27'!$CA:$CA,$C352,'27'!$CB:$CB)),0,SUMIF('27'!$CA:$CA,$C352,'27'!$CB:$CB)))-IF($D352="","",IF(ISNA(SUMIF('27'!$B:$B,$D352,'27'!$L:$L)),0,SUMIF('27'!$B:$B,$D352,'27'!$L:$L)))))</f>
        <v/>
      </c>
      <c r="AG352" s="34" t="str">
        <f>IF($D352="","",(IF($C352="","",IF(ISNA(SUMIF('28'!$CA:$CA,$C352,'28'!$CB:$CB)),0,SUMIF('28'!$CA:$CA,$C352,'28'!$CB:$CB)))-IF($D352="","",IF(ISNA(SUMIF('28'!$B:$B,$D352,'28'!$L:$L)),0,SUMIF('28'!$B:$B,$D352,'28'!$L:$L)))))</f>
        <v/>
      </c>
      <c r="AH352" s="34" t="str">
        <f>IF($D352="","",(IF($C352="","",IF(ISNA(SUMIF('29'!$CA:$CA,$C352,'29'!$CB:$CB)),0,SUMIF('29'!$CA:$CA,$C352,'29'!$CB:$CB)))-IF($D352="","",IF(ISNA(SUMIF('29'!$B:$B,$D352,'29'!$L:$L)),0,SUMIF('29'!$B:$B,$D352,'29'!$L:$L)))))</f>
        <v/>
      </c>
      <c r="AI352" s="34" t="str">
        <f>IF($D352="","",(IF($C352="","",IF(ISNA(SUMIF('30'!$CA:$CA,$C352,'30'!$CB:$CB)),0,SUMIF('30'!$CA:$CA,$C352,'30'!$CB:$CB)))-IF($D352="","",IF(ISNA(SUMIF('30'!$B:$B,$D352,'30'!$L:$L)),0,SUMIF('30'!$B:$B,$D352,'30'!$L:$L)))))</f>
        <v/>
      </c>
      <c r="AJ352" s="34" t="str">
        <f>IF($D352="","",(IF($C352="","",IF(ISNA(SUMIF('31'!$CA:$CA,$C352,'31'!$CB:$CB)),0,SUMIF('31'!$CA:$CA,$C352,'31'!$CB:$CB)))-IF($D352="","",IF(ISNA(SUMIF('31'!$B:$B,$D352,'31'!$L:$L)),0,SUMIF('31'!$B:$B,$D352,'31'!$L:$L)))))</f>
        <v/>
      </c>
      <c r="AK352" s="35" t="str">
        <f t="shared" si="20"/>
        <v/>
      </c>
      <c r="AL352" s="31" t="str">
        <f t="shared" si="21"/>
        <v/>
      </c>
    </row>
    <row r="353" spans="1:38" ht="17.399999999999999" hidden="1">
      <c r="A353" s="19">
        <v>29</v>
      </c>
      <c r="C353" s="39" t="str">
        <f>IF(D353="","",VLOOKUP('CUADRO GENERADO'!D353,'BASE DATOS CONDUCTORES'!B:C,2,FALSE))</f>
        <v/>
      </c>
      <c r="D353" s="28" t="str">
        <f>IFERROR(VLOOKUP(A353,'BASE DATOS CONDUCTORES'!$AA$4:$AB$403,2,FALSE),"")</f>
        <v/>
      </c>
      <c r="E353" s="34" t="str">
        <f>IF(ISNA(VLOOKUP(D353,SALDOS!C:D,2,FALSE)),"",VLOOKUP(D353,SALDOS!C:D,2,FALSE))</f>
        <v/>
      </c>
      <c r="F353" s="34" t="str">
        <f>IF($D353="","",(IF($C353="","",IF(ISNA(SUMIF('1'!$CA:$CA,$C353,'1'!$CB:$CB)),0,SUMIF('1'!$CA:$CA,$C353,'1'!$CB:$CB)))-IF($D353="","",IF(ISNA(SUMIF('1'!$B:$B,$D353,'1'!$L:$L)),0,SUMIF('1'!$B:$B,$D353,'1'!$L:$L)))))</f>
        <v/>
      </c>
      <c r="G353" s="34" t="str">
        <f>IF($D353="","",(IF($C353="","",IF(ISNA(SUMIF('2'!$CA:$CA,$C353,'2'!$CB:$CB)),0,SUMIF('2'!$CA:$CA,$C353,'2'!$CB:$CB)))-IF($D353="","",IF(ISNA(SUMIF('2'!$B:$B,$D353,'2'!$L:$L)),0,SUMIF('2'!$B:$B,$D353,'2'!$L:$L)))))</f>
        <v/>
      </c>
      <c r="H353" s="34" t="str">
        <f>IF($D353="","",(IF($C353="","",IF(ISNA(SUMIF('3'!$CA:$CA,$C353,'3'!$CB:$CB)),0,SUMIF('3'!$CA:$CA,$C353,'3'!$CB:$CB)))-IF($D353="","",IF(ISNA(SUMIF('3'!$B:$B,$D353,'3'!$L:$L)),0,SUMIF('3'!$B:$B,$D353,'3'!$L:$L)))))</f>
        <v/>
      </c>
      <c r="I353" s="34" t="str">
        <f>IF($D353="","",(IF($C353="","",IF(ISNA(SUMIF('4'!$CA:$CA,$C353,'4'!$CB:$CB)),0,SUMIF('4'!$CA:$CA,$C353,'4'!$CB:$CB)))-IF($D353="","",IF(ISNA(SUMIF('4'!$B:$B,$D353,'4'!$L:$L)),0,SUMIF('4'!$B:$B,$D353,'4'!$L:$L)))))</f>
        <v/>
      </c>
      <c r="J353" s="34" t="str">
        <f>IF($D353="","",(IF($C353="","",IF(ISNA(SUMIF('5'!$CA:$CA,$C353,'5'!$CB:$CB)),0,SUMIF('5'!$CA:$CA,$C353,'5'!$CB:$CB)))-IF($D353="","",IF(ISNA(SUMIF('5'!$B:$B,$D353,'5'!$L:$L)),0,SUMIF('5'!$B:$B,$D353,'5'!$L:$L)))))</f>
        <v/>
      </c>
      <c r="K353" s="34" t="str">
        <f>IF($D353="","",(IF($C353="","",IF(ISNA(SUMIF('6'!$CA:$CA,$C353,'6'!$CB:$CB)),0,SUMIF('6'!$CA:$CA,$C353,'6'!$CB:$CB)))-IF($D353="","",IF(ISNA(SUMIF('6'!$B:$B,$D353,'6'!$L:$L)),0,SUMIF('6'!$B:$B,$D353,'6'!$L:$L)))))</f>
        <v/>
      </c>
      <c r="L353" s="34" t="str">
        <f>IF($D353="","",(IF($C353="","",IF(ISNA(SUMIF('7'!$CA:$CA,$C353,'7'!$CB:$CB)),0,SUMIF('7'!$CA:$CA,$C353,'7'!$CB:$CB)))-IF($D353="","",IF(ISNA(SUMIF('7'!$B:$B,$D353,'7'!$L:$L)),0,SUMIF('7'!$B:$B,$D353,'7'!$L:$L)))))</f>
        <v/>
      </c>
      <c r="M353" s="34" t="str">
        <f>IF($D353="","",(IF($C353="","",IF(ISNA(SUMIF('8'!$CA:$CA,$C353,'8'!$CB:$CB)),0,SUMIF('8'!$CA:$CA,$C353,'8'!$CB:$CB)))-IF($D353="","",IF(ISNA(SUMIF('8'!$B:$B,$D353,'8'!$L:$L)),0,SUMIF('8'!$B:$B,$D353,'8'!$L:$L)))))</f>
        <v/>
      </c>
      <c r="N353" s="34" t="str">
        <f>IF($D353="","",(IF($C353="","",IF(ISNA(SUMIF('9'!$CA:$CA,$C353,'9'!$CB:$CB)),0,SUMIF('9'!$CA:$CA,$C353,'9'!$CB:$CB)))-IF($D353="","",IF(ISNA(SUMIF('9'!$B:$B,$D353,'9'!$L:$L)),0,SUMIF('9'!$B:$B,$D353,'9'!$L:$L)))))</f>
        <v/>
      </c>
      <c r="O353" s="34" t="str">
        <f>IF($D353="","",(IF($C353="","",IF(ISNA(SUMIF('10'!$CA:$CA,$C353,'10'!$CB:$CB)),0,SUMIF('10'!$CA:$CA,$C353,'10'!$CB:$CB)))-IF($D353="","",IF(ISNA(SUMIF('10'!$B:$B,$D353,'10'!$L:$L)),0,SUMIF('10'!$B:$B,$D353,'10'!$L:$L)))))</f>
        <v/>
      </c>
      <c r="P353" s="34" t="str">
        <f>IF($D353="","",(IF($C353="","",IF(ISNA(SUMIF('11'!$CA:$CA,$C353,'11'!$CB:$CB)),0,SUMIF('11'!$CA:$CA,$C353,'11'!$CB:$CB)))-IF($D353="","",IF(ISNA(SUMIF('11'!$B:$B,$D353,'11'!$L:$L)),0,SUMIF('11'!$B:$B,$D353,'11'!$L:$L)))))</f>
        <v/>
      </c>
      <c r="Q353" s="34" t="str">
        <f>IF($D353="","",(IF($C353="","",IF(ISNA(SUMIF('12'!$CA:$CA,$C353,'12'!$CB:$CB)),0,SUMIF('12'!$CA:$CA,$C353,'12'!$CB:$CB)))-IF($D353="","",IF(ISNA(SUMIF('12'!$B:$B,$D353,'12'!$L:$L)),0,SUMIF('12'!$B:$B,$D353,'12'!$L:$L)))))</f>
        <v/>
      </c>
      <c r="R353" s="34" t="str">
        <f>IF($D353="","",(IF($C353="","",IF(ISNA(SUMIF('13'!$CA:$CA,$C353,'13'!$CB:$CB)),0,SUMIF('13'!$CA:$CA,$C353,'13'!$CB:$CB)))-IF($D353="","",IF(ISNA(SUMIF('13'!$B:$B,$D353,'13'!$L:$L)),0,SUMIF('13'!$B:$B,$D353,'13'!$L:$L)))))</f>
        <v/>
      </c>
      <c r="S353" s="34" t="str">
        <f>IF($D353="","",(IF($C353="","",IF(ISNA(SUMIF('14'!$CA:$CA,$C353,'14'!$CB:$CB)),0,SUMIF('14'!$CA:$CA,$C353,'14'!$CB:$CB)))-IF($D353="","",IF(ISNA(SUMIF('14'!$B:$B,$D353,'14'!$L:$L)),0,SUMIF('14'!$B:$B,$D353,'14'!$L:$L)))))</f>
        <v/>
      </c>
      <c r="T353" s="34" t="str">
        <f>IF($D353="","",(IF($C353="","",IF(ISNA(SUMIF('15'!$CA:$CA,$C353,'15'!$CB:$CB)),0,SUMIF('15'!$CA:$CA,$C353,'15'!$CB:$CB)))-IF($D353="","",IF(ISNA(SUMIF('15'!$B:$B,$D353,'15'!$L:$L)),0,SUMIF('15'!$B:$B,$D353,'15'!$L:$L)))))</f>
        <v/>
      </c>
      <c r="U353" s="34" t="str">
        <f>IF($D353="","",(IF($C353="","",IF(ISNA(SUMIF('16'!$CA:$CA,$C353,'16'!$CB:$CB)),0,SUMIF('16'!$CA:$CA,$C353,'16'!$CB:$CB)))-IF($D353="","",IF(ISNA(SUMIF('16'!$B:$B,$D353,'16'!$L:$L)),0,SUMIF('16'!$B:$B,$D353,'16'!$L:$L)))))</f>
        <v/>
      </c>
      <c r="V353" s="34" t="str">
        <f>IF($D353="","",(IF($C353="","",IF(ISNA(SUMIF('17'!$CA:$CA,$C353,'17'!$CB:$CB)),0,SUMIF('17'!$CA:$CA,$C353,'17'!$CB:$CB)))-IF($D353="","",IF(ISNA(SUMIF('17'!$B:$B,$D353,'17'!$L:$L)),0,SUMIF('17'!$B:$B,$D353,'17'!$L:$L)))))</f>
        <v/>
      </c>
      <c r="W353" s="34" t="str">
        <f>IF($D353="","",(IF($C353="","",IF(ISNA(SUMIF('18'!$CA:$CA,$C353,'18'!$CB:$CB)),0,SUMIF('18'!$CA:$CA,$C353,'18'!$CB:$CB)))-IF($D353="","",IF(ISNA(SUMIF('18'!$B:$B,$D353,'18'!$L:$L)),0,SUMIF('18'!$B:$B,$D353,'18'!$L:$L)))))</f>
        <v/>
      </c>
      <c r="X353" s="34" t="str">
        <f>IF($D353="","",(IF($C353="","",IF(ISNA(SUMIF('19'!$CA:$CA,$C353,'19'!$CB:$CB)),0,SUMIF('19'!$CA:$CA,$C353,'19'!$CB:$CB)))-IF($D353="","",IF(ISNA(SUMIF('19'!$B:$B,$D353,'19'!$L:$L)),0,SUMIF('19'!$B:$B,$D353,'19'!$L:$L)))))</f>
        <v/>
      </c>
      <c r="Y353" s="34" t="str">
        <f>IF($D353="","",(IF($C353="","",IF(ISNA(SUMIF('20'!$CA:$CA,$C353,'20'!$CB:$CB)),0,SUMIF('20'!$CA:$CA,$C353,'20'!$CB:$CB)))-IF($D353="","",IF(ISNA(SUMIF('20'!$B:$B,$D353,'20'!$L:$L)),0,SUMIF('20'!$B:$B,$D353,'20'!$L:$L)))))</f>
        <v/>
      </c>
      <c r="Z353" s="34" t="str">
        <f>IF($D353="","",(IF($C353="","",IF(ISNA(SUMIF('21'!$CA:$CA,$C353,'21'!$CB:$CB)),0,SUMIF('21'!$CA:$CA,$C353,'21'!$CB:$CB)))-IF($D353="","",IF(ISNA(SUMIF('21'!$B:$B,$D353,'21'!$L:$L)),0,SUMIF('21'!$B:$B,$D353,'21'!$L:$L)))))</f>
        <v/>
      </c>
      <c r="AA353" s="34" t="str">
        <f>IF($D353="","",(IF($C353="","",IF(ISNA(SUMIF('22'!$CA:$CA,$C353,'22'!$CB:$CB)),0,SUMIF('22'!$CA:$CA,$C353,'22'!$CB:$CB)))-IF($D353="","",IF(ISNA(SUMIF('22'!$B:$B,$D353,'22'!$L:$L)),0,SUMIF('22'!$B:$B,$D353,'22'!$L:$L)))))</f>
        <v/>
      </c>
      <c r="AB353" s="34" t="str">
        <f>IF($D353="","",(IF($C353="","",IF(ISNA(SUMIF('23'!$CA:$CA,$C353,'23'!$CB:$CB)),0,SUMIF('23'!$CA:$CA,$C353,'23'!$CB:$CB)))-IF($D353="","",IF(ISNA(SUMIF('23'!$B:$B,$D353,'23'!$L:$L)),0,SUMIF('23'!$B:$B,$D353,'23'!$L:$L)))))</f>
        <v/>
      </c>
      <c r="AC353" s="34" t="str">
        <f>IF($D353="","",(IF($C353="","",IF(ISNA(SUMIF('24'!$CA:$CA,$C353,'24'!$CB:$CB)),0,SUMIF('24'!$CA:$CA,$C353,'24'!$CB:$CB)))-IF($D353="","",IF(ISNA(SUMIF('24'!$B:$B,$D353,'24'!$L:$L)),0,SUMIF('24'!$B:$B,$D353,'24'!$L:$L)))))</f>
        <v/>
      </c>
      <c r="AD353" s="34" t="str">
        <f>IF($D353="","",(IF($C353="","",IF(ISNA(SUMIF('25'!$CA:$CA,$C353,'25'!$CB:$CB)),0,SUMIF('25'!$CA:$CA,$C353,'25'!$CB:$CB)))-IF($D353="","",IF(ISNA(SUMIF('25'!$B:$B,$D353,'25'!$L:$L)),0,SUMIF('25'!$B:$B,$D353,'25'!$L:$L)))))</f>
        <v/>
      </c>
      <c r="AE353" s="34" t="str">
        <f>IF($D353="","",(IF($C353="","",IF(ISNA(SUMIF('26'!$CA:$CA,$C353,'26'!$CB:$CB)),0,SUMIF('26'!$CA:$CA,$C353,'26'!$CB:$CB)))-IF($D353="","",IF(ISNA(SUMIF('26'!$B:$B,$D353,'26'!$L:$L)),0,SUMIF('26'!$B:$B,$D353,'26'!$L:$L)))))</f>
        <v/>
      </c>
      <c r="AF353" s="34" t="str">
        <f>IF($D353="","",(IF($C353="","",IF(ISNA(SUMIF('27'!$CA:$CA,$C353,'27'!$CB:$CB)),0,SUMIF('27'!$CA:$CA,$C353,'27'!$CB:$CB)))-IF($D353="","",IF(ISNA(SUMIF('27'!$B:$B,$D353,'27'!$L:$L)),0,SUMIF('27'!$B:$B,$D353,'27'!$L:$L)))))</f>
        <v/>
      </c>
      <c r="AG353" s="34" t="str">
        <f>IF($D353="","",(IF($C353="","",IF(ISNA(SUMIF('28'!$CA:$CA,$C353,'28'!$CB:$CB)),0,SUMIF('28'!$CA:$CA,$C353,'28'!$CB:$CB)))-IF($D353="","",IF(ISNA(SUMIF('28'!$B:$B,$D353,'28'!$L:$L)),0,SUMIF('28'!$B:$B,$D353,'28'!$L:$L)))))</f>
        <v/>
      </c>
      <c r="AH353" s="34" t="str">
        <f>IF($D353="","",(IF($C353="","",IF(ISNA(SUMIF('29'!$CA:$CA,$C353,'29'!$CB:$CB)),0,SUMIF('29'!$CA:$CA,$C353,'29'!$CB:$CB)))-IF($D353="","",IF(ISNA(SUMIF('29'!$B:$B,$D353,'29'!$L:$L)),0,SUMIF('29'!$B:$B,$D353,'29'!$L:$L)))))</f>
        <v/>
      </c>
      <c r="AI353" s="34" t="str">
        <f>IF($D353="","",(IF($C353="","",IF(ISNA(SUMIF('30'!$CA:$CA,$C353,'30'!$CB:$CB)),0,SUMIF('30'!$CA:$CA,$C353,'30'!$CB:$CB)))-IF($D353="","",IF(ISNA(SUMIF('30'!$B:$B,$D353,'30'!$L:$L)),0,SUMIF('30'!$B:$B,$D353,'30'!$L:$L)))))</f>
        <v/>
      </c>
      <c r="AJ353" s="34" t="str">
        <f>IF($D353="","",(IF($C353="","",IF(ISNA(SUMIF('31'!$CA:$CA,$C353,'31'!$CB:$CB)),0,SUMIF('31'!$CA:$CA,$C353,'31'!$CB:$CB)))-IF($D353="","",IF(ISNA(SUMIF('31'!$B:$B,$D353,'31'!$L:$L)),0,SUMIF('31'!$B:$B,$D353,'31'!$L:$L)))))</f>
        <v/>
      </c>
      <c r="AK353" s="35" t="str">
        <f t="shared" si="20"/>
        <v/>
      </c>
      <c r="AL353" s="31" t="str">
        <f t="shared" si="21"/>
        <v/>
      </c>
    </row>
    <row r="354" spans="1:38" ht="17.399999999999999" hidden="1">
      <c r="A354" s="19">
        <v>30</v>
      </c>
      <c r="C354" s="39" t="str">
        <f>IF(D354="","",VLOOKUP('CUADRO GENERADO'!D354,'BASE DATOS CONDUCTORES'!B:C,2,FALSE))</f>
        <v/>
      </c>
      <c r="D354" s="28" t="str">
        <f>IFERROR(VLOOKUP(A354,'BASE DATOS CONDUCTORES'!$AA$4:$AB$403,2,FALSE),"")</f>
        <v/>
      </c>
      <c r="E354" s="34" t="str">
        <f>IF(ISNA(VLOOKUP(D354,SALDOS!C:D,2,FALSE)),"",VLOOKUP(D354,SALDOS!C:D,2,FALSE))</f>
        <v/>
      </c>
      <c r="F354" s="34" t="str">
        <f>IF($D354="","",(IF($C354="","",IF(ISNA(SUMIF('1'!$CA:$CA,$C354,'1'!$CB:$CB)),0,SUMIF('1'!$CA:$CA,$C354,'1'!$CB:$CB)))-IF($D354="","",IF(ISNA(SUMIF('1'!$B:$B,$D354,'1'!$L:$L)),0,SUMIF('1'!$B:$B,$D354,'1'!$L:$L)))))</f>
        <v/>
      </c>
      <c r="G354" s="34" t="str">
        <f>IF($D354="","",(IF($C354="","",IF(ISNA(SUMIF('2'!$CA:$CA,$C354,'2'!$CB:$CB)),0,SUMIF('2'!$CA:$CA,$C354,'2'!$CB:$CB)))-IF($D354="","",IF(ISNA(SUMIF('2'!$B:$B,$D354,'2'!$L:$L)),0,SUMIF('2'!$B:$B,$D354,'2'!$L:$L)))))</f>
        <v/>
      </c>
      <c r="H354" s="34" t="str">
        <f>IF($D354="","",(IF($C354="","",IF(ISNA(SUMIF('3'!$CA:$CA,$C354,'3'!$CB:$CB)),0,SUMIF('3'!$CA:$CA,$C354,'3'!$CB:$CB)))-IF($D354="","",IF(ISNA(SUMIF('3'!$B:$B,$D354,'3'!$L:$L)),0,SUMIF('3'!$B:$B,$D354,'3'!$L:$L)))))</f>
        <v/>
      </c>
      <c r="I354" s="34" t="str">
        <f>IF($D354="","",(IF($C354="","",IF(ISNA(SUMIF('4'!$CA:$CA,$C354,'4'!$CB:$CB)),0,SUMIF('4'!$CA:$CA,$C354,'4'!$CB:$CB)))-IF($D354="","",IF(ISNA(SUMIF('4'!$B:$B,$D354,'4'!$L:$L)),0,SUMIF('4'!$B:$B,$D354,'4'!$L:$L)))))</f>
        <v/>
      </c>
      <c r="J354" s="34" t="str">
        <f>IF($D354="","",(IF($C354="","",IF(ISNA(SUMIF('5'!$CA:$CA,$C354,'5'!$CB:$CB)),0,SUMIF('5'!$CA:$CA,$C354,'5'!$CB:$CB)))-IF($D354="","",IF(ISNA(SUMIF('5'!$B:$B,$D354,'5'!$L:$L)),0,SUMIF('5'!$B:$B,$D354,'5'!$L:$L)))))</f>
        <v/>
      </c>
      <c r="K354" s="34" t="str">
        <f>IF($D354="","",(IF($C354="","",IF(ISNA(SUMIF('6'!$CA:$CA,$C354,'6'!$CB:$CB)),0,SUMIF('6'!$CA:$CA,$C354,'6'!$CB:$CB)))-IF($D354="","",IF(ISNA(SUMIF('6'!$B:$B,$D354,'6'!$L:$L)),0,SUMIF('6'!$B:$B,$D354,'6'!$L:$L)))))</f>
        <v/>
      </c>
      <c r="L354" s="34" t="str">
        <f>IF($D354="","",(IF($C354="","",IF(ISNA(SUMIF('7'!$CA:$CA,$C354,'7'!$CB:$CB)),0,SUMIF('7'!$CA:$CA,$C354,'7'!$CB:$CB)))-IF($D354="","",IF(ISNA(SUMIF('7'!$B:$B,$D354,'7'!$L:$L)),0,SUMIF('7'!$B:$B,$D354,'7'!$L:$L)))))</f>
        <v/>
      </c>
      <c r="M354" s="34" t="str">
        <f>IF($D354="","",(IF($C354="","",IF(ISNA(SUMIF('8'!$CA:$CA,$C354,'8'!$CB:$CB)),0,SUMIF('8'!$CA:$CA,$C354,'8'!$CB:$CB)))-IF($D354="","",IF(ISNA(SUMIF('8'!$B:$B,$D354,'8'!$L:$L)),0,SUMIF('8'!$B:$B,$D354,'8'!$L:$L)))))</f>
        <v/>
      </c>
      <c r="N354" s="34" t="str">
        <f>IF($D354="","",(IF($C354="","",IF(ISNA(SUMIF('9'!$CA:$CA,$C354,'9'!$CB:$CB)),0,SUMIF('9'!$CA:$CA,$C354,'9'!$CB:$CB)))-IF($D354="","",IF(ISNA(SUMIF('9'!$B:$B,$D354,'9'!$L:$L)),0,SUMIF('9'!$B:$B,$D354,'9'!$L:$L)))))</f>
        <v/>
      </c>
      <c r="O354" s="34" t="str">
        <f>IF($D354="","",(IF($C354="","",IF(ISNA(SUMIF('10'!$CA:$CA,$C354,'10'!$CB:$CB)),0,SUMIF('10'!$CA:$CA,$C354,'10'!$CB:$CB)))-IF($D354="","",IF(ISNA(SUMIF('10'!$B:$B,$D354,'10'!$L:$L)),0,SUMIF('10'!$B:$B,$D354,'10'!$L:$L)))))</f>
        <v/>
      </c>
      <c r="P354" s="34" t="str">
        <f>IF($D354="","",(IF($C354="","",IF(ISNA(SUMIF('11'!$CA:$CA,$C354,'11'!$CB:$CB)),0,SUMIF('11'!$CA:$CA,$C354,'11'!$CB:$CB)))-IF($D354="","",IF(ISNA(SUMIF('11'!$B:$B,$D354,'11'!$L:$L)),0,SUMIF('11'!$B:$B,$D354,'11'!$L:$L)))))</f>
        <v/>
      </c>
      <c r="Q354" s="34" t="str">
        <f>IF($D354="","",(IF($C354="","",IF(ISNA(SUMIF('12'!$CA:$CA,$C354,'12'!$CB:$CB)),0,SUMIF('12'!$CA:$CA,$C354,'12'!$CB:$CB)))-IF($D354="","",IF(ISNA(SUMIF('12'!$B:$B,$D354,'12'!$L:$L)),0,SUMIF('12'!$B:$B,$D354,'12'!$L:$L)))))</f>
        <v/>
      </c>
      <c r="R354" s="34" t="str">
        <f>IF($D354="","",(IF($C354="","",IF(ISNA(SUMIF('13'!$CA:$CA,$C354,'13'!$CB:$CB)),0,SUMIF('13'!$CA:$CA,$C354,'13'!$CB:$CB)))-IF($D354="","",IF(ISNA(SUMIF('13'!$B:$B,$D354,'13'!$L:$L)),0,SUMIF('13'!$B:$B,$D354,'13'!$L:$L)))))</f>
        <v/>
      </c>
      <c r="S354" s="34" t="str">
        <f>IF($D354="","",(IF($C354="","",IF(ISNA(SUMIF('14'!$CA:$CA,$C354,'14'!$CB:$CB)),0,SUMIF('14'!$CA:$CA,$C354,'14'!$CB:$CB)))-IF($D354="","",IF(ISNA(SUMIF('14'!$B:$B,$D354,'14'!$L:$L)),0,SUMIF('14'!$B:$B,$D354,'14'!$L:$L)))))</f>
        <v/>
      </c>
      <c r="T354" s="34" t="str">
        <f>IF($D354="","",(IF($C354="","",IF(ISNA(SUMIF('15'!$CA:$CA,$C354,'15'!$CB:$CB)),0,SUMIF('15'!$CA:$CA,$C354,'15'!$CB:$CB)))-IF($D354="","",IF(ISNA(SUMIF('15'!$B:$B,$D354,'15'!$L:$L)),0,SUMIF('15'!$B:$B,$D354,'15'!$L:$L)))))</f>
        <v/>
      </c>
      <c r="U354" s="34" t="str">
        <f>IF($D354="","",(IF($C354="","",IF(ISNA(SUMIF('16'!$CA:$CA,$C354,'16'!$CB:$CB)),0,SUMIF('16'!$CA:$CA,$C354,'16'!$CB:$CB)))-IF($D354="","",IF(ISNA(SUMIF('16'!$B:$B,$D354,'16'!$L:$L)),0,SUMIF('16'!$B:$B,$D354,'16'!$L:$L)))))</f>
        <v/>
      </c>
      <c r="V354" s="34" t="str">
        <f>IF($D354="","",(IF($C354="","",IF(ISNA(SUMIF('17'!$CA:$CA,$C354,'17'!$CB:$CB)),0,SUMIF('17'!$CA:$CA,$C354,'17'!$CB:$CB)))-IF($D354="","",IF(ISNA(SUMIF('17'!$B:$B,$D354,'17'!$L:$L)),0,SUMIF('17'!$B:$B,$D354,'17'!$L:$L)))))</f>
        <v/>
      </c>
      <c r="W354" s="34" t="str">
        <f>IF($D354="","",(IF($C354="","",IF(ISNA(SUMIF('18'!$CA:$CA,$C354,'18'!$CB:$CB)),0,SUMIF('18'!$CA:$CA,$C354,'18'!$CB:$CB)))-IF($D354="","",IF(ISNA(SUMIF('18'!$B:$B,$D354,'18'!$L:$L)),0,SUMIF('18'!$B:$B,$D354,'18'!$L:$L)))))</f>
        <v/>
      </c>
      <c r="X354" s="34" t="str">
        <f>IF($D354="","",(IF($C354="","",IF(ISNA(SUMIF('19'!$CA:$CA,$C354,'19'!$CB:$CB)),0,SUMIF('19'!$CA:$CA,$C354,'19'!$CB:$CB)))-IF($D354="","",IF(ISNA(SUMIF('19'!$B:$B,$D354,'19'!$L:$L)),0,SUMIF('19'!$B:$B,$D354,'19'!$L:$L)))))</f>
        <v/>
      </c>
      <c r="Y354" s="34" t="str">
        <f>IF($D354="","",(IF($C354="","",IF(ISNA(SUMIF('20'!$CA:$CA,$C354,'20'!$CB:$CB)),0,SUMIF('20'!$CA:$CA,$C354,'20'!$CB:$CB)))-IF($D354="","",IF(ISNA(SUMIF('20'!$B:$B,$D354,'20'!$L:$L)),0,SUMIF('20'!$B:$B,$D354,'20'!$L:$L)))))</f>
        <v/>
      </c>
      <c r="Z354" s="34" t="str">
        <f>IF($D354="","",(IF($C354="","",IF(ISNA(SUMIF('21'!$CA:$CA,$C354,'21'!$CB:$CB)),0,SUMIF('21'!$CA:$CA,$C354,'21'!$CB:$CB)))-IF($D354="","",IF(ISNA(SUMIF('21'!$B:$B,$D354,'21'!$L:$L)),0,SUMIF('21'!$B:$B,$D354,'21'!$L:$L)))))</f>
        <v/>
      </c>
      <c r="AA354" s="34" t="str">
        <f>IF($D354="","",(IF($C354="","",IF(ISNA(SUMIF('22'!$CA:$CA,$C354,'22'!$CB:$CB)),0,SUMIF('22'!$CA:$CA,$C354,'22'!$CB:$CB)))-IF($D354="","",IF(ISNA(SUMIF('22'!$B:$B,$D354,'22'!$L:$L)),0,SUMIF('22'!$B:$B,$D354,'22'!$L:$L)))))</f>
        <v/>
      </c>
      <c r="AB354" s="34" t="str">
        <f>IF($D354="","",(IF($C354="","",IF(ISNA(SUMIF('23'!$CA:$CA,$C354,'23'!$CB:$CB)),0,SUMIF('23'!$CA:$CA,$C354,'23'!$CB:$CB)))-IF($D354="","",IF(ISNA(SUMIF('23'!$B:$B,$D354,'23'!$L:$L)),0,SUMIF('23'!$B:$B,$D354,'23'!$L:$L)))))</f>
        <v/>
      </c>
      <c r="AC354" s="34" t="str">
        <f>IF($D354="","",(IF($C354="","",IF(ISNA(SUMIF('24'!$CA:$CA,$C354,'24'!$CB:$CB)),0,SUMIF('24'!$CA:$CA,$C354,'24'!$CB:$CB)))-IF($D354="","",IF(ISNA(SUMIF('24'!$B:$B,$D354,'24'!$L:$L)),0,SUMIF('24'!$B:$B,$D354,'24'!$L:$L)))))</f>
        <v/>
      </c>
      <c r="AD354" s="34" t="str">
        <f>IF($D354="","",(IF($C354="","",IF(ISNA(SUMIF('25'!$CA:$CA,$C354,'25'!$CB:$CB)),0,SUMIF('25'!$CA:$CA,$C354,'25'!$CB:$CB)))-IF($D354="","",IF(ISNA(SUMIF('25'!$B:$B,$D354,'25'!$L:$L)),0,SUMIF('25'!$B:$B,$D354,'25'!$L:$L)))))</f>
        <v/>
      </c>
      <c r="AE354" s="34" t="str">
        <f>IF($D354="","",(IF($C354="","",IF(ISNA(SUMIF('26'!$CA:$CA,$C354,'26'!$CB:$CB)),0,SUMIF('26'!$CA:$CA,$C354,'26'!$CB:$CB)))-IF($D354="","",IF(ISNA(SUMIF('26'!$B:$B,$D354,'26'!$L:$L)),0,SUMIF('26'!$B:$B,$D354,'26'!$L:$L)))))</f>
        <v/>
      </c>
      <c r="AF354" s="34" t="str">
        <f>IF($D354="","",(IF($C354="","",IF(ISNA(SUMIF('27'!$CA:$CA,$C354,'27'!$CB:$CB)),0,SUMIF('27'!$CA:$CA,$C354,'27'!$CB:$CB)))-IF($D354="","",IF(ISNA(SUMIF('27'!$B:$B,$D354,'27'!$L:$L)),0,SUMIF('27'!$B:$B,$D354,'27'!$L:$L)))))</f>
        <v/>
      </c>
      <c r="AG354" s="34" t="str">
        <f>IF($D354="","",(IF($C354="","",IF(ISNA(SUMIF('28'!$CA:$CA,$C354,'28'!$CB:$CB)),0,SUMIF('28'!$CA:$CA,$C354,'28'!$CB:$CB)))-IF($D354="","",IF(ISNA(SUMIF('28'!$B:$B,$D354,'28'!$L:$L)),0,SUMIF('28'!$B:$B,$D354,'28'!$L:$L)))))</f>
        <v/>
      </c>
      <c r="AH354" s="34" t="str">
        <f>IF($D354="","",(IF($C354="","",IF(ISNA(SUMIF('29'!$CA:$CA,$C354,'29'!$CB:$CB)),0,SUMIF('29'!$CA:$CA,$C354,'29'!$CB:$CB)))-IF($D354="","",IF(ISNA(SUMIF('29'!$B:$B,$D354,'29'!$L:$L)),0,SUMIF('29'!$B:$B,$D354,'29'!$L:$L)))))</f>
        <v/>
      </c>
      <c r="AI354" s="34" t="str">
        <f>IF($D354="","",(IF($C354="","",IF(ISNA(SUMIF('30'!$CA:$CA,$C354,'30'!$CB:$CB)),0,SUMIF('30'!$CA:$CA,$C354,'30'!$CB:$CB)))-IF($D354="","",IF(ISNA(SUMIF('30'!$B:$B,$D354,'30'!$L:$L)),0,SUMIF('30'!$B:$B,$D354,'30'!$L:$L)))))</f>
        <v/>
      </c>
      <c r="AJ354" s="34" t="str">
        <f>IF($D354="","",(IF($C354="","",IF(ISNA(SUMIF('31'!$CA:$CA,$C354,'31'!$CB:$CB)),0,SUMIF('31'!$CA:$CA,$C354,'31'!$CB:$CB)))-IF($D354="","",IF(ISNA(SUMIF('31'!$B:$B,$D354,'31'!$L:$L)),0,SUMIF('31'!$B:$B,$D354,'31'!$L:$L)))))</f>
        <v/>
      </c>
      <c r="AK354" s="35" t="str">
        <f t="shared" si="20"/>
        <v/>
      </c>
      <c r="AL354" s="31" t="str">
        <f t="shared" si="21"/>
        <v/>
      </c>
    </row>
    <row r="355" spans="1:38" ht="17.399999999999999" hidden="1">
      <c r="A355" s="19">
        <v>31</v>
      </c>
      <c r="C355" s="39" t="str">
        <f>IF(D355="","",VLOOKUP('CUADRO GENERADO'!D355,'BASE DATOS CONDUCTORES'!B:C,2,FALSE))</f>
        <v/>
      </c>
      <c r="D355" s="28" t="str">
        <f>IFERROR(VLOOKUP(A355,'BASE DATOS CONDUCTORES'!$AA$4:$AB$403,2,FALSE),"")</f>
        <v/>
      </c>
      <c r="E355" s="34" t="str">
        <f>IF(ISNA(VLOOKUP(D355,SALDOS!C:D,2,FALSE)),"",VLOOKUP(D355,SALDOS!C:D,2,FALSE))</f>
        <v/>
      </c>
      <c r="F355" s="34" t="str">
        <f>IF($D355="","",(IF($C355="","",IF(ISNA(SUMIF('1'!$CA:$CA,$C355,'1'!$CB:$CB)),0,SUMIF('1'!$CA:$CA,$C355,'1'!$CB:$CB)))-IF($D355="","",IF(ISNA(SUMIF('1'!$B:$B,$D355,'1'!$L:$L)),0,SUMIF('1'!$B:$B,$D355,'1'!$L:$L)))))</f>
        <v/>
      </c>
      <c r="G355" s="34" t="str">
        <f>IF($D355="","",(IF($C355="","",IF(ISNA(SUMIF('2'!$CA:$CA,$C355,'2'!$CB:$CB)),0,SUMIF('2'!$CA:$CA,$C355,'2'!$CB:$CB)))-IF($D355="","",IF(ISNA(SUMIF('2'!$B:$B,$D355,'2'!$L:$L)),0,SUMIF('2'!$B:$B,$D355,'2'!$L:$L)))))</f>
        <v/>
      </c>
      <c r="H355" s="34" t="str">
        <f>IF($D355="","",(IF($C355="","",IF(ISNA(SUMIF('3'!$CA:$CA,$C355,'3'!$CB:$CB)),0,SUMIF('3'!$CA:$CA,$C355,'3'!$CB:$CB)))-IF($D355="","",IF(ISNA(SUMIF('3'!$B:$B,$D355,'3'!$L:$L)),0,SUMIF('3'!$B:$B,$D355,'3'!$L:$L)))))</f>
        <v/>
      </c>
      <c r="I355" s="34" t="str">
        <f>IF($D355="","",(IF($C355="","",IF(ISNA(SUMIF('4'!$CA:$CA,$C355,'4'!$CB:$CB)),0,SUMIF('4'!$CA:$CA,$C355,'4'!$CB:$CB)))-IF($D355="","",IF(ISNA(SUMIF('4'!$B:$B,$D355,'4'!$L:$L)),0,SUMIF('4'!$B:$B,$D355,'4'!$L:$L)))))</f>
        <v/>
      </c>
      <c r="J355" s="34" t="str">
        <f>IF($D355="","",(IF($C355="","",IF(ISNA(SUMIF('5'!$CA:$CA,$C355,'5'!$CB:$CB)),0,SUMIF('5'!$CA:$CA,$C355,'5'!$CB:$CB)))-IF($D355="","",IF(ISNA(SUMIF('5'!$B:$B,$D355,'5'!$L:$L)),0,SUMIF('5'!$B:$B,$D355,'5'!$L:$L)))))</f>
        <v/>
      </c>
      <c r="K355" s="34" t="str">
        <f>IF($D355="","",(IF($C355="","",IF(ISNA(SUMIF('6'!$CA:$CA,$C355,'6'!$CB:$CB)),0,SUMIF('6'!$CA:$CA,$C355,'6'!$CB:$CB)))-IF($D355="","",IF(ISNA(SUMIF('6'!$B:$B,$D355,'6'!$L:$L)),0,SUMIF('6'!$B:$B,$D355,'6'!$L:$L)))))</f>
        <v/>
      </c>
      <c r="L355" s="34" t="str">
        <f>IF($D355="","",(IF($C355="","",IF(ISNA(SUMIF('7'!$CA:$CA,$C355,'7'!$CB:$CB)),0,SUMIF('7'!$CA:$CA,$C355,'7'!$CB:$CB)))-IF($D355="","",IF(ISNA(SUMIF('7'!$B:$B,$D355,'7'!$L:$L)),0,SUMIF('7'!$B:$B,$D355,'7'!$L:$L)))))</f>
        <v/>
      </c>
      <c r="M355" s="34" t="str">
        <f>IF($D355="","",(IF($C355="","",IF(ISNA(SUMIF('8'!$CA:$CA,$C355,'8'!$CB:$CB)),0,SUMIF('8'!$CA:$CA,$C355,'8'!$CB:$CB)))-IF($D355="","",IF(ISNA(SUMIF('8'!$B:$B,$D355,'8'!$L:$L)),0,SUMIF('8'!$B:$B,$D355,'8'!$L:$L)))))</f>
        <v/>
      </c>
      <c r="N355" s="34" t="str">
        <f>IF($D355="","",(IF($C355="","",IF(ISNA(SUMIF('9'!$CA:$CA,$C355,'9'!$CB:$CB)),0,SUMIF('9'!$CA:$CA,$C355,'9'!$CB:$CB)))-IF($D355="","",IF(ISNA(SUMIF('9'!$B:$B,$D355,'9'!$L:$L)),0,SUMIF('9'!$B:$B,$D355,'9'!$L:$L)))))</f>
        <v/>
      </c>
      <c r="O355" s="34" t="str">
        <f>IF($D355="","",(IF($C355="","",IF(ISNA(SUMIF('10'!$CA:$CA,$C355,'10'!$CB:$CB)),0,SUMIF('10'!$CA:$CA,$C355,'10'!$CB:$CB)))-IF($D355="","",IF(ISNA(SUMIF('10'!$B:$B,$D355,'10'!$L:$L)),0,SUMIF('10'!$B:$B,$D355,'10'!$L:$L)))))</f>
        <v/>
      </c>
      <c r="P355" s="34" t="str">
        <f>IF($D355="","",(IF($C355="","",IF(ISNA(SUMIF('11'!$CA:$CA,$C355,'11'!$CB:$CB)),0,SUMIF('11'!$CA:$CA,$C355,'11'!$CB:$CB)))-IF($D355="","",IF(ISNA(SUMIF('11'!$B:$B,$D355,'11'!$L:$L)),0,SUMIF('11'!$B:$B,$D355,'11'!$L:$L)))))</f>
        <v/>
      </c>
      <c r="Q355" s="34" t="str">
        <f>IF($D355="","",(IF($C355="","",IF(ISNA(SUMIF('12'!$CA:$CA,$C355,'12'!$CB:$CB)),0,SUMIF('12'!$CA:$CA,$C355,'12'!$CB:$CB)))-IF($D355="","",IF(ISNA(SUMIF('12'!$B:$B,$D355,'12'!$L:$L)),0,SUMIF('12'!$B:$B,$D355,'12'!$L:$L)))))</f>
        <v/>
      </c>
      <c r="R355" s="34" t="str">
        <f>IF($D355="","",(IF($C355="","",IF(ISNA(SUMIF('13'!$CA:$CA,$C355,'13'!$CB:$CB)),0,SUMIF('13'!$CA:$CA,$C355,'13'!$CB:$CB)))-IF($D355="","",IF(ISNA(SUMIF('13'!$B:$B,$D355,'13'!$L:$L)),0,SUMIF('13'!$B:$B,$D355,'13'!$L:$L)))))</f>
        <v/>
      </c>
      <c r="S355" s="34" t="str">
        <f>IF($D355="","",(IF($C355="","",IF(ISNA(SUMIF('14'!$CA:$CA,$C355,'14'!$CB:$CB)),0,SUMIF('14'!$CA:$CA,$C355,'14'!$CB:$CB)))-IF($D355="","",IF(ISNA(SUMIF('14'!$B:$B,$D355,'14'!$L:$L)),0,SUMIF('14'!$B:$B,$D355,'14'!$L:$L)))))</f>
        <v/>
      </c>
      <c r="T355" s="34" t="str">
        <f>IF($D355="","",(IF($C355="","",IF(ISNA(SUMIF('15'!$CA:$CA,$C355,'15'!$CB:$CB)),0,SUMIF('15'!$CA:$CA,$C355,'15'!$CB:$CB)))-IF($D355="","",IF(ISNA(SUMIF('15'!$B:$B,$D355,'15'!$L:$L)),0,SUMIF('15'!$B:$B,$D355,'15'!$L:$L)))))</f>
        <v/>
      </c>
      <c r="U355" s="34" t="str">
        <f>IF($D355="","",(IF($C355="","",IF(ISNA(SUMIF('16'!$CA:$CA,$C355,'16'!$CB:$CB)),0,SUMIF('16'!$CA:$CA,$C355,'16'!$CB:$CB)))-IF($D355="","",IF(ISNA(SUMIF('16'!$B:$B,$D355,'16'!$L:$L)),0,SUMIF('16'!$B:$B,$D355,'16'!$L:$L)))))</f>
        <v/>
      </c>
      <c r="V355" s="34" t="str">
        <f>IF($D355="","",(IF($C355="","",IF(ISNA(SUMIF('17'!$CA:$CA,$C355,'17'!$CB:$CB)),0,SUMIF('17'!$CA:$CA,$C355,'17'!$CB:$CB)))-IF($D355="","",IF(ISNA(SUMIF('17'!$B:$B,$D355,'17'!$L:$L)),0,SUMIF('17'!$B:$B,$D355,'17'!$L:$L)))))</f>
        <v/>
      </c>
      <c r="W355" s="34" t="str">
        <f>IF($D355="","",(IF($C355="","",IF(ISNA(SUMIF('18'!$CA:$CA,$C355,'18'!$CB:$CB)),0,SUMIF('18'!$CA:$CA,$C355,'18'!$CB:$CB)))-IF($D355="","",IF(ISNA(SUMIF('18'!$B:$B,$D355,'18'!$L:$L)),0,SUMIF('18'!$B:$B,$D355,'18'!$L:$L)))))</f>
        <v/>
      </c>
      <c r="X355" s="34" t="str">
        <f>IF($D355="","",(IF($C355="","",IF(ISNA(SUMIF('19'!$CA:$CA,$C355,'19'!$CB:$CB)),0,SUMIF('19'!$CA:$CA,$C355,'19'!$CB:$CB)))-IF($D355="","",IF(ISNA(SUMIF('19'!$B:$B,$D355,'19'!$L:$L)),0,SUMIF('19'!$B:$B,$D355,'19'!$L:$L)))))</f>
        <v/>
      </c>
      <c r="Y355" s="34" t="str">
        <f>IF($D355="","",(IF($C355="","",IF(ISNA(SUMIF('20'!$CA:$CA,$C355,'20'!$CB:$CB)),0,SUMIF('20'!$CA:$CA,$C355,'20'!$CB:$CB)))-IF($D355="","",IF(ISNA(SUMIF('20'!$B:$B,$D355,'20'!$L:$L)),0,SUMIF('20'!$B:$B,$D355,'20'!$L:$L)))))</f>
        <v/>
      </c>
      <c r="Z355" s="34" t="str">
        <f>IF($D355="","",(IF($C355="","",IF(ISNA(SUMIF('21'!$CA:$CA,$C355,'21'!$CB:$CB)),0,SUMIF('21'!$CA:$CA,$C355,'21'!$CB:$CB)))-IF($D355="","",IF(ISNA(SUMIF('21'!$B:$B,$D355,'21'!$L:$L)),0,SUMIF('21'!$B:$B,$D355,'21'!$L:$L)))))</f>
        <v/>
      </c>
      <c r="AA355" s="34" t="str">
        <f>IF($D355="","",(IF($C355="","",IF(ISNA(SUMIF('22'!$CA:$CA,$C355,'22'!$CB:$CB)),0,SUMIF('22'!$CA:$CA,$C355,'22'!$CB:$CB)))-IF($D355="","",IF(ISNA(SUMIF('22'!$B:$B,$D355,'22'!$L:$L)),0,SUMIF('22'!$B:$B,$D355,'22'!$L:$L)))))</f>
        <v/>
      </c>
      <c r="AB355" s="34" t="str">
        <f>IF($D355="","",(IF($C355="","",IF(ISNA(SUMIF('23'!$CA:$CA,$C355,'23'!$CB:$CB)),0,SUMIF('23'!$CA:$CA,$C355,'23'!$CB:$CB)))-IF($D355="","",IF(ISNA(SUMIF('23'!$B:$B,$D355,'23'!$L:$L)),0,SUMIF('23'!$B:$B,$D355,'23'!$L:$L)))))</f>
        <v/>
      </c>
      <c r="AC355" s="34" t="str">
        <f>IF($D355="","",(IF($C355="","",IF(ISNA(SUMIF('24'!$CA:$CA,$C355,'24'!$CB:$CB)),0,SUMIF('24'!$CA:$CA,$C355,'24'!$CB:$CB)))-IF($D355="","",IF(ISNA(SUMIF('24'!$B:$B,$D355,'24'!$L:$L)),0,SUMIF('24'!$B:$B,$D355,'24'!$L:$L)))))</f>
        <v/>
      </c>
      <c r="AD355" s="34" t="str">
        <f>IF($D355="","",(IF($C355="","",IF(ISNA(SUMIF('25'!$CA:$CA,$C355,'25'!$CB:$CB)),0,SUMIF('25'!$CA:$CA,$C355,'25'!$CB:$CB)))-IF($D355="","",IF(ISNA(SUMIF('25'!$B:$B,$D355,'25'!$L:$L)),0,SUMIF('25'!$B:$B,$D355,'25'!$L:$L)))))</f>
        <v/>
      </c>
      <c r="AE355" s="34" t="str">
        <f>IF($D355="","",(IF($C355="","",IF(ISNA(SUMIF('26'!$CA:$CA,$C355,'26'!$CB:$CB)),0,SUMIF('26'!$CA:$CA,$C355,'26'!$CB:$CB)))-IF($D355="","",IF(ISNA(SUMIF('26'!$B:$B,$D355,'26'!$L:$L)),0,SUMIF('26'!$B:$B,$D355,'26'!$L:$L)))))</f>
        <v/>
      </c>
      <c r="AF355" s="34" t="str">
        <f>IF($D355="","",(IF($C355="","",IF(ISNA(SUMIF('27'!$CA:$CA,$C355,'27'!$CB:$CB)),0,SUMIF('27'!$CA:$CA,$C355,'27'!$CB:$CB)))-IF($D355="","",IF(ISNA(SUMIF('27'!$B:$B,$D355,'27'!$L:$L)),0,SUMIF('27'!$B:$B,$D355,'27'!$L:$L)))))</f>
        <v/>
      </c>
      <c r="AG355" s="34" t="str">
        <f>IF($D355="","",(IF($C355="","",IF(ISNA(SUMIF('28'!$CA:$CA,$C355,'28'!$CB:$CB)),0,SUMIF('28'!$CA:$CA,$C355,'28'!$CB:$CB)))-IF($D355="","",IF(ISNA(SUMIF('28'!$B:$B,$D355,'28'!$L:$L)),0,SUMIF('28'!$B:$B,$D355,'28'!$L:$L)))))</f>
        <v/>
      </c>
      <c r="AH355" s="34" t="str">
        <f>IF($D355="","",(IF($C355="","",IF(ISNA(SUMIF('29'!$CA:$CA,$C355,'29'!$CB:$CB)),0,SUMIF('29'!$CA:$CA,$C355,'29'!$CB:$CB)))-IF($D355="","",IF(ISNA(SUMIF('29'!$B:$B,$D355,'29'!$L:$L)),0,SUMIF('29'!$B:$B,$D355,'29'!$L:$L)))))</f>
        <v/>
      </c>
      <c r="AI355" s="34" t="str">
        <f>IF($D355="","",(IF($C355="","",IF(ISNA(SUMIF('30'!$CA:$CA,$C355,'30'!$CB:$CB)),0,SUMIF('30'!$CA:$CA,$C355,'30'!$CB:$CB)))-IF($D355="","",IF(ISNA(SUMIF('30'!$B:$B,$D355,'30'!$L:$L)),0,SUMIF('30'!$B:$B,$D355,'30'!$L:$L)))))</f>
        <v/>
      </c>
      <c r="AJ355" s="34" t="str">
        <f>IF($D355="","",(IF($C355="","",IF(ISNA(SUMIF('31'!$CA:$CA,$C355,'31'!$CB:$CB)),0,SUMIF('31'!$CA:$CA,$C355,'31'!$CB:$CB)))-IF($D355="","",IF(ISNA(SUMIF('31'!$B:$B,$D355,'31'!$L:$L)),0,SUMIF('31'!$B:$B,$D355,'31'!$L:$L)))))</f>
        <v/>
      </c>
      <c r="AK355" s="35" t="str">
        <f t="shared" si="20"/>
        <v/>
      </c>
      <c r="AL355" s="31" t="str">
        <f t="shared" si="21"/>
        <v/>
      </c>
    </row>
    <row r="356" spans="1:38" ht="17.399999999999999" hidden="1">
      <c r="A356" s="19">
        <v>32</v>
      </c>
      <c r="C356" s="39" t="str">
        <f>IF(D356="","",VLOOKUP('CUADRO GENERADO'!D356,'BASE DATOS CONDUCTORES'!B:C,2,FALSE))</f>
        <v/>
      </c>
      <c r="D356" s="28" t="str">
        <f>IFERROR(VLOOKUP(A356,'BASE DATOS CONDUCTORES'!$AA$4:$AB$403,2,FALSE),"")</f>
        <v/>
      </c>
      <c r="E356" s="34" t="str">
        <f>IF(ISNA(VLOOKUP(D356,SALDOS!C:D,2,FALSE)),"",VLOOKUP(D356,SALDOS!C:D,2,FALSE))</f>
        <v/>
      </c>
      <c r="F356" s="34" t="str">
        <f>IF($D356="","",(IF($C356="","",IF(ISNA(SUMIF('1'!$CA:$CA,$C356,'1'!$CB:$CB)),0,SUMIF('1'!$CA:$CA,$C356,'1'!$CB:$CB)))-IF($D356="","",IF(ISNA(SUMIF('1'!$B:$B,$D356,'1'!$L:$L)),0,SUMIF('1'!$B:$B,$D356,'1'!$L:$L)))))</f>
        <v/>
      </c>
      <c r="G356" s="34" t="str">
        <f>IF($D356="","",(IF($C356="","",IF(ISNA(SUMIF('2'!$CA:$CA,$C356,'2'!$CB:$CB)),0,SUMIF('2'!$CA:$CA,$C356,'2'!$CB:$CB)))-IF($D356="","",IF(ISNA(SUMIF('2'!$B:$B,$D356,'2'!$L:$L)),0,SUMIF('2'!$B:$B,$D356,'2'!$L:$L)))))</f>
        <v/>
      </c>
      <c r="H356" s="34" t="str">
        <f>IF($D356="","",(IF($C356="","",IF(ISNA(SUMIF('3'!$CA:$CA,$C356,'3'!$CB:$CB)),0,SUMIF('3'!$CA:$CA,$C356,'3'!$CB:$CB)))-IF($D356="","",IF(ISNA(SUMIF('3'!$B:$B,$D356,'3'!$L:$L)),0,SUMIF('3'!$B:$B,$D356,'3'!$L:$L)))))</f>
        <v/>
      </c>
      <c r="I356" s="34" t="str">
        <f>IF($D356="","",(IF($C356="","",IF(ISNA(SUMIF('4'!$CA:$CA,$C356,'4'!$CB:$CB)),0,SUMIF('4'!$CA:$CA,$C356,'4'!$CB:$CB)))-IF($D356="","",IF(ISNA(SUMIF('4'!$B:$B,$D356,'4'!$L:$L)),0,SUMIF('4'!$B:$B,$D356,'4'!$L:$L)))))</f>
        <v/>
      </c>
      <c r="J356" s="34" t="str">
        <f>IF($D356="","",(IF($C356="","",IF(ISNA(SUMIF('5'!$CA:$CA,$C356,'5'!$CB:$CB)),0,SUMIF('5'!$CA:$CA,$C356,'5'!$CB:$CB)))-IF($D356="","",IF(ISNA(SUMIF('5'!$B:$B,$D356,'5'!$L:$L)),0,SUMIF('5'!$B:$B,$D356,'5'!$L:$L)))))</f>
        <v/>
      </c>
      <c r="K356" s="34" t="str">
        <f>IF($D356="","",(IF($C356="","",IF(ISNA(SUMIF('6'!$CA:$CA,$C356,'6'!$CB:$CB)),0,SUMIF('6'!$CA:$CA,$C356,'6'!$CB:$CB)))-IF($D356="","",IF(ISNA(SUMIF('6'!$B:$B,$D356,'6'!$L:$L)),0,SUMIF('6'!$B:$B,$D356,'6'!$L:$L)))))</f>
        <v/>
      </c>
      <c r="L356" s="34" t="str">
        <f>IF($D356="","",(IF($C356="","",IF(ISNA(SUMIF('7'!$CA:$CA,$C356,'7'!$CB:$CB)),0,SUMIF('7'!$CA:$CA,$C356,'7'!$CB:$CB)))-IF($D356="","",IF(ISNA(SUMIF('7'!$B:$B,$D356,'7'!$L:$L)),0,SUMIF('7'!$B:$B,$D356,'7'!$L:$L)))))</f>
        <v/>
      </c>
      <c r="M356" s="34" t="str">
        <f>IF($D356="","",(IF($C356="","",IF(ISNA(SUMIF('8'!$CA:$CA,$C356,'8'!$CB:$CB)),0,SUMIF('8'!$CA:$CA,$C356,'8'!$CB:$CB)))-IF($D356="","",IF(ISNA(SUMIF('8'!$B:$B,$D356,'8'!$L:$L)),0,SUMIF('8'!$B:$B,$D356,'8'!$L:$L)))))</f>
        <v/>
      </c>
      <c r="N356" s="34" t="str">
        <f>IF($D356="","",(IF($C356="","",IF(ISNA(SUMIF('9'!$CA:$CA,$C356,'9'!$CB:$CB)),0,SUMIF('9'!$CA:$CA,$C356,'9'!$CB:$CB)))-IF($D356="","",IF(ISNA(SUMIF('9'!$B:$B,$D356,'9'!$L:$L)),0,SUMIF('9'!$B:$B,$D356,'9'!$L:$L)))))</f>
        <v/>
      </c>
      <c r="O356" s="34" t="str">
        <f>IF($D356="","",(IF($C356="","",IF(ISNA(SUMIF('10'!$CA:$CA,$C356,'10'!$CB:$CB)),0,SUMIF('10'!$CA:$CA,$C356,'10'!$CB:$CB)))-IF($D356="","",IF(ISNA(SUMIF('10'!$B:$B,$D356,'10'!$L:$L)),0,SUMIF('10'!$B:$B,$D356,'10'!$L:$L)))))</f>
        <v/>
      </c>
      <c r="P356" s="34" t="str">
        <f>IF($D356="","",(IF($C356="","",IF(ISNA(SUMIF('11'!$CA:$CA,$C356,'11'!$CB:$CB)),0,SUMIF('11'!$CA:$CA,$C356,'11'!$CB:$CB)))-IF($D356="","",IF(ISNA(SUMIF('11'!$B:$B,$D356,'11'!$L:$L)),0,SUMIF('11'!$B:$B,$D356,'11'!$L:$L)))))</f>
        <v/>
      </c>
      <c r="Q356" s="34" t="str">
        <f>IF($D356="","",(IF($C356="","",IF(ISNA(SUMIF('12'!$CA:$CA,$C356,'12'!$CB:$CB)),0,SUMIF('12'!$CA:$CA,$C356,'12'!$CB:$CB)))-IF($D356="","",IF(ISNA(SUMIF('12'!$B:$B,$D356,'12'!$L:$L)),0,SUMIF('12'!$B:$B,$D356,'12'!$L:$L)))))</f>
        <v/>
      </c>
      <c r="R356" s="34" t="str">
        <f>IF($D356="","",(IF($C356="","",IF(ISNA(SUMIF('13'!$CA:$CA,$C356,'13'!$CB:$CB)),0,SUMIF('13'!$CA:$CA,$C356,'13'!$CB:$CB)))-IF($D356="","",IF(ISNA(SUMIF('13'!$B:$B,$D356,'13'!$L:$L)),0,SUMIF('13'!$B:$B,$D356,'13'!$L:$L)))))</f>
        <v/>
      </c>
      <c r="S356" s="34" t="str">
        <f>IF($D356="","",(IF($C356="","",IF(ISNA(SUMIF('14'!$CA:$CA,$C356,'14'!$CB:$CB)),0,SUMIF('14'!$CA:$CA,$C356,'14'!$CB:$CB)))-IF($D356="","",IF(ISNA(SUMIF('14'!$B:$B,$D356,'14'!$L:$L)),0,SUMIF('14'!$B:$B,$D356,'14'!$L:$L)))))</f>
        <v/>
      </c>
      <c r="T356" s="34" t="str">
        <f>IF($D356="","",(IF($C356="","",IF(ISNA(SUMIF('15'!$CA:$CA,$C356,'15'!$CB:$CB)),0,SUMIF('15'!$CA:$CA,$C356,'15'!$CB:$CB)))-IF($D356="","",IF(ISNA(SUMIF('15'!$B:$B,$D356,'15'!$L:$L)),0,SUMIF('15'!$B:$B,$D356,'15'!$L:$L)))))</f>
        <v/>
      </c>
      <c r="U356" s="34" t="str">
        <f>IF($D356="","",(IF($C356="","",IF(ISNA(SUMIF('16'!$CA:$CA,$C356,'16'!$CB:$CB)),0,SUMIF('16'!$CA:$CA,$C356,'16'!$CB:$CB)))-IF($D356="","",IF(ISNA(SUMIF('16'!$B:$B,$D356,'16'!$L:$L)),0,SUMIF('16'!$B:$B,$D356,'16'!$L:$L)))))</f>
        <v/>
      </c>
      <c r="V356" s="34" t="str">
        <f>IF($D356="","",(IF($C356="","",IF(ISNA(SUMIF('17'!$CA:$CA,$C356,'17'!$CB:$CB)),0,SUMIF('17'!$CA:$CA,$C356,'17'!$CB:$CB)))-IF($D356="","",IF(ISNA(SUMIF('17'!$B:$B,$D356,'17'!$L:$L)),0,SUMIF('17'!$B:$B,$D356,'17'!$L:$L)))))</f>
        <v/>
      </c>
      <c r="W356" s="34" t="str">
        <f>IF($D356="","",(IF($C356="","",IF(ISNA(SUMIF('18'!$CA:$CA,$C356,'18'!$CB:$CB)),0,SUMIF('18'!$CA:$CA,$C356,'18'!$CB:$CB)))-IF($D356="","",IF(ISNA(SUMIF('18'!$B:$B,$D356,'18'!$L:$L)),0,SUMIF('18'!$B:$B,$D356,'18'!$L:$L)))))</f>
        <v/>
      </c>
      <c r="X356" s="34" t="str">
        <f>IF($D356="","",(IF($C356="","",IF(ISNA(SUMIF('19'!$CA:$CA,$C356,'19'!$CB:$CB)),0,SUMIF('19'!$CA:$CA,$C356,'19'!$CB:$CB)))-IF($D356="","",IF(ISNA(SUMIF('19'!$B:$B,$D356,'19'!$L:$L)),0,SUMIF('19'!$B:$B,$D356,'19'!$L:$L)))))</f>
        <v/>
      </c>
      <c r="Y356" s="34" t="str">
        <f>IF($D356="","",(IF($C356="","",IF(ISNA(SUMIF('20'!$CA:$CA,$C356,'20'!$CB:$CB)),0,SUMIF('20'!$CA:$CA,$C356,'20'!$CB:$CB)))-IF($D356="","",IF(ISNA(SUMIF('20'!$B:$B,$D356,'20'!$L:$L)),0,SUMIF('20'!$B:$B,$D356,'20'!$L:$L)))))</f>
        <v/>
      </c>
      <c r="Z356" s="34" t="str">
        <f>IF($D356="","",(IF($C356="","",IF(ISNA(SUMIF('21'!$CA:$CA,$C356,'21'!$CB:$CB)),0,SUMIF('21'!$CA:$CA,$C356,'21'!$CB:$CB)))-IF($D356="","",IF(ISNA(SUMIF('21'!$B:$B,$D356,'21'!$L:$L)),0,SUMIF('21'!$B:$B,$D356,'21'!$L:$L)))))</f>
        <v/>
      </c>
      <c r="AA356" s="34" t="str">
        <f>IF($D356="","",(IF($C356="","",IF(ISNA(SUMIF('22'!$CA:$CA,$C356,'22'!$CB:$CB)),0,SUMIF('22'!$CA:$CA,$C356,'22'!$CB:$CB)))-IF($D356="","",IF(ISNA(SUMIF('22'!$B:$B,$D356,'22'!$L:$L)),0,SUMIF('22'!$B:$B,$D356,'22'!$L:$L)))))</f>
        <v/>
      </c>
      <c r="AB356" s="34" t="str">
        <f>IF($D356="","",(IF($C356="","",IF(ISNA(SUMIF('23'!$CA:$CA,$C356,'23'!$CB:$CB)),0,SUMIF('23'!$CA:$CA,$C356,'23'!$CB:$CB)))-IF($D356="","",IF(ISNA(SUMIF('23'!$B:$B,$D356,'23'!$L:$L)),0,SUMIF('23'!$B:$B,$D356,'23'!$L:$L)))))</f>
        <v/>
      </c>
      <c r="AC356" s="34" t="str">
        <f>IF($D356="","",(IF($C356="","",IF(ISNA(SUMIF('24'!$CA:$CA,$C356,'24'!$CB:$CB)),0,SUMIF('24'!$CA:$CA,$C356,'24'!$CB:$CB)))-IF($D356="","",IF(ISNA(SUMIF('24'!$B:$B,$D356,'24'!$L:$L)),0,SUMIF('24'!$B:$B,$D356,'24'!$L:$L)))))</f>
        <v/>
      </c>
      <c r="AD356" s="34" t="str">
        <f>IF($D356="","",(IF($C356="","",IF(ISNA(SUMIF('25'!$CA:$CA,$C356,'25'!$CB:$CB)),0,SUMIF('25'!$CA:$CA,$C356,'25'!$CB:$CB)))-IF($D356="","",IF(ISNA(SUMIF('25'!$B:$B,$D356,'25'!$L:$L)),0,SUMIF('25'!$B:$B,$D356,'25'!$L:$L)))))</f>
        <v/>
      </c>
      <c r="AE356" s="34" t="str">
        <f>IF($D356="","",(IF($C356="","",IF(ISNA(SUMIF('26'!$CA:$CA,$C356,'26'!$CB:$CB)),0,SUMIF('26'!$CA:$CA,$C356,'26'!$CB:$CB)))-IF($D356="","",IF(ISNA(SUMIF('26'!$B:$B,$D356,'26'!$L:$L)),0,SUMIF('26'!$B:$B,$D356,'26'!$L:$L)))))</f>
        <v/>
      </c>
      <c r="AF356" s="34" t="str">
        <f>IF($D356="","",(IF($C356="","",IF(ISNA(SUMIF('27'!$CA:$CA,$C356,'27'!$CB:$CB)),0,SUMIF('27'!$CA:$CA,$C356,'27'!$CB:$CB)))-IF($D356="","",IF(ISNA(SUMIF('27'!$B:$B,$D356,'27'!$L:$L)),0,SUMIF('27'!$B:$B,$D356,'27'!$L:$L)))))</f>
        <v/>
      </c>
      <c r="AG356" s="34" t="str">
        <f>IF($D356="","",(IF($C356="","",IF(ISNA(SUMIF('28'!$CA:$CA,$C356,'28'!$CB:$CB)),0,SUMIF('28'!$CA:$CA,$C356,'28'!$CB:$CB)))-IF($D356="","",IF(ISNA(SUMIF('28'!$B:$B,$D356,'28'!$L:$L)),0,SUMIF('28'!$B:$B,$D356,'28'!$L:$L)))))</f>
        <v/>
      </c>
      <c r="AH356" s="34" t="str">
        <f>IF($D356="","",(IF($C356="","",IF(ISNA(SUMIF('29'!$CA:$CA,$C356,'29'!$CB:$CB)),0,SUMIF('29'!$CA:$CA,$C356,'29'!$CB:$CB)))-IF($D356="","",IF(ISNA(SUMIF('29'!$B:$B,$D356,'29'!$L:$L)),0,SUMIF('29'!$B:$B,$D356,'29'!$L:$L)))))</f>
        <v/>
      </c>
      <c r="AI356" s="34" t="str">
        <f>IF($D356="","",(IF($C356="","",IF(ISNA(SUMIF('30'!$CA:$CA,$C356,'30'!$CB:$CB)),0,SUMIF('30'!$CA:$CA,$C356,'30'!$CB:$CB)))-IF($D356="","",IF(ISNA(SUMIF('30'!$B:$B,$D356,'30'!$L:$L)),0,SUMIF('30'!$B:$B,$D356,'30'!$L:$L)))))</f>
        <v/>
      </c>
      <c r="AJ356" s="34" t="str">
        <f>IF($D356="","",(IF($C356="","",IF(ISNA(SUMIF('31'!$CA:$CA,$C356,'31'!$CB:$CB)),0,SUMIF('31'!$CA:$CA,$C356,'31'!$CB:$CB)))-IF($D356="","",IF(ISNA(SUMIF('31'!$B:$B,$D356,'31'!$L:$L)),0,SUMIF('31'!$B:$B,$D356,'31'!$L:$L)))))</f>
        <v/>
      </c>
      <c r="AK356" s="35" t="str">
        <f t="shared" si="20"/>
        <v/>
      </c>
      <c r="AL356" s="31" t="str">
        <f t="shared" si="21"/>
        <v/>
      </c>
    </row>
    <row r="357" spans="1:38" ht="17.399999999999999" hidden="1">
      <c r="A357" s="19">
        <v>33</v>
      </c>
      <c r="C357" s="39" t="str">
        <f>IF(D357="","",VLOOKUP('CUADRO GENERADO'!D357,'BASE DATOS CONDUCTORES'!B:C,2,FALSE))</f>
        <v/>
      </c>
      <c r="D357" s="28" t="str">
        <f>IFERROR(VLOOKUP(A357,'BASE DATOS CONDUCTORES'!$AA$4:$AB$403,2,FALSE),"")</f>
        <v/>
      </c>
      <c r="E357" s="34" t="str">
        <f>IF(ISNA(VLOOKUP(D357,SALDOS!C:D,2,FALSE)),"",VLOOKUP(D357,SALDOS!C:D,2,FALSE))</f>
        <v/>
      </c>
      <c r="F357" s="34" t="str">
        <f>IF($D357="","",(IF($C357="","",IF(ISNA(SUMIF('1'!$CA:$CA,$C357,'1'!$CB:$CB)),0,SUMIF('1'!$CA:$CA,$C357,'1'!$CB:$CB)))-IF($D357="","",IF(ISNA(SUMIF('1'!$B:$B,$D357,'1'!$L:$L)),0,SUMIF('1'!$B:$B,$D357,'1'!$L:$L)))))</f>
        <v/>
      </c>
      <c r="G357" s="34" t="str">
        <f>IF($D357="","",(IF($C357="","",IF(ISNA(SUMIF('2'!$CA:$CA,$C357,'2'!$CB:$CB)),0,SUMIF('2'!$CA:$CA,$C357,'2'!$CB:$CB)))-IF($D357="","",IF(ISNA(SUMIF('2'!$B:$B,$D357,'2'!$L:$L)),0,SUMIF('2'!$B:$B,$D357,'2'!$L:$L)))))</f>
        <v/>
      </c>
      <c r="H357" s="34" t="str">
        <f>IF($D357="","",(IF($C357="","",IF(ISNA(SUMIF('3'!$CA:$CA,$C357,'3'!$CB:$CB)),0,SUMIF('3'!$CA:$CA,$C357,'3'!$CB:$CB)))-IF($D357="","",IF(ISNA(SUMIF('3'!$B:$B,$D357,'3'!$L:$L)),0,SUMIF('3'!$B:$B,$D357,'3'!$L:$L)))))</f>
        <v/>
      </c>
      <c r="I357" s="34" t="str">
        <f>IF($D357="","",(IF($C357="","",IF(ISNA(SUMIF('4'!$CA:$CA,$C357,'4'!$CB:$CB)),0,SUMIF('4'!$CA:$CA,$C357,'4'!$CB:$CB)))-IF($D357="","",IF(ISNA(SUMIF('4'!$B:$B,$D357,'4'!$L:$L)),0,SUMIF('4'!$B:$B,$D357,'4'!$L:$L)))))</f>
        <v/>
      </c>
      <c r="J357" s="34" t="str">
        <f>IF($D357="","",(IF($C357="","",IF(ISNA(SUMIF('5'!$CA:$CA,$C357,'5'!$CB:$CB)),0,SUMIF('5'!$CA:$CA,$C357,'5'!$CB:$CB)))-IF($D357="","",IF(ISNA(SUMIF('5'!$B:$B,$D357,'5'!$L:$L)),0,SUMIF('5'!$B:$B,$D357,'5'!$L:$L)))))</f>
        <v/>
      </c>
      <c r="K357" s="34" t="str">
        <f>IF($D357="","",(IF($C357="","",IF(ISNA(SUMIF('6'!$CA:$CA,$C357,'6'!$CB:$CB)),0,SUMIF('6'!$CA:$CA,$C357,'6'!$CB:$CB)))-IF($D357="","",IF(ISNA(SUMIF('6'!$B:$B,$D357,'6'!$L:$L)),0,SUMIF('6'!$B:$B,$D357,'6'!$L:$L)))))</f>
        <v/>
      </c>
      <c r="L357" s="34" t="str">
        <f>IF($D357="","",(IF($C357="","",IF(ISNA(SUMIF('7'!$CA:$CA,$C357,'7'!$CB:$CB)),0,SUMIF('7'!$CA:$CA,$C357,'7'!$CB:$CB)))-IF($D357="","",IF(ISNA(SUMIF('7'!$B:$B,$D357,'7'!$L:$L)),0,SUMIF('7'!$B:$B,$D357,'7'!$L:$L)))))</f>
        <v/>
      </c>
      <c r="M357" s="34" t="str">
        <f>IF($D357="","",(IF($C357="","",IF(ISNA(SUMIF('8'!$CA:$CA,$C357,'8'!$CB:$CB)),0,SUMIF('8'!$CA:$CA,$C357,'8'!$CB:$CB)))-IF($D357="","",IF(ISNA(SUMIF('8'!$B:$B,$D357,'8'!$L:$L)),0,SUMIF('8'!$B:$B,$D357,'8'!$L:$L)))))</f>
        <v/>
      </c>
      <c r="N357" s="34" t="str">
        <f>IF($D357="","",(IF($C357="","",IF(ISNA(SUMIF('9'!$CA:$CA,$C357,'9'!$CB:$CB)),0,SUMIF('9'!$CA:$CA,$C357,'9'!$CB:$CB)))-IF($D357="","",IF(ISNA(SUMIF('9'!$B:$B,$D357,'9'!$L:$L)),0,SUMIF('9'!$B:$B,$D357,'9'!$L:$L)))))</f>
        <v/>
      </c>
      <c r="O357" s="34" t="str">
        <f>IF($D357="","",(IF($C357="","",IF(ISNA(SUMIF('10'!$CA:$CA,$C357,'10'!$CB:$CB)),0,SUMIF('10'!$CA:$CA,$C357,'10'!$CB:$CB)))-IF($D357="","",IF(ISNA(SUMIF('10'!$B:$B,$D357,'10'!$L:$L)),0,SUMIF('10'!$B:$B,$D357,'10'!$L:$L)))))</f>
        <v/>
      </c>
      <c r="P357" s="34" t="str">
        <f>IF($D357="","",(IF($C357="","",IF(ISNA(SUMIF('11'!$CA:$CA,$C357,'11'!$CB:$CB)),0,SUMIF('11'!$CA:$CA,$C357,'11'!$CB:$CB)))-IF($D357="","",IF(ISNA(SUMIF('11'!$B:$B,$D357,'11'!$L:$L)),0,SUMIF('11'!$B:$B,$D357,'11'!$L:$L)))))</f>
        <v/>
      </c>
      <c r="Q357" s="34" t="str">
        <f>IF($D357="","",(IF($C357="","",IF(ISNA(SUMIF('12'!$CA:$CA,$C357,'12'!$CB:$CB)),0,SUMIF('12'!$CA:$CA,$C357,'12'!$CB:$CB)))-IF($D357="","",IF(ISNA(SUMIF('12'!$B:$B,$D357,'12'!$L:$L)),0,SUMIF('12'!$B:$B,$D357,'12'!$L:$L)))))</f>
        <v/>
      </c>
      <c r="R357" s="34" t="str">
        <f>IF($D357="","",(IF($C357="","",IF(ISNA(SUMIF('13'!$CA:$CA,$C357,'13'!$CB:$CB)),0,SUMIF('13'!$CA:$CA,$C357,'13'!$CB:$CB)))-IF($D357="","",IF(ISNA(SUMIF('13'!$B:$B,$D357,'13'!$L:$L)),0,SUMIF('13'!$B:$B,$D357,'13'!$L:$L)))))</f>
        <v/>
      </c>
      <c r="S357" s="34" t="str">
        <f>IF($D357="","",(IF($C357="","",IF(ISNA(SUMIF('14'!$CA:$CA,$C357,'14'!$CB:$CB)),0,SUMIF('14'!$CA:$CA,$C357,'14'!$CB:$CB)))-IF($D357="","",IF(ISNA(SUMIF('14'!$B:$B,$D357,'14'!$L:$L)),0,SUMIF('14'!$B:$B,$D357,'14'!$L:$L)))))</f>
        <v/>
      </c>
      <c r="T357" s="34" t="str">
        <f>IF($D357="","",(IF($C357="","",IF(ISNA(SUMIF('15'!$CA:$CA,$C357,'15'!$CB:$CB)),0,SUMIF('15'!$CA:$CA,$C357,'15'!$CB:$CB)))-IF($D357="","",IF(ISNA(SUMIF('15'!$B:$B,$D357,'15'!$L:$L)),0,SUMIF('15'!$B:$B,$D357,'15'!$L:$L)))))</f>
        <v/>
      </c>
      <c r="U357" s="34" t="str">
        <f>IF($D357="","",(IF($C357="","",IF(ISNA(SUMIF('16'!$CA:$CA,$C357,'16'!$CB:$CB)),0,SUMIF('16'!$CA:$CA,$C357,'16'!$CB:$CB)))-IF($D357="","",IF(ISNA(SUMIF('16'!$B:$B,$D357,'16'!$L:$L)),0,SUMIF('16'!$B:$B,$D357,'16'!$L:$L)))))</f>
        <v/>
      </c>
      <c r="V357" s="34" t="str">
        <f>IF($D357="","",(IF($C357="","",IF(ISNA(SUMIF('17'!$CA:$CA,$C357,'17'!$CB:$CB)),0,SUMIF('17'!$CA:$CA,$C357,'17'!$CB:$CB)))-IF($D357="","",IF(ISNA(SUMIF('17'!$B:$B,$D357,'17'!$L:$L)),0,SUMIF('17'!$B:$B,$D357,'17'!$L:$L)))))</f>
        <v/>
      </c>
      <c r="W357" s="34" t="str">
        <f>IF($D357="","",(IF($C357="","",IF(ISNA(SUMIF('18'!$CA:$CA,$C357,'18'!$CB:$CB)),0,SUMIF('18'!$CA:$CA,$C357,'18'!$CB:$CB)))-IF($D357="","",IF(ISNA(SUMIF('18'!$B:$B,$D357,'18'!$L:$L)),0,SUMIF('18'!$B:$B,$D357,'18'!$L:$L)))))</f>
        <v/>
      </c>
      <c r="X357" s="34" t="str">
        <f>IF($D357="","",(IF($C357="","",IF(ISNA(SUMIF('19'!$CA:$CA,$C357,'19'!$CB:$CB)),0,SUMIF('19'!$CA:$CA,$C357,'19'!$CB:$CB)))-IF($D357="","",IF(ISNA(SUMIF('19'!$B:$B,$D357,'19'!$L:$L)),0,SUMIF('19'!$B:$B,$D357,'19'!$L:$L)))))</f>
        <v/>
      </c>
      <c r="Y357" s="34" t="str">
        <f>IF($D357="","",(IF($C357="","",IF(ISNA(SUMIF('20'!$CA:$CA,$C357,'20'!$CB:$CB)),0,SUMIF('20'!$CA:$CA,$C357,'20'!$CB:$CB)))-IF($D357="","",IF(ISNA(SUMIF('20'!$B:$B,$D357,'20'!$L:$L)),0,SUMIF('20'!$B:$B,$D357,'20'!$L:$L)))))</f>
        <v/>
      </c>
      <c r="Z357" s="34" t="str">
        <f>IF($D357="","",(IF($C357="","",IF(ISNA(SUMIF('21'!$CA:$CA,$C357,'21'!$CB:$CB)),0,SUMIF('21'!$CA:$CA,$C357,'21'!$CB:$CB)))-IF($D357="","",IF(ISNA(SUMIF('21'!$B:$B,$D357,'21'!$L:$L)),0,SUMIF('21'!$B:$B,$D357,'21'!$L:$L)))))</f>
        <v/>
      </c>
      <c r="AA357" s="34" t="str">
        <f>IF($D357="","",(IF($C357="","",IF(ISNA(SUMIF('22'!$CA:$CA,$C357,'22'!$CB:$CB)),0,SUMIF('22'!$CA:$CA,$C357,'22'!$CB:$CB)))-IF($D357="","",IF(ISNA(SUMIF('22'!$B:$B,$D357,'22'!$L:$L)),0,SUMIF('22'!$B:$B,$D357,'22'!$L:$L)))))</f>
        <v/>
      </c>
      <c r="AB357" s="34" t="str">
        <f>IF($D357="","",(IF($C357="","",IF(ISNA(SUMIF('23'!$CA:$CA,$C357,'23'!$CB:$CB)),0,SUMIF('23'!$CA:$CA,$C357,'23'!$CB:$CB)))-IF($D357="","",IF(ISNA(SUMIF('23'!$B:$B,$D357,'23'!$L:$L)),0,SUMIF('23'!$B:$B,$D357,'23'!$L:$L)))))</f>
        <v/>
      </c>
      <c r="AC357" s="34" t="str">
        <f>IF($D357="","",(IF($C357="","",IF(ISNA(SUMIF('24'!$CA:$CA,$C357,'24'!$CB:$CB)),0,SUMIF('24'!$CA:$CA,$C357,'24'!$CB:$CB)))-IF($D357="","",IF(ISNA(SUMIF('24'!$B:$B,$D357,'24'!$L:$L)),0,SUMIF('24'!$B:$B,$D357,'24'!$L:$L)))))</f>
        <v/>
      </c>
      <c r="AD357" s="34" t="str">
        <f>IF($D357="","",(IF($C357="","",IF(ISNA(SUMIF('25'!$CA:$CA,$C357,'25'!$CB:$CB)),0,SUMIF('25'!$CA:$CA,$C357,'25'!$CB:$CB)))-IF($D357="","",IF(ISNA(SUMIF('25'!$B:$B,$D357,'25'!$L:$L)),0,SUMIF('25'!$B:$B,$D357,'25'!$L:$L)))))</f>
        <v/>
      </c>
      <c r="AE357" s="34" t="str">
        <f>IF($D357="","",(IF($C357="","",IF(ISNA(SUMIF('26'!$CA:$CA,$C357,'26'!$CB:$CB)),0,SUMIF('26'!$CA:$CA,$C357,'26'!$CB:$CB)))-IF($D357="","",IF(ISNA(SUMIF('26'!$B:$B,$D357,'26'!$L:$L)),0,SUMIF('26'!$B:$B,$D357,'26'!$L:$L)))))</f>
        <v/>
      </c>
      <c r="AF357" s="34" t="str">
        <f>IF($D357="","",(IF($C357="","",IF(ISNA(SUMIF('27'!$CA:$CA,$C357,'27'!$CB:$CB)),0,SUMIF('27'!$CA:$CA,$C357,'27'!$CB:$CB)))-IF($D357="","",IF(ISNA(SUMIF('27'!$B:$B,$D357,'27'!$L:$L)),0,SUMIF('27'!$B:$B,$D357,'27'!$L:$L)))))</f>
        <v/>
      </c>
      <c r="AG357" s="34" t="str">
        <f>IF($D357="","",(IF($C357="","",IF(ISNA(SUMIF('28'!$CA:$CA,$C357,'28'!$CB:$CB)),0,SUMIF('28'!$CA:$CA,$C357,'28'!$CB:$CB)))-IF($D357="","",IF(ISNA(SUMIF('28'!$B:$B,$D357,'28'!$L:$L)),0,SUMIF('28'!$B:$B,$D357,'28'!$L:$L)))))</f>
        <v/>
      </c>
      <c r="AH357" s="34" t="str">
        <f>IF($D357="","",(IF($C357="","",IF(ISNA(SUMIF('29'!$CA:$CA,$C357,'29'!$CB:$CB)),0,SUMIF('29'!$CA:$CA,$C357,'29'!$CB:$CB)))-IF($D357="","",IF(ISNA(SUMIF('29'!$B:$B,$D357,'29'!$L:$L)),0,SUMIF('29'!$B:$B,$D357,'29'!$L:$L)))))</f>
        <v/>
      </c>
      <c r="AI357" s="34" t="str">
        <f>IF($D357="","",(IF($C357="","",IF(ISNA(SUMIF('30'!$CA:$CA,$C357,'30'!$CB:$CB)),0,SUMIF('30'!$CA:$CA,$C357,'30'!$CB:$CB)))-IF($D357="","",IF(ISNA(SUMIF('30'!$B:$B,$D357,'30'!$L:$L)),0,SUMIF('30'!$B:$B,$D357,'30'!$L:$L)))))</f>
        <v/>
      </c>
      <c r="AJ357" s="34" t="str">
        <f>IF($D357="","",(IF($C357="","",IF(ISNA(SUMIF('31'!$CA:$CA,$C357,'31'!$CB:$CB)),0,SUMIF('31'!$CA:$CA,$C357,'31'!$CB:$CB)))-IF($D357="","",IF(ISNA(SUMIF('31'!$B:$B,$D357,'31'!$L:$L)),0,SUMIF('31'!$B:$B,$D357,'31'!$L:$L)))))</f>
        <v/>
      </c>
      <c r="AK357" s="35" t="str">
        <f t="shared" si="20"/>
        <v/>
      </c>
      <c r="AL357" s="31" t="str">
        <f t="shared" si="21"/>
        <v/>
      </c>
    </row>
    <row r="358" spans="1:38" ht="17.399999999999999" hidden="1">
      <c r="A358" s="19">
        <v>34</v>
      </c>
      <c r="C358" s="39" t="str">
        <f>IF(D358="","",VLOOKUP('CUADRO GENERADO'!D358,'BASE DATOS CONDUCTORES'!B:C,2,FALSE))</f>
        <v/>
      </c>
      <c r="D358" s="28" t="str">
        <f>IFERROR(VLOOKUP(A358,'BASE DATOS CONDUCTORES'!$AA$4:$AB$403,2,FALSE),"")</f>
        <v/>
      </c>
      <c r="E358" s="34" t="str">
        <f>IF(ISNA(VLOOKUP(D358,SALDOS!C:D,2,FALSE)),"",VLOOKUP(D358,SALDOS!C:D,2,FALSE))</f>
        <v/>
      </c>
      <c r="F358" s="34" t="str">
        <f>IF($D358="","",(IF($C358="","",IF(ISNA(SUMIF('1'!$CA:$CA,$C358,'1'!$CB:$CB)),0,SUMIF('1'!$CA:$CA,$C358,'1'!$CB:$CB)))-IF($D358="","",IF(ISNA(SUMIF('1'!$B:$B,$D358,'1'!$L:$L)),0,SUMIF('1'!$B:$B,$D358,'1'!$L:$L)))))</f>
        <v/>
      </c>
      <c r="G358" s="34" t="str">
        <f>IF($D358="","",(IF($C358="","",IF(ISNA(SUMIF('2'!$CA:$CA,$C358,'2'!$CB:$CB)),0,SUMIF('2'!$CA:$CA,$C358,'2'!$CB:$CB)))-IF($D358="","",IF(ISNA(SUMIF('2'!$B:$B,$D358,'2'!$L:$L)),0,SUMIF('2'!$B:$B,$D358,'2'!$L:$L)))))</f>
        <v/>
      </c>
      <c r="H358" s="34" t="str">
        <f>IF($D358="","",(IF($C358="","",IF(ISNA(SUMIF('3'!$CA:$CA,$C358,'3'!$CB:$CB)),0,SUMIF('3'!$CA:$CA,$C358,'3'!$CB:$CB)))-IF($D358="","",IF(ISNA(SUMIF('3'!$B:$B,$D358,'3'!$L:$L)),0,SUMIF('3'!$B:$B,$D358,'3'!$L:$L)))))</f>
        <v/>
      </c>
      <c r="I358" s="34" t="str">
        <f>IF($D358="","",(IF($C358="","",IF(ISNA(SUMIF('4'!$CA:$CA,$C358,'4'!$CB:$CB)),0,SUMIF('4'!$CA:$CA,$C358,'4'!$CB:$CB)))-IF($D358="","",IF(ISNA(SUMIF('4'!$B:$B,$D358,'4'!$L:$L)),0,SUMIF('4'!$B:$B,$D358,'4'!$L:$L)))))</f>
        <v/>
      </c>
      <c r="J358" s="34" t="str">
        <f>IF($D358="","",(IF($C358="","",IF(ISNA(SUMIF('5'!$CA:$CA,$C358,'5'!$CB:$CB)),0,SUMIF('5'!$CA:$CA,$C358,'5'!$CB:$CB)))-IF($D358="","",IF(ISNA(SUMIF('5'!$B:$B,$D358,'5'!$L:$L)),0,SUMIF('5'!$B:$B,$D358,'5'!$L:$L)))))</f>
        <v/>
      </c>
      <c r="K358" s="34" t="str">
        <f>IF($D358="","",(IF($C358="","",IF(ISNA(SUMIF('6'!$CA:$CA,$C358,'6'!$CB:$CB)),0,SUMIF('6'!$CA:$CA,$C358,'6'!$CB:$CB)))-IF($D358="","",IF(ISNA(SUMIF('6'!$B:$B,$D358,'6'!$L:$L)),0,SUMIF('6'!$B:$B,$D358,'6'!$L:$L)))))</f>
        <v/>
      </c>
      <c r="L358" s="34" t="str">
        <f>IF($D358="","",(IF($C358="","",IF(ISNA(SUMIF('7'!$CA:$CA,$C358,'7'!$CB:$CB)),0,SUMIF('7'!$CA:$CA,$C358,'7'!$CB:$CB)))-IF($D358="","",IF(ISNA(SUMIF('7'!$B:$B,$D358,'7'!$L:$L)),0,SUMIF('7'!$B:$B,$D358,'7'!$L:$L)))))</f>
        <v/>
      </c>
      <c r="M358" s="34" t="str">
        <f>IF($D358="","",(IF($C358="","",IF(ISNA(SUMIF('8'!$CA:$CA,$C358,'8'!$CB:$CB)),0,SUMIF('8'!$CA:$CA,$C358,'8'!$CB:$CB)))-IF($D358="","",IF(ISNA(SUMIF('8'!$B:$B,$D358,'8'!$L:$L)),0,SUMIF('8'!$B:$B,$D358,'8'!$L:$L)))))</f>
        <v/>
      </c>
      <c r="N358" s="34" t="str">
        <f>IF($D358="","",(IF($C358="","",IF(ISNA(SUMIF('9'!$CA:$CA,$C358,'9'!$CB:$CB)),0,SUMIF('9'!$CA:$CA,$C358,'9'!$CB:$CB)))-IF($D358="","",IF(ISNA(SUMIF('9'!$B:$B,$D358,'9'!$L:$L)),0,SUMIF('9'!$B:$B,$D358,'9'!$L:$L)))))</f>
        <v/>
      </c>
      <c r="O358" s="34" t="str">
        <f>IF($D358="","",(IF($C358="","",IF(ISNA(SUMIF('10'!$CA:$CA,$C358,'10'!$CB:$CB)),0,SUMIF('10'!$CA:$CA,$C358,'10'!$CB:$CB)))-IF($D358="","",IF(ISNA(SUMIF('10'!$B:$B,$D358,'10'!$L:$L)),0,SUMIF('10'!$B:$B,$D358,'10'!$L:$L)))))</f>
        <v/>
      </c>
      <c r="P358" s="34" t="str">
        <f>IF($D358="","",(IF($C358="","",IF(ISNA(SUMIF('11'!$CA:$CA,$C358,'11'!$CB:$CB)),0,SUMIF('11'!$CA:$CA,$C358,'11'!$CB:$CB)))-IF($D358="","",IF(ISNA(SUMIF('11'!$B:$B,$D358,'11'!$L:$L)),0,SUMIF('11'!$B:$B,$D358,'11'!$L:$L)))))</f>
        <v/>
      </c>
      <c r="Q358" s="34" t="str">
        <f>IF($D358="","",(IF($C358="","",IF(ISNA(SUMIF('12'!$CA:$CA,$C358,'12'!$CB:$CB)),0,SUMIF('12'!$CA:$CA,$C358,'12'!$CB:$CB)))-IF($D358="","",IF(ISNA(SUMIF('12'!$B:$B,$D358,'12'!$L:$L)),0,SUMIF('12'!$B:$B,$D358,'12'!$L:$L)))))</f>
        <v/>
      </c>
      <c r="R358" s="34" t="str">
        <f>IF($D358="","",(IF($C358="","",IF(ISNA(SUMIF('13'!$CA:$CA,$C358,'13'!$CB:$CB)),0,SUMIF('13'!$CA:$CA,$C358,'13'!$CB:$CB)))-IF($D358="","",IF(ISNA(SUMIF('13'!$B:$B,$D358,'13'!$L:$L)),0,SUMIF('13'!$B:$B,$D358,'13'!$L:$L)))))</f>
        <v/>
      </c>
      <c r="S358" s="34" t="str">
        <f>IF($D358="","",(IF($C358="","",IF(ISNA(SUMIF('14'!$CA:$CA,$C358,'14'!$CB:$CB)),0,SUMIF('14'!$CA:$CA,$C358,'14'!$CB:$CB)))-IF($D358="","",IF(ISNA(SUMIF('14'!$B:$B,$D358,'14'!$L:$L)),0,SUMIF('14'!$B:$B,$D358,'14'!$L:$L)))))</f>
        <v/>
      </c>
      <c r="T358" s="34" t="str">
        <f>IF($D358="","",(IF($C358="","",IF(ISNA(SUMIF('15'!$CA:$CA,$C358,'15'!$CB:$CB)),0,SUMIF('15'!$CA:$CA,$C358,'15'!$CB:$CB)))-IF($D358="","",IF(ISNA(SUMIF('15'!$B:$B,$D358,'15'!$L:$L)),0,SUMIF('15'!$B:$B,$D358,'15'!$L:$L)))))</f>
        <v/>
      </c>
      <c r="U358" s="34" t="str">
        <f>IF($D358="","",(IF($C358="","",IF(ISNA(SUMIF('16'!$CA:$CA,$C358,'16'!$CB:$CB)),0,SUMIF('16'!$CA:$CA,$C358,'16'!$CB:$CB)))-IF($D358="","",IF(ISNA(SUMIF('16'!$B:$B,$D358,'16'!$L:$L)),0,SUMIF('16'!$B:$B,$D358,'16'!$L:$L)))))</f>
        <v/>
      </c>
      <c r="V358" s="34" t="str">
        <f>IF($D358="","",(IF($C358="","",IF(ISNA(SUMIF('17'!$CA:$CA,$C358,'17'!$CB:$CB)),0,SUMIF('17'!$CA:$CA,$C358,'17'!$CB:$CB)))-IF($D358="","",IF(ISNA(SUMIF('17'!$B:$B,$D358,'17'!$L:$L)),0,SUMIF('17'!$B:$B,$D358,'17'!$L:$L)))))</f>
        <v/>
      </c>
      <c r="W358" s="34" t="str">
        <f>IF($D358="","",(IF($C358="","",IF(ISNA(SUMIF('18'!$CA:$CA,$C358,'18'!$CB:$CB)),0,SUMIF('18'!$CA:$CA,$C358,'18'!$CB:$CB)))-IF($D358="","",IF(ISNA(SUMIF('18'!$B:$B,$D358,'18'!$L:$L)),0,SUMIF('18'!$B:$B,$D358,'18'!$L:$L)))))</f>
        <v/>
      </c>
      <c r="X358" s="34" t="str">
        <f>IF($D358="","",(IF($C358="","",IF(ISNA(SUMIF('19'!$CA:$CA,$C358,'19'!$CB:$CB)),0,SUMIF('19'!$CA:$CA,$C358,'19'!$CB:$CB)))-IF($D358="","",IF(ISNA(SUMIF('19'!$B:$B,$D358,'19'!$L:$L)),0,SUMIF('19'!$B:$B,$D358,'19'!$L:$L)))))</f>
        <v/>
      </c>
      <c r="Y358" s="34" t="str">
        <f>IF($D358="","",(IF($C358="","",IF(ISNA(SUMIF('20'!$CA:$CA,$C358,'20'!$CB:$CB)),0,SUMIF('20'!$CA:$CA,$C358,'20'!$CB:$CB)))-IF($D358="","",IF(ISNA(SUMIF('20'!$B:$B,$D358,'20'!$L:$L)),0,SUMIF('20'!$B:$B,$D358,'20'!$L:$L)))))</f>
        <v/>
      </c>
      <c r="Z358" s="34" t="str">
        <f>IF($D358="","",(IF($C358="","",IF(ISNA(SUMIF('21'!$CA:$CA,$C358,'21'!$CB:$CB)),0,SUMIF('21'!$CA:$CA,$C358,'21'!$CB:$CB)))-IF($D358="","",IF(ISNA(SUMIF('21'!$B:$B,$D358,'21'!$L:$L)),0,SUMIF('21'!$B:$B,$D358,'21'!$L:$L)))))</f>
        <v/>
      </c>
      <c r="AA358" s="34" t="str">
        <f>IF($D358="","",(IF($C358="","",IF(ISNA(SUMIF('22'!$CA:$CA,$C358,'22'!$CB:$CB)),0,SUMIF('22'!$CA:$CA,$C358,'22'!$CB:$CB)))-IF($D358="","",IF(ISNA(SUMIF('22'!$B:$B,$D358,'22'!$L:$L)),0,SUMIF('22'!$B:$B,$D358,'22'!$L:$L)))))</f>
        <v/>
      </c>
      <c r="AB358" s="34" t="str">
        <f>IF($D358="","",(IF($C358="","",IF(ISNA(SUMIF('23'!$CA:$CA,$C358,'23'!$CB:$CB)),0,SUMIF('23'!$CA:$CA,$C358,'23'!$CB:$CB)))-IF($D358="","",IF(ISNA(SUMIF('23'!$B:$B,$D358,'23'!$L:$L)),0,SUMIF('23'!$B:$B,$D358,'23'!$L:$L)))))</f>
        <v/>
      </c>
      <c r="AC358" s="34" t="str">
        <f>IF($D358="","",(IF($C358="","",IF(ISNA(SUMIF('24'!$CA:$CA,$C358,'24'!$CB:$CB)),0,SUMIF('24'!$CA:$CA,$C358,'24'!$CB:$CB)))-IF($D358="","",IF(ISNA(SUMIF('24'!$B:$B,$D358,'24'!$L:$L)),0,SUMIF('24'!$B:$B,$D358,'24'!$L:$L)))))</f>
        <v/>
      </c>
      <c r="AD358" s="34" t="str">
        <f>IF($D358="","",(IF($C358="","",IF(ISNA(SUMIF('25'!$CA:$CA,$C358,'25'!$CB:$CB)),0,SUMIF('25'!$CA:$CA,$C358,'25'!$CB:$CB)))-IF($D358="","",IF(ISNA(SUMIF('25'!$B:$B,$D358,'25'!$L:$L)),0,SUMIF('25'!$B:$B,$D358,'25'!$L:$L)))))</f>
        <v/>
      </c>
      <c r="AE358" s="34" t="str">
        <f>IF($D358="","",(IF($C358="","",IF(ISNA(SUMIF('26'!$CA:$CA,$C358,'26'!$CB:$CB)),0,SUMIF('26'!$CA:$CA,$C358,'26'!$CB:$CB)))-IF($D358="","",IF(ISNA(SUMIF('26'!$B:$B,$D358,'26'!$L:$L)),0,SUMIF('26'!$B:$B,$D358,'26'!$L:$L)))))</f>
        <v/>
      </c>
      <c r="AF358" s="34" t="str">
        <f>IF($D358="","",(IF($C358="","",IF(ISNA(SUMIF('27'!$CA:$CA,$C358,'27'!$CB:$CB)),0,SUMIF('27'!$CA:$CA,$C358,'27'!$CB:$CB)))-IF($D358="","",IF(ISNA(SUMIF('27'!$B:$B,$D358,'27'!$L:$L)),0,SUMIF('27'!$B:$B,$D358,'27'!$L:$L)))))</f>
        <v/>
      </c>
      <c r="AG358" s="34" t="str">
        <f>IF($D358="","",(IF($C358="","",IF(ISNA(SUMIF('28'!$CA:$CA,$C358,'28'!$CB:$CB)),0,SUMIF('28'!$CA:$CA,$C358,'28'!$CB:$CB)))-IF($D358="","",IF(ISNA(SUMIF('28'!$B:$B,$D358,'28'!$L:$L)),0,SUMIF('28'!$B:$B,$D358,'28'!$L:$L)))))</f>
        <v/>
      </c>
      <c r="AH358" s="34" t="str">
        <f>IF($D358="","",(IF($C358="","",IF(ISNA(SUMIF('29'!$CA:$CA,$C358,'29'!$CB:$CB)),0,SUMIF('29'!$CA:$CA,$C358,'29'!$CB:$CB)))-IF($D358="","",IF(ISNA(SUMIF('29'!$B:$B,$D358,'29'!$L:$L)),0,SUMIF('29'!$B:$B,$D358,'29'!$L:$L)))))</f>
        <v/>
      </c>
      <c r="AI358" s="34" t="str">
        <f>IF($D358="","",(IF($C358="","",IF(ISNA(SUMIF('30'!$CA:$CA,$C358,'30'!$CB:$CB)),0,SUMIF('30'!$CA:$CA,$C358,'30'!$CB:$CB)))-IF($D358="","",IF(ISNA(SUMIF('30'!$B:$B,$D358,'30'!$L:$L)),0,SUMIF('30'!$B:$B,$D358,'30'!$L:$L)))))</f>
        <v/>
      </c>
      <c r="AJ358" s="34" t="str">
        <f>IF($D358="","",(IF($C358="","",IF(ISNA(SUMIF('31'!$CA:$CA,$C358,'31'!$CB:$CB)),0,SUMIF('31'!$CA:$CA,$C358,'31'!$CB:$CB)))-IF($D358="","",IF(ISNA(SUMIF('31'!$B:$B,$D358,'31'!$L:$L)),0,SUMIF('31'!$B:$B,$D358,'31'!$L:$L)))))</f>
        <v/>
      </c>
      <c r="AK358" s="35" t="str">
        <f t="shared" si="20"/>
        <v/>
      </c>
      <c r="AL358" s="31" t="str">
        <f t="shared" si="21"/>
        <v/>
      </c>
    </row>
    <row r="359" spans="1:38" ht="17.399999999999999" hidden="1">
      <c r="A359" s="19">
        <v>35</v>
      </c>
      <c r="C359" s="39" t="str">
        <f>IF(D359="","",VLOOKUP('CUADRO GENERADO'!D359,'BASE DATOS CONDUCTORES'!B:C,2,FALSE))</f>
        <v/>
      </c>
      <c r="D359" s="28" t="str">
        <f>IFERROR(VLOOKUP(A359,'BASE DATOS CONDUCTORES'!$AA$4:$AB$403,2,FALSE),"")</f>
        <v/>
      </c>
      <c r="E359" s="34" t="str">
        <f>IF(ISNA(VLOOKUP(D359,SALDOS!C:D,2,FALSE)),"",VLOOKUP(D359,SALDOS!C:D,2,FALSE))</f>
        <v/>
      </c>
      <c r="F359" s="34" t="str">
        <f>IF($D359="","",(IF($C359="","",IF(ISNA(SUMIF('1'!$CA:$CA,$C359,'1'!$CB:$CB)),0,SUMIF('1'!$CA:$CA,$C359,'1'!$CB:$CB)))-IF($D359="","",IF(ISNA(SUMIF('1'!$B:$B,$D359,'1'!$L:$L)),0,SUMIF('1'!$B:$B,$D359,'1'!$L:$L)))))</f>
        <v/>
      </c>
      <c r="G359" s="34" t="str">
        <f>IF($D359="","",(IF($C359="","",IF(ISNA(SUMIF('2'!$CA:$CA,$C359,'2'!$CB:$CB)),0,SUMIF('2'!$CA:$CA,$C359,'2'!$CB:$CB)))-IF($D359="","",IF(ISNA(SUMIF('2'!$B:$B,$D359,'2'!$L:$L)),0,SUMIF('2'!$B:$B,$D359,'2'!$L:$L)))))</f>
        <v/>
      </c>
      <c r="H359" s="34" t="str">
        <f>IF($D359="","",(IF($C359="","",IF(ISNA(SUMIF('3'!$CA:$CA,$C359,'3'!$CB:$CB)),0,SUMIF('3'!$CA:$CA,$C359,'3'!$CB:$CB)))-IF($D359="","",IF(ISNA(SUMIF('3'!$B:$B,$D359,'3'!$L:$L)),0,SUMIF('3'!$B:$B,$D359,'3'!$L:$L)))))</f>
        <v/>
      </c>
      <c r="I359" s="34" t="str">
        <f>IF($D359="","",(IF($C359="","",IF(ISNA(SUMIF('4'!$CA:$CA,$C359,'4'!$CB:$CB)),0,SUMIF('4'!$CA:$CA,$C359,'4'!$CB:$CB)))-IF($D359="","",IF(ISNA(SUMIF('4'!$B:$B,$D359,'4'!$L:$L)),0,SUMIF('4'!$B:$B,$D359,'4'!$L:$L)))))</f>
        <v/>
      </c>
      <c r="J359" s="34" t="str">
        <f>IF($D359="","",(IF($C359="","",IF(ISNA(SUMIF('5'!$CA:$CA,$C359,'5'!$CB:$CB)),0,SUMIF('5'!$CA:$CA,$C359,'5'!$CB:$CB)))-IF($D359="","",IF(ISNA(SUMIF('5'!$B:$B,$D359,'5'!$L:$L)),0,SUMIF('5'!$B:$B,$D359,'5'!$L:$L)))))</f>
        <v/>
      </c>
      <c r="K359" s="34" t="str">
        <f>IF($D359="","",(IF($C359="","",IF(ISNA(SUMIF('6'!$CA:$CA,$C359,'6'!$CB:$CB)),0,SUMIF('6'!$CA:$CA,$C359,'6'!$CB:$CB)))-IF($D359="","",IF(ISNA(SUMIF('6'!$B:$B,$D359,'6'!$L:$L)),0,SUMIF('6'!$B:$B,$D359,'6'!$L:$L)))))</f>
        <v/>
      </c>
      <c r="L359" s="34" t="str">
        <f>IF($D359="","",(IF($C359="","",IF(ISNA(SUMIF('7'!$CA:$CA,$C359,'7'!$CB:$CB)),0,SUMIF('7'!$CA:$CA,$C359,'7'!$CB:$CB)))-IF($D359="","",IF(ISNA(SUMIF('7'!$B:$B,$D359,'7'!$L:$L)),0,SUMIF('7'!$B:$B,$D359,'7'!$L:$L)))))</f>
        <v/>
      </c>
      <c r="M359" s="34" t="str">
        <f>IF($D359="","",(IF($C359="","",IF(ISNA(SUMIF('8'!$CA:$CA,$C359,'8'!$CB:$CB)),0,SUMIF('8'!$CA:$CA,$C359,'8'!$CB:$CB)))-IF($D359="","",IF(ISNA(SUMIF('8'!$B:$B,$D359,'8'!$L:$L)),0,SUMIF('8'!$B:$B,$D359,'8'!$L:$L)))))</f>
        <v/>
      </c>
      <c r="N359" s="34" t="str">
        <f>IF($D359="","",(IF($C359="","",IF(ISNA(SUMIF('9'!$CA:$CA,$C359,'9'!$CB:$CB)),0,SUMIF('9'!$CA:$CA,$C359,'9'!$CB:$CB)))-IF($D359="","",IF(ISNA(SUMIF('9'!$B:$B,$D359,'9'!$L:$L)),0,SUMIF('9'!$B:$B,$D359,'9'!$L:$L)))))</f>
        <v/>
      </c>
      <c r="O359" s="34" t="str">
        <f>IF($D359="","",(IF($C359="","",IF(ISNA(SUMIF('10'!$CA:$CA,$C359,'10'!$CB:$CB)),0,SUMIF('10'!$CA:$CA,$C359,'10'!$CB:$CB)))-IF($D359="","",IF(ISNA(SUMIF('10'!$B:$B,$D359,'10'!$L:$L)),0,SUMIF('10'!$B:$B,$D359,'10'!$L:$L)))))</f>
        <v/>
      </c>
      <c r="P359" s="34" t="str">
        <f>IF($D359="","",(IF($C359="","",IF(ISNA(SUMIF('11'!$CA:$CA,$C359,'11'!$CB:$CB)),0,SUMIF('11'!$CA:$CA,$C359,'11'!$CB:$CB)))-IF($D359="","",IF(ISNA(SUMIF('11'!$B:$B,$D359,'11'!$L:$L)),0,SUMIF('11'!$B:$B,$D359,'11'!$L:$L)))))</f>
        <v/>
      </c>
      <c r="Q359" s="34" t="str">
        <f>IF($D359="","",(IF($C359="","",IF(ISNA(SUMIF('12'!$CA:$CA,$C359,'12'!$CB:$CB)),0,SUMIF('12'!$CA:$CA,$C359,'12'!$CB:$CB)))-IF($D359="","",IF(ISNA(SUMIF('12'!$B:$B,$D359,'12'!$L:$L)),0,SUMIF('12'!$B:$B,$D359,'12'!$L:$L)))))</f>
        <v/>
      </c>
      <c r="R359" s="34" t="str">
        <f>IF($D359="","",(IF($C359="","",IF(ISNA(SUMIF('13'!$CA:$CA,$C359,'13'!$CB:$CB)),0,SUMIF('13'!$CA:$CA,$C359,'13'!$CB:$CB)))-IF($D359="","",IF(ISNA(SUMIF('13'!$B:$B,$D359,'13'!$L:$L)),0,SUMIF('13'!$B:$B,$D359,'13'!$L:$L)))))</f>
        <v/>
      </c>
      <c r="S359" s="34" t="str">
        <f>IF($D359="","",(IF($C359="","",IF(ISNA(SUMIF('14'!$CA:$CA,$C359,'14'!$CB:$CB)),0,SUMIF('14'!$CA:$CA,$C359,'14'!$CB:$CB)))-IF($D359="","",IF(ISNA(SUMIF('14'!$B:$B,$D359,'14'!$L:$L)),0,SUMIF('14'!$B:$B,$D359,'14'!$L:$L)))))</f>
        <v/>
      </c>
      <c r="T359" s="34" t="str">
        <f>IF($D359="","",(IF($C359="","",IF(ISNA(SUMIF('15'!$CA:$CA,$C359,'15'!$CB:$CB)),0,SUMIF('15'!$CA:$CA,$C359,'15'!$CB:$CB)))-IF($D359="","",IF(ISNA(SUMIF('15'!$B:$B,$D359,'15'!$L:$L)),0,SUMIF('15'!$B:$B,$D359,'15'!$L:$L)))))</f>
        <v/>
      </c>
      <c r="U359" s="34" t="str">
        <f>IF($D359="","",(IF($C359="","",IF(ISNA(SUMIF('16'!$CA:$CA,$C359,'16'!$CB:$CB)),0,SUMIF('16'!$CA:$CA,$C359,'16'!$CB:$CB)))-IF($D359="","",IF(ISNA(SUMIF('16'!$B:$B,$D359,'16'!$L:$L)),0,SUMIF('16'!$B:$B,$D359,'16'!$L:$L)))))</f>
        <v/>
      </c>
      <c r="V359" s="34" t="str">
        <f>IF($D359="","",(IF($C359="","",IF(ISNA(SUMIF('17'!$CA:$CA,$C359,'17'!$CB:$CB)),0,SUMIF('17'!$CA:$CA,$C359,'17'!$CB:$CB)))-IF($D359="","",IF(ISNA(SUMIF('17'!$B:$B,$D359,'17'!$L:$L)),0,SUMIF('17'!$B:$B,$D359,'17'!$L:$L)))))</f>
        <v/>
      </c>
      <c r="W359" s="34" t="str">
        <f>IF($D359="","",(IF($C359="","",IF(ISNA(SUMIF('18'!$CA:$CA,$C359,'18'!$CB:$CB)),0,SUMIF('18'!$CA:$CA,$C359,'18'!$CB:$CB)))-IF($D359="","",IF(ISNA(SUMIF('18'!$B:$B,$D359,'18'!$L:$L)),0,SUMIF('18'!$B:$B,$D359,'18'!$L:$L)))))</f>
        <v/>
      </c>
      <c r="X359" s="34" t="str">
        <f>IF($D359="","",(IF($C359="","",IF(ISNA(SUMIF('19'!$CA:$CA,$C359,'19'!$CB:$CB)),0,SUMIF('19'!$CA:$CA,$C359,'19'!$CB:$CB)))-IF($D359="","",IF(ISNA(SUMIF('19'!$B:$B,$D359,'19'!$L:$L)),0,SUMIF('19'!$B:$B,$D359,'19'!$L:$L)))))</f>
        <v/>
      </c>
      <c r="Y359" s="34" t="str">
        <f>IF($D359="","",(IF($C359="","",IF(ISNA(SUMIF('20'!$CA:$CA,$C359,'20'!$CB:$CB)),0,SUMIF('20'!$CA:$CA,$C359,'20'!$CB:$CB)))-IF($D359="","",IF(ISNA(SUMIF('20'!$B:$B,$D359,'20'!$L:$L)),0,SUMIF('20'!$B:$B,$D359,'20'!$L:$L)))))</f>
        <v/>
      </c>
      <c r="Z359" s="34" t="str">
        <f>IF($D359="","",(IF($C359="","",IF(ISNA(SUMIF('21'!$CA:$CA,$C359,'21'!$CB:$CB)),0,SUMIF('21'!$CA:$CA,$C359,'21'!$CB:$CB)))-IF($D359="","",IF(ISNA(SUMIF('21'!$B:$B,$D359,'21'!$L:$L)),0,SUMIF('21'!$B:$B,$D359,'21'!$L:$L)))))</f>
        <v/>
      </c>
      <c r="AA359" s="34" t="str">
        <f>IF($D359="","",(IF($C359="","",IF(ISNA(SUMIF('22'!$CA:$CA,$C359,'22'!$CB:$CB)),0,SUMIF('22'!$CA:$CA,$C359,'22'!$CB:$CB)))-IF($D359="","",IF(ISNA(SUMIF('22'!$B:$B,$D359,'22'!$L:$L)),0,SUMIF('22'!$B:$B,$D359,'22'!$L:$L)))))</f>
        <v/>
      </c>
      <c r="AB359" s="34" t="str">
        <f>IF($D359="","",(IF($C359="","",IF(ISNA(SUMIF('23'!$CA:$CA,$C359,'23'!$CB:$CB)),0,SUMIF('23'!$CA:$CA,$C359,'23'!$CB:$CB)))-IF($D359="","",IF(ISNA(SUMIF('23'!$B:$B,$D359,'23'!$L:$L)),0,SUMIF('23'!$B:$B,$D359,'23'!$L:$L)))))</f>
        <v/>
      </c>
      <c r="AC359" s="34" t="str">
        <f>IF($D359="","",(IF($C359="","",IF(ISNA(SUMIF('24'!$CA:$CA,$C359,'24'!$CB:$CB)),0,SUMIF('24'!$CA:$CA,$C359,'24'!$CB:$CB)))-IF($D359="","",IF(ISNA(SUMIF('24'!$B:$B,$D359,'24'!$L:$L)),0,SUMIF('24'!$B:$B,$D359,'24'!$L:$L)))))</f>
        <v/>
      </c>
      <c r="AD359" s="34" t="str">
        <f>IF($D359="","",(IF($C359="","",IF(ISNA(SUMIF('25'!$CA:$CA,$C359,'25'!$CB:$CB)),0,SUMIF('25'!$CA:$CA,$C359,'25'!$CB:$CB)))-IF($D359="","",IF(ISNA(SUMIF('25'!$B:$B,$D359,'25'!$L:$L)),0,SUMIF('25'!$B:$B,$D359,'25'!$L:$L)))))</f>
        <v/>
      </c>
      <c r="AE359" s="34" t="str">
        <f>IF($D359="","",(IF($C359="","",IF(ISNA(SUMIF('26'!$CA:$CA,$C359,'26'!$CB:$CB)),0,SUMIF('26'!$CA:$CA,$C359,'26'!$CB:$CB)))-IF($D359="","",IF(ISNA(SUMIF('26'!$B:$B,$D359,'26'!$L:$L)),0,SUMIF('26'!$B:$B,$D359,'26'!$L:$L)))))</f>
        <v/>
      </c>
      <c r="AF359" s="34" t="str">
        <f>IF($D359="","",(IF($C359="","",IF(ISNA(SUMIF('27'!$CA:$CA,$C359,'27'!$CB:$CB)),0,SUMIF('27'!$CA:$CA,$C359,'27'!$CB:$CB)))-IF($D359="","",IF(ISNA(SUMIF('27'!$B:$B,$D359,'27'!$L:$L)),0,SUMIF('27'!$B:$B,$D359,'27'!$L:$L)))))</f>
        <v/>
      </c>
      <c r="AG359" s="34" t="str">
        <f>IF($D359="","",(IF($C359="","",IF(ISNA(SUMIF('28'!$CA:$CA,$C359,'28'!$CB:$CB)),0,SUMIF('28'!$CA:$CA,$C359,'28'!$CB:$CB)))-IF($D359="","",IF(ISNA(SUMIF('28'!$B:$B,$D359,'28'!$L:$L)),0,SUMIF('28'!$B:$B,$D359,'28'!$L:$L)))))</f>
        <v/>
      </c>
      <c r="AH359" s="34" t="str">
        <f>IF($D359="","",(IF($C359="","",IF(ISNA(SUMIF('29'!$CA:$CA,$C359,'29'!$CB:$CB)),0,SUMIF('29'!$CA:$CA,$C359,'29'!$CB:$CB)))-IF($D359="","",IF(ISNA(SUMIF('29'!$B:$B,$D359,'29'!$L:$L)),0,SUMIF('29'!$B:$B,$D359,'29'!$L:$L)))))</f>
        <v/>
      </c>
      <c r="AI359" s="34" t="str">
        <f>IF($D359="","",(IF($C359="","",IF(ISNA(SUMIF('30'!$CA:$CA,$C359,'30'!$CB:$CB)),0,SUMIF('30'!$CA:$CA,$C359,'30'!$CB:$CB)))-IF($D359="","",IF(ISNA(SUMIF('30'!$B:$B,$D359,'30'!$L:$L)),0,SUMIF('30'!$B:$B,$D359,'30'!$L:$L)))))</f>
        <v/>
      </c>
      <c r="AJ359" s="34" t="str">
        <f>IF($D359="","",(IF($C359="","",IF(ISNA(SUMIF('31'!$CA:$CA,$C359,'31'!$CB:$CB)),0,SUMIF('31'!$CA:$CA,$C359,'31'!$CB:$CB)))-IF($D359="","",IF(ISNA(SUMIF('31'!$B:$B,$D359,'31'!$L:$L)),0,SUMIF('31'!$B:$B,$D359,'31'!$L:$L)))))</f>
        <v/>
      </c>
      <c r="AK359" s="35" t="str">
        <f t="shared" si="20"/>
        <v/>
      </c>
      <c r="AL359" s="31" t="str">
        <f t="shared" si="21"/>
        <v/>
      </c>
    </row>
    <row r="360" spans="1:38" ht="17.399999999999999" hidden="1">
      <c r="A360" s="19">
        <v>36</v>
      </c>
      <c r="C360" s="39" t="str">
        <f>IF(D360="","",VLOOKUP('CUADRO GENERADO'!D360,'BASE DATOS CONDUCTORES'!B:C,2,FALSE))</f>
        <v/>
      </c>
      <c r="D360" s="28" t="str">
        <f>IFERROR(VLOOKUP(A360,'BASE DATOS CONDUCTORES'!$AA$4:$AB$403,2,FALSE),"")</f>
        <v/>
      </c>
      <c r="E360" s="34" t="str">
        <f>IF(ISNA(VLOOKUP(D360,SALDOS!C:D,2,FALSE)),"",VLOOKUP(D360,SALDOS!C:D,2,FALSE))</f>
        <v/>
      </c>
      <c r="F360" s="34" t="str">
        <f>IF($D360="","",(IF($C360="","",IF(ISNA(SUMIF('1'!$CA:$CA,$C360,'1'!$CB:$CB)),0,SUMIF('1'!$CA:$CA,$C360,'1'!$CB:$CB)))-IF($D360="","",IF(ISNA(SUMIF('1'!$B:$B,$D360,'1'!$L:$L)),0,SUMIF('1'!$B:$B,$D360,'1'!$L:$L)))))</f>
        <v/>
      </c>
      <c r="G360" s="34" t="str">
        <f>IF($D360="","",(IF($C360="","",IF(ISNA(SUMIF('2'!$CA:$CA,$C360,'2'!$CB:$CB)),0,SUMIF('2'!$CA:$CA,$C360,'2'!$CB:$CB)))-IF($D360="","",IF(ISNA(SUMIF('2'!$B:$B,$D360,'2'!$L:$L)),0,SUMIF('2'!$B:$B,$D360,'2'!$L:$L)))))</f>
        <v/>
      </c>
      <c r="H360" s="34" t="str">
        <f>IF($D360="","",(IF($C360="","",IF(ISNA(SUMIF('3'!$CA:$CA,$C360,'3'!$CB:$CB)),0,SUMIF('3'!$CA:$CA,$C360,'3'!$CB:$CB)))-IF($D360="","",IF(ISNA(SUMIF('3'!$B:$B,$D360,'3'!$L:$L)),0,SUMIF('3'!$B:$B,$D360,'3'!$L:$L)))))</f>
        <v/>
      </c>
      <c r="I360" s="34" t="str">
        <f>IF($D360="","",(IF($C360="","",IF(ISNA(SUMIF('4'!$CA:$CA,$C360,'4'!$CB:$CB)),0,SUMIF('4'!$CA:$CA,$C360,'4'!$CB:$CB)))-IF($D360="","",IF(ISNA(SUMIF('4'!$B:$B,$D360,'4'!$L:$L)),0,SUMIF('4'!$B:$B,$D360,'4'!$L:$L)))))</f>
        <v/>
      </c>
      <c r="J360" s="34" t="str">
        <f>IF($D360="","",(IF($C360="","",IF(ISNA(SUMIF('5'!$CA:$CA,$C360,'5'!$CB:$CB)),0,SUMIF('5'!$CA:$CA,$C360,'5'!$CB:$CB)))-IF($D360="","",IF(ISNA(SUMIF('5'!$B:$B,$D360,'5'!$L:$L)),0,SUMIF('5'!$B:$B,$D360,'5'!$L:$L)))))</f>
        <v/>
      </c>
      <c r="K360" s="34" t="str">
        <f>IF($D360="","",(IF($C360="","",IF(ISNA(SUMIF('6'!$CA:$CA,$C360,'6'!$CB:$CB)),0,SUMIF('6'!$CA:$CA,$C360,'6'!$CB:$CB)))-IF($D360="","",IF(ISNA(SUMIF('6'!$B:$B,$D360,'6'!$L:$L)),0,SUMIF('6'!$B:$B,$D360,'6'!$L:$L)))))</f>
        <v/>
      </c>
      <c r="L360" s="34" t="str">
        <f>IF($D360="","",(IF($C360="","",IF(ISNA(SUMIF('7'!$CA:$CA,$C360,'7'!$CB:$CB)),0,SUMIF('7'!$CA:$CA,$C360,'7'!$CB:$CB)))-IF($D360="","",IF(ISNA(SUMIF('7'!$B:$B,$D360,'7'!$L:$L)),0,SUMIF('7'!$B:$B,$D360,'7'!$L:$L)))))</f>
        <v/>
      </c>
      <c r="M360" s="34" t="str">
        <f>IF($D360="","",(IF($C360="","",IF(ISNA(SUMIF('8'!$CA:$CA,$C360,'8'!$CB:$CB)),0,SUMIF('8'!$CA:$CA,$C360,'8'!$CB:$CB)))-IF($D360="","",IF(ISNA(SUMIF('8'!$B:$B,$D360,'8'!$L:$L)),0,SUMIF('8'!$B:$B,$D360,'8'!$L:$L)))))</f>
        <v/>
      </c>
      <c r="N360" s="34" t="str">
        <f>IF($D360="","",(IF($C360="","",IF(ISNA(SUMIF('9'!$CA:$CA,$C360,'9'!$CB:$CB)),0,SUMIF('9'!$CA:$CA,$C360,'9'!$CB:$CB)))-IF($D360="","",IF(ISNA(SUMIF('9'!$B:$B,$D360,'9'!$L:$L)),0,SUMIF('9'!$B:$B,$D360,'9'!$L:$L)))))</f>
        <v/>
      </c>
      <c r="O360" s="34" t="str">
        <f>IF($D360="","",(IF($C360="","",IF(ISNA(SUMIF('10'!$CA:$CA,$C360,'10'!$CB:$CB)),0,SUMIF('10'!$CA:$CA,$C360,'10'!$CB:$CB)))-IF($D360="","",IF(ISNA(SUMIF('10'!$B:$B,$D360,'10'!$L:$L)),0,SUMIF('10'!$B:$B,$D360,'10'!$L:$L)))))</f>
        <v/>
      </c>
      <c r="P360" s="34" t="str">
        <f>IF($D360="","",(IF($C360="","",IF(ISNA(SUMIF('11'!$CA:$CA,$C360,'11'!$CB:$CB)),0,SUMIF('11'!$CA:$CA,$C360,'11'!$CB:$CB)))-IF($D360="","",IF(ISNA(SUMIF('11'!$B:$B,$D360,'11'!$L:$L)),0,SUMIF('11'!$B:$B,$D360,'11'!$L:$L)))))</f>
        <v/>
      </c>
      <c r="Q360" s="34" t="str">
        <f>IF($D360="","",(IF($C360="","",IF(ISNA(SUMIF('12'!$CA:$CA,$C360,'12'!$CB:$CB)),0,SUMIF('12'!$CA:$CA,$C360,'12'!$CB:$CB)))-IF($D360="","",IF(ISNA(SUMIF('12'!$B:$B,$D360,'12'!$L:$L)),0,SUMIF('12'!$B:$B,$D360,'12'!$L:$L)))))</f>
        <v/>
      </c>
      <c r="R360" s="34" t="str">
        <f>IF($D360="","",(IF($C360="","",IF(ISNA(SUMIF('13'!$CA:$CA,$C360,'13'!$CB:$CB)),0,SUMIF('13'!$CA:$CA,$C360,'13'!$CB:$CB)))-IF($D360="","",IF(ISNA(SUMIF('13'!$B:$B,$D360,'13'!$L:$L)),0,SUMIF('13'!$B:$B,$D360,'13'!$L:$L)))))</f>
        <v/>
      </c>
      <c r="S360" s="34" t="str">
        <f>IF($D360="","",(IF($C360="","",IF(ISNA(SUMIF('14'!$CA:$CA,$C360,'14'!$CB:$CB)),0,SUMIF('14'!$CA:$CA,$C360,'14'!$CB:$CB)))-IF($D360="","",IF(ISNA(SUMIF('14'!$B:$B,$D360,'14'!$L:$L)),0,SUMIF('14'!$B:$B,$D360,'14'!$L:$L)))))</f>
        <v/>
      </c>
      <c r="T360" s="34" t="str">
        <f>IF($D360="","",(IF($C360="","",IF(ISNA(SUMIF('15'!$CA:$CA,$C360,'15'!$CB:$CB)),0,SUMIF('15'!$CA:$CA,$C360,'15'!$CB:$CB)))-IF($D360="","",IF(ISNA(SUMIF('15'!$B:$B,$D360,'15'!$L:$L)),0,SUMIF('15'!$B:$B,$D360,'15'!$L:$L)))))</f>
        <v/>
      </c>
      <c r="U360" s="34" t="str">
        <f>IF($D360="","",(IF($C360="","",IF(ISNA(SUMIF('16'!$CA:$CA,$C360,'16'!$CB:$CB)),0,SUMIF('16'!$CA:$CA,$C360,'16'!$CB:$CB)))-IF($D360="","",IF(ISNA(SUMIF('16'!$B:$B,$D360,'16'!$L:$L)),0,SUMIF('16'!$B:$B,$D360,'16'!$L:$L)))))</f>
        <v/>
      </c>
      <c r="V360" s="34" t="str">
        <f>IF($D360="","",(IF($C360="","",IF(ISNA(SUMIF('17'!$CA:$CA,$C360,'17'!$CB:$CB)),0,SUMIF('17'!$CA:$CA,$C360,'17'!$CB:$CB)))-IF($D360="","",IF(ISNA(SUMIF('17'!$B:$B,$D360,'17'!$L:$L)),0,SUMIF('17'!$B:$B,$D360,'17'!$L:$L)))))</f>
        <v/>
      </c>
      <c r="W360" s="34" t="str">
        <f>IF($D360="","",(IF($C360="","",IF(ISNA(SUMIF('18'!$CA:$CA,$C360,'18'!$CB:$CB)),0,SUMIF('18'!$CA:$CA,$C360,'18'!$CB:$CB)))-IF($D360="","",IF(ISNA(SUMIF('18'!$B:$B,$D360,'18'!$L:$L)),0,SUMIF('18'!$B:$B,$D360,'18'!$L:$L)))))</f>
        <v/>
      </c>
      <c r="X360" s="34" t="str">
        <f>IF($D360="","",(IF($C360="","",IF(ISNA(SUMIF('19'!$CA:$CA,$C360,'19'!$CB:$CB)),0,SUMIF('19'!$CA:$CA,$C360,'19'!$CB:$CB)))-IF($D360="","",IF(ISNA(SUMIF('19'!$B:$B,$D360,'19'!$L:$L)),0,SUMIF('19'!$B:$B,$D360,'19'!$L:$L)))))</f>
        <v/>
      </c>
      <c r="Y360" s="34" t="str">
        <f>IF($D360="","",(IF($C360="","",IF(ISNA(SUMIF('20'!$CA:$CA,$C360,'20'!$CB:$CB)),0,SUMIF('20'!$CA:$CA,$C360,'20'!$CB:$CB)))-IF($D360="","",IF(ISNA(SUMIF('20'!$B:$B,$D360,'20'!$L:$L)),0,SUMIF('20'!$B:$B,$D360,'20'!$L:$L)))))</f>
        <v/>
      </c>
      <c r="Z360" s="34" t="str">
        <f>IF($D360="","",(IF($C360="","",IF(ISNA(SUMIF('21'!$CA:$CA,$C360,'21'!$CB:$CB)),0,SUMIF('21'!$CA:$CA,$C360,'21'!$CB:$CB)))-IF($D360="","",IF(ISNA(SUMIF('21'!$B:$B,$D360,'21'!$L:$L)),0,SUMIF('21'!$B:$B,$D360,'21'!$L:$L)))))</f>
        <v/>
      </c>
      <c r="AA360" s="34" t="str">
        <f>IF($D360="","",(IF($C360="","",IF(ISNA(SUMIF('22'!$CA:$CA,$C360,'22'!$CB:$CB)),0,SUMIF('22'!$CA:$CA,$C360,'22'!$CB:$CB)))-IF($D360="","",IF(ISNA(SUMIF('22'!$B:$B,$D360,'22'!$L:$L)),0,SUMIF('22'!$B:$B,$D360,'22'!$L:$L)))))</f>
        <v/>
      </c>
      <c r="AB360" s="34" t="str">
        <f>IF($D360="","",(IF($C360="","",IF(ISNA(SUMIF('23'!$CA:$CA,$C360,'23'!$CB:$CB)),0,SUMIF('23'!$CA:$CA,$C360,'23'!$CB:$CB)))-IF($D360="","",IF(ISNA(SUMIF('23'!$B:$B,$D360,'23'!$L:$L)),0,SUMIF('23'!$B:$B,$D360,'23'!$L:$L)))))</f>
        <v/>
      </c>
      <c r="AC360" s="34" t="str">
        <f>IF($D360="","",(IF($C360="","",IF(ISNA(SUMIF('24'!$CA:$CA,$C360,'24'!$CB:$CB)),0,SUMIF('24'!$CA:$CA,$C360,'24'!$CB:$CB)))-IF($D360="","",IF(ISNA(SUMIF('24'!$B:$B,$D360,'24'!$L:$L)),0,SUMIF('24'!$B:$B,$D360,'24'!$L:$L)))))</f>
        <v/>
      </c>
      <c r="AD360" s="34" t="str">
        <f>IF($D360="","",(IF($C360="","",IF(ISNA(SUMIF('25'!$CA:$CA,$C360,'25'!$CB:$CB)),0,SUMIF('25'!$CA:$CA,$C360,'25'!$CB:$CB)))-IF($D360="","",IF(ISNA(SUMIF('25'!$B:$B,$D360,'25'!$L:$L)),0,SUMIF('25'!$B:$B,$D360,'25'!$L:$L)))))</f>
        <v/>
      </c>
      <c r="AE360" s="34" t="str">
        <f>IF($D360="","",(IF($C360="","",IF(ISNA(SUMIF('26'!$CA:$CA,$C360,'26'!$CB:$CB)),0,SUMIF('26'!$CA:$CA,$C360,'26'!$CB:$CB)))-IF($D360="","",IF(ISNA(SUMIF('26'!$B:$B,$D360,'26'!$L:$L)),0,SUMIF('26'!$B:$B,$D360,'26'!$L:$L)))))</f>
        <v/>
      </c>
      <c r="AF360" s="34" t="str">
        <f>IF($D360="","",(IF($C360="","",IF(ISNA(SUMIF('27'!$CA:$CA,$C360,'27'!$CB:$CB)),0,SUMIF('27'!$CA:$CA,$C360,'27'!$CB:$CB)))-IF($D360="","",IF(ISNA(SUMIF('27'!$B:$B,$D360,'27'!$L:$L)),0,SUMIF('27'!$B:$B,$D360,'27'!$L:$L)))))</f>
        <v/>
      </c>
      <c r="AG360" s="34" t="str">
        <f>IF($D360="","",(IF($C360="","",IF(ISNA(SUMIF('28'!$CA:$CA,$C360,'28'!$CB:$CB)),0,SUMIF('28'!$CA:$CA,$C360,'28'!$CB:$CB)))-IF($D360="","",IF(ISNA(SUMIF('28'!$B:$B,$D360,'28'!$L:$L)),0,SUMIF('28'!$B:$B,$D360,'28'!$L:$L)))))</f>
        <v/>
      </c>
      <c r="AH360" s="34" t="str">
        <f>IF($D360="","",(IF($C360="","",IF(ISNA(SUMIF('29'!$CA:$CA,$C360,'29'!$CB:$CB)),0,SUMIF('29'!$CA:$CA,$C360,'29'!$CB:$CB)))-IF($D360="","",IF(ISNA(SUMIF('29'!$B:$B,$D360,'29'!$L:$L)),0,SUMIF('29'!$B:$B,$D360,'29'!$L:$L)))))</f>
        <v/>
      </c>
      <c r="AI360" s="34" t="str">
        <f>IF($D360="","",(IF($C360="","",IF(ISNA(SUMIF('30'!$CA:$CA,$C360,'30'!$CB:$CB)),0,SUMIF('30'!$CA:$CA,$C360,'30'!$CB:$CB)))-IF($D360="","",IF(ISNA(SUMIF('30'!$B:$B,$D360,'30'!$L:$L)),0,SUMIF('30'!$B:$B,$D360,'30'!$L:$L)))))</f>
        <v/>
      </c>
      <c r="AJ360" s="34" t="str">
        <f>IF($D360="","",(IF($C360="","",IF(ISNA(SUMIF('31'!$CA:$CA,$C360,'31'!$CB:$CB)),0,SUMIF('31'!$CA:$CA,$C360,'31'!$CB:$CB)))-IF($D360="","",IF(ISNA(SUMIF('31'!$B:$B,$D360,'31'!$L:$L)),0,SUMIF('31'!$B:$B,$D360,'31'!$L:$L)))))</f>
        <v/>
      </c>
      <c r="AK360" s="35" t="str">
        <f t="shared" si="20"/>
        <v/>
      </c>
      <c r="AL360" s="31" t="str">
        <f t="shared" si="21"/>
        <v/>
      </c>
    </row>
    <row r="361" spans="1:38" ht="17.399999999999999" hidden="1">
      <c r="A361" s="19">
        <v>37</v>
      </c>
      <c r="C361" s="39" t="str">
        <f>IF(D361="","",VLOOKUP('CUADRO GENERADO'!D361,'BASE DATOS CONDUCTORES'!B:C,2,FALSE))</f>
        <v/>
      </c>
      <c r="D361" s="28" t="str">
        <f>IFERROR(VLOOKUP(A361,'BASE DATOS CONDUCTORES'!$AA$4:$AB$403,2,FALSE),"")</f>
        <v/>
      </c>
      <c r="E361" s="34" t="str">
        <f>IF(ISNA(VLOOKUP(D361,SALDOS!C:D,2,FALSE)),"",VLOOKUP(D361,SALDOS!C:D,2,FALSE))</f>
        <v/>
      </c>
      <c r="F361" s="34" t="str">
        <f>IF($D361="","",(IF($C361="","",IF(ISNA(SUMIF('1'!$CA:$CA,$C361,'1'!$CB:$CB)),0,SUMIF('1'!$CA:$CA,$C361,'1'!$CB:$CB)))-IF($D361="","",IF(ISNA(SUMIF('1'!$B:$B,$D361,'1'!$L:$L)),0,SUMIF('1'!$B:$B,$D361,'1'!$L:$L)))))</f>
        <v/>
      </c>
      <c r="G361" s="34" t="str">
        <f>IF($D361="","",(IF($C361="","",IF(ISNA(SUMIF('2'!$CA:$CA,$C361,'2'!$CB:$CB)),0,SUMIF('2'!$CA:$CA,$C361,'2'!$CB:$CB)))-IF($D361="","",IF(ISNA(SUMIF('2'!$B:$B,$D361,'2'!$L:$L)),0,SUMIF('2'!$B:$B,$D361,'2'!$L:$L)))))</f>
        <v/>
      </c>
      <c r="H361" s="34" t="str">
        <f>IF($D361="","",(IF($C361="","",IF(ISNA(SUMIF('3'!$CA:$CA,$C361,'3'!$CB:$CB)),0,SUMIF('3'!$CA:$CA,$C361,'3'!$CB:$CB)))-IF($D361="","",IF(ISNA(SUMIF('3'!$B:$B,$D361,'3'!$L:$L)),0,SUMIF('3'!$B:$B,$D361,'3'!$L:$L)))))</f>
        <v/>
      </c>
      <c r="I361" s="34" t="str">
        <f>IF($D361="","",(IF($C361="","",IF(ISNA(SUMIF('4'!$CA:$CA,$C361,'4'!$CB:$CB)),0,SUMIF('4'!$CA:$CA,$C361,'4'!$CB:$CB)))-IF($D361="","",IF(ISNA(SUMIF('4'!$B:$B,$D361,'4'!$L:$L)),0,SUMIF('4'!$B:$B,$D361,'4'!$L:$L)))))</f>
        <v/>
      </c>
      <c r="J361" s="34" t="str">
        <f>IF($D361="","",(IF($C361="","",IF(ISNA(SUMIF('5'!$CA:$CA,$C361,'5'!$CB:$CB)),0,SUMIF('5'!$CA:$CA,$C361,'5'!$CB:$CB)))-IF($D361="","",IF(ISNA(SUMIF('5'!$B:$B,$D361,'5'!$L:$L)),0,SUMIF('5'!$B:$B,$D361,'5'!$L:$L)))))</f>
        <v/>
      </c>
      <c r="K361" s="34" t="str">
        <f>IF($D361="","",(IF($C361="","",IF(ISNA(SUMIF('6'!$CA:$CA,$C361,'6'!$CB:$CB)),0,SUMIF('6'!$CA:$CA,$C361,'6'!$CB:$CB)))-IF($D361="","",IF(ISNA(SUMIF('6'!$B:$B,$D361,'6'!$L:$L)),0,SUMIF('6'!$B:$B,$D361,'6'!$L:$L)))))</f>
        <v/>
      </c>
      <c r="L361" s="34" t="str">
        <f>IF($D361="","",(IF($C361="","",IF(ISNA(SUMIF('7'!$CA:$CA,$C361,'7'!$CB:$CB)),0,SUMIF('7'!$CA:$CA,$C361,'7'!$CB:$CB)))-IF($D361="","",IF(ISNA(SUMIF('7'!$B:$B,$D361,'7'!$L:$L)),0,SUMIF('7'!$B:$B,$D361,'7'!$L:$L)))))</f>
        <v/>
      </c>
      <c r="M361" s="34" t="str">
        <f>IF($D361="","",(IF($C361="","",IF(ISNA(SUMIF('8'!$CA:$CA,$C361,'8'!$CB:$CB)),0,SUMIF('8'!$CA:$CA,$C361,'8'!$CB:$CB)))-IF($D361="","",IF(ISNA(SUMIF('8'!$B:$B,$D361,'8'!$L:$L)),0,SUMIF('8'!$B:$B,$D361,'8'!$L:$L)))))</f>
        <v/>
      </c>
      <c r="N361" s="34" t="str">
        <f>IF($D361="","",(IF($C361="","",IF(ISNA(SUMIF('9'!$CA:$CA,$C361,'9'!$CB:$CB)),0,SUMIF('9'!$CA:$CA,$C361,'9'!$CB:$CB)))-IF($D361="","",IF(ISNA(SUMIF('9'!$B:$B,$D361,'9'!$L:$L)),0,SUMIF('9'!$B:$B,$D361,'9'!$L:$L)))))</f>
        <v/>
      </c>
      <c r="O361" s="34" t="str">
        <f>IF($D361="","",(IF($C361="","",IF(ISNA(SUMIF('10'!$CA:$CA,$C361,'10'!$CB:$CB)),0,SUMIF('10'!$CA:$CA,$C361,'10'!$CB:$CB)))-IF($D361="","",IF(ISNA(SUMIF('10'!$B:$B,$D361,'10'!$L:$L)),0,SUMIF('10'!$B:$B,$D361,'10'!$L:$L)))))</f>
        <v/>
      </c>
      <c r="P361" s="34" t="str">
        <f>IF($D361="","",(IF($C361="","",IF(ISNA(SUMIF('11'!$CA:$CA,$C361,'11'!$CB:$CB)),0,SUMIF('11'!$CA:$CA,$C361,'11'!$CB:$CB)))-IF($D361="","",IF(ISNA(SUMIF('11'!$B:$B,$D361,'11'!$L:$L)),0,SUMIF('11'!$B:$B,$D361,'11'!$L:$L)))))</f>
        <v/>
      </c>
      <c r="Q361" s="34" t="str">
        <f>IF($D361="","",(IF($C361="","",IF(ISNA(SUMIF('12'!$CA:$CA,$C361,'12'!$CB:$CB)),0,SUMIF('12'!$CA:$CA,$C361,'12'!$CB:$CB)))-IF($D361="","",IF(ISNA(SUMIF('12'!$B:$B,$D361,'12'!$L:$L)),0,SUMIF('12'!$B:$B,$D361,'12'!$L:$L)))))</f>
        <v/>
      </c>
      <c r="R361" s="34" t="str">
        <f>IF($D361="","",(IF($C361="","",IF(ISNA(SUMIF('13'!$CA:$CA,$C361,'13'!$CB:$CB)),0,SUMIF('13'!$CA:$CA,$C361,'13'!$CB:$CB)))-IF($D361="","",IF(ISNA(SUMIF('13'!$B:$B,$D361,'13'!$L:$L)),0,SUMIF('13'!$B:$B,$D361,'13'!$L:$L)))))</f>
        <v/>
      </c>
      <c r="S361" s="34" t="str">
        <f>IF($D361="","",(IF($C361="","",IF(ISNA(SUMIF('14'!$CA:$CA,$C361,'14'!$CB:$CB)),0,SUMIF('14'!$CA:$CA,$C361,'14'!$CB:$CB)))-IF($D361="","",IF(ISNA(SUMIF('14'!$B:$B,$D361,'14'!$L:$L)),0,SUMIF('14'!$B:$B,$D361,'14'!$L:$L)))))</f>
        <v/>
      </c>
      <c r="T361" s="34" t="str">
        <f>IF($D361="","",(IF($C361="","",IF(ISNA(SUMIF('15'!$CA:$CA,$C361,'15'!$CB:$CB)),0,SUMIF('15'!$CA:$CA,$C361,'15'!$CB:$CB)))-IF($D361="","",IF(ISNA(SUMIF('15'!$B:$B,$D361,'15'!$L:$L)),0,SUMIF('15'!$B:$B,$D361,'15'!$L:$L)))))</f>
        <v/>
      </c>
      <c r="U361" s="34" t="str">
        <f>IF($D361="","",(IF($C361="","",IF(ISNA(SUMIF('16'!$CA:$CA,$C361,'16'!$CB:$CB)),0,SUMIF('16'!$CA:$CA,$C361,'16'!$CB:$CB)))-IF($D361="","",IF(ISNA(SUMIF('16'!$B:$B,$D361,'16'!$L:$L)),0,SUMIF('16'!$B:$B,$D361,'16'!$L:$L)))))</f>
        <v/>
      </c>
      <c r="V361" s="34" t="str">
        <f>IF($D361="","",(IF($C361="","",IF(ISNA(SUMIF('17'!$CA:$CA,$C361,'17'!$CB:$CB)),0,SUMIF('17'!$CA:$CA,$C361,'17'!$CB:$CB)))-IF($D361="","",IF(ISNA(SUMIF('17'!$B:$B,$D361,'17'!$L:$L)),0,SUMIF('17'!$B:$B,$D361,'17'!$L:$L)))))</f>
        <v/>
      </c>
      <c r="W361" s="34" t="str">
        <f>IF($D361="","",(IF($C361="","",IF(ISNA(SUMIF('18'!$CA:$CA,$C361,'18'!$CB:$CB)),0,SUMIF('18'!$CA:$CA,$C361,'18'!$CB:$CB)))-IF($D361="","",IF(ISNA(SUMIF('18'!$B:$B,$D361,'18'!$L:$L)),0,SUMIF('18'!$B:$B,$D361,'18'!$L:$L)))))</f>
        <v/>
      </c>
      <c r="X361" s="34" t="str">
        <f>IF($D361="","",(IF($C361="","",IF(ISNA(SUMIF('19'!$CA:$CA,$C361,'19'!$CB:$CB)),0,SUMIF('19'!$CA:$CA,$C361,'19'!$CB:$CB)))-IF($D361="","",IF(ISNA(SUMIF('19'!$B:$B,$D361,'19'!$L:$L)),0,SUMIF('19'!$B:$B,$D361,'19'!$L:$L)))))</f>
        <v/>
      </c>
      <c r="Y361" s="34" t="str">
        <f>IF($D361="","",(IF($C361="","",IF(ISNA(SUMIF('20'!$CA:$CA,$C361,'20'!$CB:$CB)),0,SUMIF('20'!$CA:$CA,$C361,'20'!$CB:$CB)))-IF($D361="","",IF(ISNA(SUMIF('20'!$B:$B,$D361,'20'!$L:$L)),0,SUMIF('20'!$B:$B,$D361,'20'!$L:$L)))))</f>
        <v/>
      </c>
      <c r="Z361" s="34" t="str">
        <f>IF($D361="","",(IF($C361="","",IF(ISNA(SUMIF('21'!$CA:$CA,$C361,'21'!$CB:$CB)),0,SUMIF('21'!$CA:$CA,$C361,'21'!$CB:$CB)))-IF($D361="","",IF(ISNA(SUMIF('21'!$B:$B,$D361,'21'!$L:$L)),0,SUMIF('21'!$B:$B,$D361,'21'!$L:$L)))))</f>
        <v/>
      </c>
      <c r="AA361" s="34" t="str">
        <f>IF($D361="","",(IF($C361="","",IF(ISNA(SUMIF('22'!$CA:$CA,$C361,'22'!$CB:$CB)),0,SUMIF('22'!$CA:$CA,$C361,'22'!$CB:$CB)))-IF($D361="","",IF(ISNA(SUMIF('22'!$B:$B,$D361,'22'!$L:$L)),0,SUMIF('22'!$B:$B,$D361,'22'!$L:$L)))))</f>
        <v/>
      </c>
      <c r="AB361" s="34" t="str">
        <f>IF($D361="","",(IF($C361="","",IF(ISNA(SUMIF('23'!$CA:$CA,$C361,'23'!$CB:$CB)),0,SUMIF('23'!$CA:$CA,$C361,'23'!$CB:$CB)))-IF($D361="","",IF(ISNA(SUMIF('23'!$B:$B,$D361,'23'!$L:$L)),0,SUMIF('23'!$B:$B,$D361,'23'!$L:$L)))))</f>
        <v/>
      </c>
      <c r="AC361" s="34" t="str">
        <f>IF($D361="","",(IF($C361="","",IF(ISNA(SUMIF('24'!$CA:$CA,$C361,'24'!$CB:$CB)),0,SUMIF('24'!$CA:$CA,$C361,'24'!$CB:$CB)))-IF($D361="","",IF(ISNA(SUMIF('24'!$B:$B,$D361,'24'!$L:$L)),0,SUMIF('24'!$B:$B,$D361,'24'!$L:$L)))))</f>
        <v/>
      </c>
      <c r="AD361" s="34" t="str">
        <f>IF($D361="","",(IF($C361="","",IF(ISNA(SUMIF('25'!$CA:$CA,$C361,'25'!$CB:$CB)),0,SUMIF('25'!$CA:$CA,$C361,'25'!$CB:$CB)))-IF($D361="","",IF(ISNA(SUMIF('25'!$B:$B,$D361,'25'!$L:$L)),0,SUMIF('25'!$B:$B,$D361,'25'!$L:$L)))))</f>
        <v/>
      </c>
      <c r="AE361" s="34" t="str">
        <f>IF($D361="","",(IF($C361="","",IF(ISNA(SUMIF('26'!$CA:$CA,$C361,'26'!$CB:$CB)),0,SUMIF('26'!$CA:$CA,$C361,'26'!$CB:$CB)))-IF($D361="","",IF(ISNA(SUMIF('26'!$B:$B,$D361,'26'!$L:$L)),0,SUMIF('26'!$B:$B,$D361,'26'!$L:$L)))))</f>
        <v/>
      </c>
      <c r="AF361" s="34" t="str">
        <f>IF($D361="","",(IF($C361="","",IF(ISNA(SUMIF('27'!$CA:$CA,$C361,'27'!$CB:$CB)),0,SUMIF('27'!$CA:$CA,$C361,'27'!$CB:$CB)))-IF($D361="","",IF(ISNA(SUMIF('27'!$B:$B,$D361,'27'!$L:$L)),0,SUMIF('27'!$B:$B,$D361,'27'!$L:$L)))))</f>
        <v/>
      </c>
      <c r="AG361" s="34" t="str">
        <f>IF($D361="","",(IF($C361="","",IF(ISNA(SUMIF('28'!$CA:$CA,$C361,'28'!$CB:$CB)),0,SUMIF('28'!$CA:$CA,$C361,'28'!$CB:$CB)))-IF($D361="","",IF(ISNA(SUMIF('28'!$B:$B,$D361,'28'!$L:$L)),0,SUMIF('28'!$B:$B,$D361,'28'!$L:$L)))))</f>
        <v/>
      </c>
      <c r="AH361" s="34" t="str">
        <f>IF($D361="","",(IF($C361="","",IF(ISNA(SUMIF('29'!$CA:$CA,$C361,'29'!$CB:$CB)),0,SUMIF('29'!$CA:$CA,$C361,'29'!$CB:$CB)))-IF($D361="","",IF(ISNA(SUMIF('29'!$B:$B,$D361,'29'!$L:$L)),0,SUMIF('29'!$B:$B,$D361,'29'!$L:$L)))))</f>
        <v/>
      </c>
      <c r="AI361" s="34" t="str">
        <f>IF($D361="","",(IF($C361="","",IF(ISNA(SUMIF('30'!$CA:$CA,$C361,'30'!$CB:$CB)),0,SUMIF('30'!$CA:$CA,$C361,'30'!$CB:$CB)))-IF($D361="","",IF(ISNA(SUMIF('30'!$B:$B,$D361,'30'!$L:$L)),0,SUMIF('30'!$B:$B,$D361,'30'!$L:$L)))))</f>
        <v/>
      </c>
      <c r="AJ361" s="34" t="str">
        <f>IF($D361="","",(IF($C361="","",IF(ISNA(SUMIF('31'!$CA:$CA,$C361,'31'!$CB:$CB)),0,SUMIF('31'!$CA:$CA,$C361,'31'!$CB:$CB)))-IF($D361="","",IF(ISNA(SUMIF('31'!$B:$B,$D361,'31'!$L:$L)),0,SUMIF('31'!$B:$B,$D361,'31'!$L:$L)))))</f>
        <v/>
      </c>
      <c r="AK361" s="35" t="str">
        <f t="shared" si="20"/>
        <v/>
      </c>
      <c r="AL361" s="31" t="str">
        <f t="shared" si="21"/>
        <v/>
      </c>
    </row>
    <row r="362" spans="1:38" ht="17.399999999999999" hidden="1">
      <c r="A362" s="19">
        <v>38</v>
      </c>
      <c r="C362" s="39" t="str">
        <f>IF(D362="","",VLOOKUP('CUADRO GENERADO'!D362,'BASE DATOS CONDUCTORES'!B:C,2,FALSE))</f>
        <v/>
      </c>
      <c r="D362" s="28" t="str">
        <f>IFERROR(VLOOKUP(A362,'BASE DATOS CONDUCTORES'!$AA$4:$AB$403,2,FALSE),"")</f>
        <v/>
      </c>
      <c r="E362" s="34" t="str">
        <f>IF(ISNA(VLOOKUP(D362,SALDOS!C:D,2,FALSE)),"",VLOOKUP(D362,SALDOS!C:D,2,FALSE))</f>
        <v/>
      </c>
      <c r="F362" s="34" t="str">
        <f>IF($D362="","",(IF($C362="","",IF(ISNA(SUMIF('1'!$CA:$CA,$C362,'1'!$CB:$CB)),0,SUMIF('1'!$CA:$CA,$C362,'1'!$CB:$CB)))-IF($D362="","",IF(ISNA(SUMIF('1'!$B:$B,$D362,'1'!$L:$L)),0,SUMIF('1'!$B:$B,$D362,'1'!$L:$L)))))</f>
        <v/>
      </c>
      <c r="G362" s="34" t="str">
        <f>IF($D362="","",(IF($C362="","",IF(ISNA(SUMIF('2'!$CA:$CA,$C362,'2'!$CB:$CB)),0,SUMIF('2'!$CA:$CA,$C362,'2'!$CB:$CB)))-IF($D362="","",IF(ISNA(SUMIF('2'!$B:$B,$D362,'2'!$L:$L)),0,SUMIF('2'!$B:$B,$D362,'2'!$L:$L)))))</f>
        <v/>
      </c>
      <c r="H362" s="34" t="str">
        <f>IF($D362="","",(IF($C362="","",IF(ISNA(SUMIF('3'!$CA:$CA,$C362,'3'!$CB:$CB)),0,SUMIF('3'!$CA:$CA,$C362,'3'!$CB:$CB)))-IF($D362="","",IF(ISNA(SUMIF('3'!$B:$B,$D362,'3'!$L:$L)),0,SUMIF('3'!$B:$B,$D362,'3'!$L:$L)))))</f>
        <v/>
      </c>
      <c r="I362" s="34" t="str">
        <f>IF($D362="","",(IF($C362="","",IF(ISNA(SUMIF('4'!$CA:$CA,$C362,'4'!$CB:$CB)),0,SUMIF('4'!$CA:$CA,$C362,'4'!$CB:$CB)))-IF($D362="","",IF(ISNA(SUMIF('4'!$B:$B,$D362,'4'!$L:$L)),0,SUMIF('4'!$B:$B,$D362,'4'!$L:$L)))))</f>
        <v/>
      </c>
      <c r="J362" s="34" t="str">
        <f>IF($D362="","",(IF($C362="","",IF(ISNA(SUMIF('5'!$CA:$CA,$C362,'5'!$CB:$CB)),0,SUMIF('5'!$CA:$CA,$C362,'5'!$CB:$CB)))-IF($D362="","",IF(ISNA(SUMIF('5'!$B:$B,$D362,'5'!$L:$L)),0,SUMIF('5'!$B:$B,$D362,'5'!$L:$L)))))</f>
        <v/>
      </c>
      <c r="K362" s="34" t="str">
        <f>IF($D362="","",(IF($C362="","",IF(ISNA(SUMIF('6'!$CA:$CA,$C362,'6'!$CB:$CB)),0,SUMIF('6'!$CA:$CA,$C362,'6'!$CB:$CB)))-IF($D362="","",IF(ISNA(SUMIF('6'!$B:$B,$D362,'6'!$L:$L)),0,SUMIF('6'!$B:$B,$D362,'6'!$L:$L)))))</f>
        <v/>
      </c>
      <c r="L362" s="34" t="str">
        <f>IF($D362="","",(IF($C362="","",IF(ISNA(SUMIF('7'!$CA:$CA,$C362,'7'!$CB:$CB)),0,SUMIF('7'!$CA:$CA,$C362,'7'!$CB:$CB)))-IF($D362="","",IF(ISNA(SUMIF('7'!$B:$B,$D362,'7'!$L:$L)),0,SUMIF('7'!$B:$B,$D362,'7'!$L:$L)))))</f>
        <v/>
      </c>
      <c r="M362" s="34" t="str">
        <f>IF($D362="","",(IF($C362="","",IF(ISNA(SUMIF('8'!$CA:$CA,$C362,'8'!$CB:$CB)),0,SUMIF('8'!$CA:$CA,$C362,'8'!$CB:$CB)))-IF($D362="","",IF(ISNA(SUMIF('8'!$B:$B,$D362,'8'!$L:$L)),0,SUMIF('8'!$B:$B,$D362,'8'!$L:$L)))))</f>
        <v/>
      </c>
      <c r="N362" s="34" t="str">
        <f>IF($D362="","",(IF($C362="","",IF(ISNA(SUMIF('9'!$CA:$CA,$C362,'9'!$CB:$CB)),0,SUMIF('9'!$CA:$CA,$C362,'9'!$CB:$CB)))-IF($D362="","",IF(ISNA(SUMIF('9'!$B:$B,$D362,'9'!$L:$L)),0,SUMIF('9'!$B:$B,$D362,'9'!$L:$L)))))</f>
        <v/>
      </c>
      <c r="O362" s="34" t="str">
        <f>IF($D362="","",(IF($C362="","",IF(ISNA(SUMIF('10'!$CA:$CA,$C362,'10'!$CB:$CB)),0,SUMIF('10'!$CA:$CA,$C362,'10'!$CB:$CB)))-IF($D362="","",IF(ISNA(SUMIF('10'!$B:$B,$D362,'10'!$L:$L)),0,SUMIF('10'!$B:$B,$D362,'10'!$L:$L)))))</f>
        <v/>
      </c>
      <c r="P362" s="34" t="str">
        <f>IF($D362="","",(IF($C362="","",IF(ISNA(SUMIF('11'!$CA:$CA,$C362,'11'!$CB:$CB)),0,SUMIF('11'!$CA:$CA,$C362,'11'!$CB:$CB)))-IF($D362="","",IF(ISNA(SUMIF('11'!$B:$B,$D362,'11'!$L:$L)),0,SUMIF('11'!$B:$B,$D362,'11'!$L:$L)))))</f>
        <v/>
      </c>
      <c r="Q362" s="34" t="str">
        <f>IF($D362="","",(IF($C362="","",IF(ISNA(SUMIF('12'!$CA:$CA,$C362,'12'!$CB:$CB)),0,SUMIF('12'!$CA:$CA,$C362,'12'!$CB:$CB)))-IF($D362="","",IF(ISNA(SUMIF('12'!$B:$B,$D362,'12'!$L:$L)),0,SUMIF('12'!$B:$B,$D362,'12'!$L:$L)))))</f>
        <v/>
      </c>
      <c r="R362" s="34" t="str">
        <f>IF($D362="","",(IF($C362="","",IF(ISNA(SUMIF('13'!$CA:$CA,$C362,'13'!$CB:$CB)),0,SUMIF('13'!$CA:$CA,$C362,'13'!$CB:$CB)))-IF($D362="","",IF(ISNA(SUMIF('13'!$B:$B,$D362,'13'!$L:$L)),0,SUMIF('13'!$B:$B,$D362,'13'!$L:$L)))))</f>
        <v/>
      </c>
      <c r="S362" s="34" t="str">
        <f>IF($D362="","",(IF($C362="","",IF(ISNA(SUMIF('14'!$CA:$CA,$C362,'14'!$CB:$CB)),0,SUMIF('14'!$CA:$CA,$C362,'14'!$CB:$CB)))-IF($D362="","",IF(ISNA(SUMIF('14'!$B:$B,$D362,'14'!$L:$L)),0,SUMIF('14'!$B:$B,$D362,'14'!$L:$L)))))</f>
        <v/>
      </c>
      <c r="T362" s="34" t="str">
        <f>IF($D362="","",(IF($C362="","",IF(ISNA(SUMIF('15'!$CA:$CA,$C362,'15'!$CB:$CB)),0,SUMIF('15'!$CA:$CA,$C362,'15'!$CB:$CB)))-IF($D362="","",IF(ISNA(SUMIF('15'!$B:$B,$D362,'15'!$L:$L)),0,SUMIF('15'!$B:$B,$D362,'15'!$L:$L)))))</f>
        <v/>
      </c>
      <c r="U362" s="34" t="str">
        <f>IF($D362="","",(IF($C362="","",IF(ISNA(SUMIF('16'!$CA:$CA,$C362,'16'!$CB:$CB)),0,SUMIF('16'!$CA:$CA,$C362,'16'!$CB:$CB)))-IF($D362="","",IF(ISNA(SUMIF('16'!$B:$B,$D362,'16'!$L:$L)),0,SUMIF('16'!$B:$B,$D362,'16'!$L:$L)))))</f>
        <v/>
      </c>
      <c r="V362" s="34" t="str">
        <f>IF($D362="","",(IF($C362="","",IF(ISNA(SUMIF('17'!$CA:$CA,$C362,'17'!$CB:$CB)),0,SUMIF('17'!$CA:$CA,$C362,'17'!$CB:$CB)))-IF($D362="","",IF(ISNA(SUMIF('17'!$B:$B,$D362,'17'!$L:$L)),0,SUMIF('17'!$B:$B,$D362,'17'!$L:$L)))))</f>
        <v/>
      </c>
      <c r="W362" s="34" t="str">
        <f>IF($D362="","",(IF($C362="","",IF(ISNA(SUMIF('18'!$CA:$CA,$C362,'18'!$CB:$CB)),0,SUMIF('18'!$CA:$CA,$C362,'18'!$CB:$CB)))-IF($D362="","",IF(ISNA(SUMIF('18'!$B:$B,$D362,'18'!$L:$L)),0,SUMIF('18'!$B:$B,$D362,'18'!$L:$L)))))</f>
        <v/>
      </c>
      <c r="X362" s="34" t="str">
        <f>IF($D362="","",(IF($C362="","",IF(ISNA(SUMIF('19'!$CA:$CA,$C362,'19'!$CB:$CB)),0,SUMIF('19'!$CA:$CA,$C362,'19'!$CB:$CB)))-IF($D362="","",IF(ISNA(SUMIF('19'!$B:$B,$D362,'19'!$L:$L)),0,SUMIF('19'!$B:$B,$D362,'19'!$L:$L)))))</f>
        <v/>
      </c>
      <c r="Y362" s="34" t="str">
        <f>IF($D362="","",(IF($C362="","",IF(ISNA(SUMIF('20'!$CA:$CA,$C362,'20'!$CB:$CB)),0,SUMIF('20'!$CA:$CA,$C362,'20'!$CB:$CB)))-IF($D362="","",IF(ISNA(SUMIF('20'!$B:$B,$D362,'20'!$L:$L)),0,SUMIF('20'!$B:$B,$D362,'20'!$L:$L)))))</f>
        <v/>
      </c>
      <c r="Z362" s="34" t="str">
        <f>IF($D362="","",(IF($C362="","",IF(ISNA(SUMIF('21'!$CA:$CA,$C362,'21'!$CB:$CB)),0,SUMIF('21'!$CA:$CA,$C362,'21'!$CB:$CB)))-IF($D362="","",IF(ISNA(SUMIF('21'!$B:$B,$D362,'21'!$L:$L)),0,SUMIF('21'!$B:$B,$D362,'21'!$L:$L)))))</f>
        <v/>
      </c>
      <c r="AA362" s="34" t="str">
        <f>IF($D362="","",(IF($C362="","",IF(ISNA(SUMIF('22'!$CA:$CA,$C362,'22'!$CB:$CB)),0,SUMIF('22'!$CA:$CA,$C362,'22'!$CB:$CB)))-IF($D362="","",IF(ISNA(SUMIF('22'!$B:$B,$D362,'22'!$L:$L)),0,SUMIF('22'!$B:$B,$D362,'22'!$L:$L)))))</f>
        <v/>
      </c>
      <c r="AB362" s="34" t="str">
        <f>IF($D362="","",(IF($C362="","",IF(ISNA(SUMIF('23'!$CA:$CA,$C362,'23'!$CB:$CB)),0,SUMIF('23'!$CA:$CA,$C362,'23'!$CB:$CB)))-IF($D362="","",IF(ISNA(SUMIF('23'!$B:$B,$D362,'23'!$L:$L)),0,SUMIF('23'!$B:$B,$D362,'23'!$L:$L)))))</f>
        <v/>
      </c>
      <c r="AC362" s="34" t="str">
        <f>IF($D362="","",(IF($C362="","",IF(ISNA(SUMIF('24'!$CA:$CA,$C362,'24'!$CB:$CB)),0,SUMIF('24'!$CA:$CA,$C362,'24'!$CB:$CB)))-IF($D362="","",IF(ISNA(SUMIF('24'!$B:$B,$D362,'24'!$L:$L)),0,SUMIF('24'!$B:$B,$D362,'24'!$L:$L)))))</f>
        <v/>
      </c>
      <c r="AD362" s="34" t="str">
        <f>IF($D362="","",(IF($C362="","",IF(ISNA(SUMIF('25'!$CA:$CA,$C362,'25'!$CB:$CB)),0,SUMIF('25'!$CA:$CA,$C362,'25'!$CB:$CB)))-IF($D362="","",IF(ISNA(SUMIF('25'!$B:$B,$D362,'25'!$L:$L)),0,SUMIF('25'!$B:$B,$D362,'25'!$L:$L)))))</f>
        <v/>
      </c>
      <c r="AE362" s="34" t="str">
        <f>IF($D362="","",(IF($C362="","",IF(ISNA(SUMIF('26'!$CA:$CA,$C362,'26'!$CB:$CB)),0,SUMIF('26'!$CA:$CA,$C362,'26'!$CB:$CB)))-IF($D362="","",IF(ISNA(SUMIF('26'!$B:$B,$D362,'26'!$L:$L)),0,SUMIF('26'!$B:$B,$D362,'26'!$L:$L)))))</f>
        <v/>
      </c>
      <c r="AF362" s="34" t="str">
        <f>IF($D362="","",(IF($C362="","",IF(ISNA(SUMIF('27'!$CA:$CA,$C362,'27'!$CB:$CB)),0,SUMIF('27'!$CA:$CA,$C362,'27'!$CB:$CB)))-IF($D362="","",IF(ISNA(SUMIF('27'!$B:$B,$D362,'27'!$L:$L)),0,SUMIF('27'!$B:$B,$D362,'27'!$L:$L)))))</f>
        <v/>
      </c>
      <c r="AG362" s="34" t="str">
        <f>IF($D362="","",(IF($C362="","",IF(ISNA(SUMIF('28'!$CA:$CA,$C362,'28'!$CB:$CB)),0,SUMIF('28'!$CA:$CA,$C362,'28'!$CB:$CB)))-IF($D362="","",IF(ISNA(SUMIF('28'!$B:$B,$D362,'28'!$L:$L)),0,SUMIF('28'!$B:$B,$D362,'28'!$L:$L)))))</f>
        <v/>
      </c>
      <c r="AH362" s="34" t="str">
        <f>IF($D362="","",(IF($C362="","",IF(ISNA(SUMIF('29'!$CA:$CA,$C362,'29'!$CB:$CB)),0,SUMIF('29'!$CA:$CA,$C362,'29'!$CB:$CB)))-IF($D362="","",IF(ISNA(SUMIF('29'!$B:$B,$D362,'29'!$L:$L)),0,SUMIF('29'!$B:$B,$D362,'29'!$L:$L)))))</f>
        <v/>
      </c>
      <c r="AI362" s="34" t="str">
        <f>IF($D362="","",(IF($C362="","",IF(ISNA(SUMIF('30'!$CA:$CA,$C362,'30'!$CB:$CB)),0,SUMIF('30'!$CA:$CA,$C362,'30'!$CB:$CB)))-IF($D362="","",IF(ISNA(SUMIF('30'!$B:$B,$D362,'30'!$L:$L)),0,SUMIF('30'!$B:$B,$D362,'30'!$L:$L)))))</f>
        <v/>
      </c>
      <c r="AJ362" s="34" t="str">
        <f>IF($D362="","",(IF($C362="","",IF(ISNA(SUMIF('31'!$CA:$CA,$C362,'31'!$CB:$CB)),0,SUMIF('31'!$CA:$CA,$C362,'31'!$CB:$CB)))-IF($D362="","",IF(ISNA(SUMIF('31'!$B:$B,$D362,'31'!$L:$L)),0,SUMIF('31'!$B:$B,$D362,'31'!$L:$L)))))</f>
        <v/>
      </c>
      <c r="AK362" s="35" t="str">
        <f t="shared" si="20"/>
        <v/>
      </c>
      <c r="AL362" s="31" t="str">
        <f t="shared" si="21"/>
        <v/>
      </c>
    </row>
    <row r="363" spans="1:38" ht="17.399999999999999" hidden="1">
      <c r="A363" s="19">
        <v>39</v>
      </c>
      <c r="C363" s="39" t="str">
        <f>IF(D363="","",VLOOKUP('CUADRO GENERADO'!D363,'BASE DATOS CONDUCTORES'!B:C,2,FALSE))</f>
        <v/>
      </c>
      <c r="D363" s="28" t="str">
        <f>IFERROR(VLOOKUP(A363,'BASE DATOS CONDUCTORES'!$AA$4:$AB$403,2,FALSE),"")</f>
        <v/>
      </c>
      <c r="E363" s="34" t="str">
        <f>IF(ISNA(VLOOKUP(D363,SALDOS!C:D,2,FALSE)),"",VLOOKUP(D363,SALDOS!C:D,2,FALSE))</f>
        <v/>
      </c>
      <c r="F363" s="34" t="str">
        <f>IF($D363="","",(IF($C363="","",IF(ISNA(SUMIF('1'!$CA:$CA,$C363,'1'!$CB:$CB)),0,SUMIF('1'!$CA:$CA,$C363,'1'!$CB:$CB)))-IF($D363="","",IF(ISNA(SUMIF('1'!$B:$B,$D363,'1'!$L:$L)),0,SUMIF('1'!$B:$B,$D363,'1'!$L:$L)))))</f>
        <v/>
      </c>
      <c r="G363" s="34" t="str">
        <f>IF($D363="","",(IF($C363="","",IF(ISNA(SUMIF('2'!$CA:$CA,$C363,'2'!$CB:$CB)),0,SUMIF('2'!$CA:$CA,$C363,'2'!$CB:$CB)))-IF($D363="","",IF(ISNA(SUMIF('2'!$B:$B,$D363,'2'!$L:$L)),0,SUMIF('2'!$B:$B,$D363,'2'!$L:$L)))))</f>
        <v/>
      </c>
      <c r="H363" s="34" t="str">
        <f>IF($D363="","",(IF($C363="","",IF(ISNA(SUMIF('3'!$CA:$CA,$C363,'3'!$CB:$CB)),0,SUMIF('3'!$CA:$CA,$C363,'3'!$CB:$CB)))-IF($D363="","",IF(ISNA(SUMIF('3'!$B:$B,$D363,'3'!$L:$L)),0,SUMIF('3'!$B:$B,$D363,'3'!$L:$L)))))</f>
        <v/>
      </c>
      <c r="I363" s="34" t="str">
        <f>IF($D363="","",(IF($C363="","",IF(ISNA(SUMIF('4'!$CA:$CA,$C363,'4'!$CB:$CB)),0,SUMIF('4'!$CA:$CA,$C363,'4'!$CB:$CB)))-IF($D363="","",IF(ISNA(SUMIF('4'!$B:$B,$D363,'4'!$L:$L)),0,SUMIF('4'!$B:$B,$D363,'4'!$L:$L)))))</f>
        <v/>
      </c>
      <c r="J363" s="34" t="str">
        <f>IF($D363="","",(IF($C363="","",IF(ISNA(SUMIF('5'!$CA:$CA,$C363,'5'!$CB:$CB)),0,SUMIF('5'!$CA:$CA,$C363,'5'!$CB:$CB)))-IF($D363="","",IF(ISNA(SUMIF('5'!$B:$B,$D363,'5'!$L:$L)),0,SUMIF('5'!$B:$B,$D363,'5'!$L:$L)))))</f>
        <v/>
      </c>
      <c r="K363" s="34" t="str">
        <f>IF($D363="","",(IF($C363="","",IF(ISNA(SUMIF('6'!$CA:$CA,$C363,'6'!$CB:$CB)),0,SUMIF('6'!$CA:$CA,$C363,'6'!$CB:$CB)))-IF($D363="","",IF(ISNA(SUMIF('6'!$B:$B,$D363,'6'!$L:$L)),0,SUMIF('6'!$B:$B,$D363,'6'!$L:$L)))))</f>
        <v/>
      </c>
      <c r="L363" s="34" t="str">
        <f>IF($D363="","",(IF($C363="","",IF(ISNA(SUMIF('7'!$CA:$CA,$C363,'7'!$CB:$CB)),0,SUMIF('7'!$CA:$CA,$C363,'7'!$CB:$CB)))-IF($D363="","",IF(ISNA(SUMIF('7'!$B:$B,$D363,'7'!$L:$L)),0,SUMIF('7'!$B:$B,$D363,'7'!$L:$L)))))</f>
        <v/>
      </c>
      <c r="M363" s="34" t="str">
        <f>IF($D363="","",(IF($C363="","",IF(ISNA(SUMIF('8'!$CA:$CA,$C363,'8'!$CB:$CB)),0,SUMIF('8'!$CA:$CA,$C363,'8'!$CB:$CB)))-IF($D363="","",IF(ISNA(SUMIF('8'!$B:$B,$D363,'8'!$L:$L)),0,SUMIF('8'!$B:$B,$D363,'8'!$L:$L)))))</f>
        <v/>
      </c>
      <c r="N363" s="34" t="str">
        <f>IF($D363="","",(IF($C363="","",IF(ISNA(SUMIF('9'!$CA:$CA,$C363,'9'!$CB:$CB)),0,SUMIF('9'!$CA:$CA,$C363,'9'!$CB:$CB)))-IF($D363="","",IF(ISNA(SUMIF('9'!$B:$B,$D363,'9'!$L:$L)),0,SUMIF('9'!$B:$B,$D363,'9'!$L:$L)))))</f>
        <v/>
      </c>
      <c r="O363" s="34" t="str">
        <f>IF($D363="","",(IF($C363="","",IF(ISNA(SUMIF('10'!$CA:$CA,$C363,'10'!$CB:$CB)),0,SUMIF('10'!$CA:$CA,$C363,'10'!$CB:$CB)))-IF($D363="","",IF(ISNA(SUMIF('10'!$B:$B,$D363,'10'!$L:$L)),0,SUMIF('10'!$B:$B,$D363,'10'!$L:$L)))))</f>
        <v/>
      </c>
      <c r="P363" s="34" t="str">
        <f>IF($D363="","",(IF($C363="","",IF(ISNA(SUMIF('11'!$CA:$CA,$C363,'11'!$CB:$CB)),0,SUMIF('11'!$CA:$CA,$C363,'11'!$CB:$CB)))-IF($D363="","",IF(ISNA(SUMIF('11'!$B:$B,$D363,'11'!$L:$L)),0,SUMIF('11'!$B:$B,$D363,'11'!$L:$L)))))</f>
        <v/>
      </c>
      <c r="Q363" s="34" t="str">
        <f>IF($D363="","",(IF($C363="","",IF(ISNA(SUMIF('12'!$CA:$CA,$C363,'12'!$CB:$CB)),0,SUMIF('12'!$CA:$CA,$C363,'12'!$CB:$CB)))-IF($D363="","",IF(ISNA(SUMIF('12'!$B:$B,$D363,'12'!$L:$L)),0,SUMIF('12'!$B:$B,$D363,'12'!$L:$L)))))</f>
        <v/>
      </c>
      <c r="R363" s="34" t="str">
        <f>IF($D363="","",(IF($C363="","",IF(ISNA(SUMIF('13'!$CA:$CA,$C363,'13'!$CB:$CB)),0,SUMIF('13'!$CA:$CA,$C363,'13'!$CB:$CB)))-IF($D363="","",IF(ISNA(SUMIF('13'!$B:$B,$D363,'13'!$L:$L)),0,SUMIF('13'!$B:$B,$D363,'13'!$L:$L)))))</f>
        <v/>
      </c>
      <c r="S363" s="34" t="str">
        <f>IF($D363="","",(IF($C363="","",IF(ISNA(SUMIF('14'!$CA:$CA,$C363,'14'!$CB:$CB)),0,SUMIF('14'!$CA:$CA,$C363,'14'!$CB:$CB)))-IF($D363="","",IF(ISNA(SUMIF('14'!$B:$B,$D363,'14'!$L:$L)),0,SUMIF('14'!$B:$B,$D363,'14'!$L:$L)))))</f>
        <v/>
      </c>
      <c r="T363" s="34" t="str">
        <f>IF($D363="","",(IF($C363="","",IF(ISNA(SUMIF('15'!$CA:$CA,$C363,'15'!$CB:$CB)),0,SUMIF('15'!$CA:$CA,$C363,'15'!$CB:$CB)))-IF($D363="","",IF(ISNA(SUMIF('15'!$B:$B,$D363,'15'!$L:$L)),0,SUMIF('15'!$B:$B,$D363,'15'!$L:$L)))))</f>
        <v/>
      </c>
      <c r="U363" s="34" t="str">
        <f>IF($D363="","",(IF($C363="","",IF(ISNA(SUMIF('16'!$CA:$CA,$C363,'16'!$CB:$CB)),0,SUMIF('16'!$CA:$CA,$C363,'16'!$CB:$CB)))-IF($D363="","",IF(ISNA(SUMIF('16'!$B:$B,$D363,'16'!$L:$L)),0,SUMIF('16'!$B:$B,$D363,'16'!$L:$L)))))</f>
        <v/>
      </c>
      <c r="V363" s="34" t="str">
        <f>IF($D363="","",(IF($C363="","",IF(ISNA(SUMIF('17'!$CA:$CA,$C363,'17'!$CB:$CB)),0,SUMIF('17'!$CA:$CA,$C363,'17'!$CB:$CB)))-IF($D363="","",IF(ISNA(SUMIF('17'!$B:$B,$D363,'17'!$L:$L)),0,SUMIF('17'!$B:$B,$D363,'17'!$L:$L)))))</f>
        <v/>
      </c>
      <c r="W363" s="34" t="str">
        <f>IF($D363="","",(IF($C363="","",IF(ISNA(SUMIF('18'!$CA:$CA,$C363,'18'!$CB:$CB)),0,SUMIF('18'!$CA:$CA,$C363,'18'!$CB:$CB)))-IF($D363="","",IF(ISNA(SUMIF('18'!$B:$B,$D363,'18'!$L:$L)),0,SUMIF('18'!$B:$B,$D363,'18'!$L:$L)))))</f>
        <v/>
      </c>
      <c r="X363" s="34" t="str">
        <f>IF($D363="","",(IF($C363="","",IF(ISNA(SUMIF('19'!$CA:$CA,$C363,'19'!$CB:$CB)),0,SUMIF('19'!$CA:$CA,$C363,'19'!$CB:$CB)))-IF($D363="","",IF(ISNA(SUMIF('19'!$B:$B,$D363,'19'!$L:$L)),0,SUMIF('19'!$B:$B,$D363,'19'!$L:$L)))))</f>
        <v/>
      </c>
      <c r="Y363" s="34" t="str">
        <f>IF($D363="","",(IF($C363="","",IF(ISNA(SUMIF('20'!$CA:$CA,$C363,'20'!$CB:$CB)),0,SUMIF('20'!$CA:$CA,$C363,'20'!$CB:$CB)))-IF($D363="","",IF(ISNA(SUMIF('20'!$B:$B,$D363,'20'!$L:$L)),0,SUMIF('20'!$B:$B,$D363,'20'!$L:$L)))))</f>
        <v/>
      </c>
      <c r="Z363" s="34" t="str">
        <f>IF($D363="","",(IF($C363="","",IF(ISNA(SUMIF('21'!$CA:$CA,$C363,'21'!$CB:$CB)),0,SUMIF('21'!$CA:$CA,$C363,'21'!$CB:$CB)))-IF($D363="","",IF(ISNA(SUMIF('21'!$B:$B,$D363,'21'!$L:$L)),0,SUMIF('21'!$B:$B,$D363,'21'!$L:$L)))))</f>
        <v/>
      </c>
      <c r="AA363" s="34" t="str">
        <f>IF($D363="","",(IF($C363="","",IF(ISNA(SUMIF('22'!$CA:$CA,$C363,'22'!$CB:$CB)),0,SUMIF('22'!$CA:$CA,$C363,'22'!$CB:$CB)))-IF($D363="","",IF(ISNA(SUMIF('22'!$B:$B,$D363,'22'!$L:$L)),0,SUMIF('22'!$B:$B,$D363,'22'!$L:$L)))))</f>
        <v/>
      </c>
      <c r="AB363" s="34" t="str">
        <f>IF($D363="","",(IF($C363="","",IF(ISNA(SUMIF('23'!$CA:$CA,$C363,'23'!$CB:$CB)),0,SUMIF('23'!$CA:$CA,$C363,'23'!$CB:$CB)))-IF($D363="","",IF(ISNA(SUMIF('23'!$B:$B,$D363,'23'!$L:$L)),0,SUMIF('23'!$B:$B,$D363,'23'!$L:$L)))))</f>
        <v/>
      </c>
      <c r="AC363" s="34" t="str">
        <f>IF($D363="","",(IF($C363="","",IF(ISNA(SUMIF('24'!$CA:$CA,$C363,'24'!$CB:$CB)),0,SUMIF('24'!$CA:$CA,$C363,'24'!$CB:$CB)))-IF($D363="","",IF(ISNA(SUMIF('24'!$B:$B,$D363,'24'!$L:$L)),0,SUMIF('24'!$B:$B,$D363,'24'!$L:$L)))))</f>
        <v/>
      </c>
      <c r="AD363" s="34" t="str">
        <f>IF($D363="","",(IF($C363="","",IF(ISNA(SUMIF('25'!$CA:$CA,$C363,'25'!$CB:$CB)),0,SUMIF('25'!$CA:$CA,$C363,'25'!$CB:$CB)))-IF($D363="","",IF(ISNA(SUMIF('25'!$B:$B,$D363,'25'!$L:$L)),0,SUMIF('25'!$B:$B,$D363,'25'!$L:$L)))))</f>
        <v/>
      </c>
      <c r="AE363" s="34" t="str">
        <f>IF($D363="","",(IF($C363="","",IF(ISNA(SUMIF('26'!$CA:$CA,$C363,'26'!$CB:$CB)),0,SUMIF('26'!$CA:$CA,$C363,'26'!$CB:$CB)))-IF($D363="","",IF(ISNA(SUMIF('26'!$B:$B,$D363,'26'!$L:$L)),0,SUMIF('26'!$B:$B,$D363,'26'!$L:$L)))))</f>
        <v/>
      </c>
      <c r="AF363" s="34" t="str">
        <f>IF($D363="","",(IF($C363="","",IF(ISNA(SUMIF('27'!$CA:$CA,$C363,'27'!$CB:$CB)),0,SUMIF('27'!$CA:$CA,$C363,'27'!$CB:$CB)))-IF($D363="","",IF(ISNA(SUMIF('27'!$B:$B,$D363,'27'!$L:$L)),0,SUMIF('27'!$B:$B,$D363,'27'!$L:$L)))))</f>
        <v/>
      </c>
      <c r="AG363" s="34" t="str">
        <f>IF($D363="","",(IF($C363="","",IF(ISNA(SUMIF('28'!$CA:$CA,$C363,'28'!$CB:$CB)),0,SUMIF('28'!$CA:$CA,$C363,'28'!$CB:$CB)))-IF($D363="","",IF(ISNA(SUMIF('28'!$B:$B,$D363,'28'!$L:$L)),0,SUMIF('28'!$B:$B,$D363,'28'!$L:$L)))))</f>
        <v/>
      </c>
      <c r="AH363" s="34" t="str">
        <f>IF($D363="","",(IF($C363="","",IF(ISNA(SUMIF('29'!$CA:$CA,$C363,'29'!$CB:$CB)),0,SUMIF('29'!$CA:$CA,$C363,'29'!$CB:$CB)))-IF($D363="","",IF(ISNA(SUMIF('29'!$B:$B,$D363,'29'!$L:$L)),0,SUMIF('29'!$B:$B,$D363,'29'!$L:$L)))))</f>
        <v/>
      </c>
      <c r="AI363" s="34" t="str">
        <f>IF($D363="","",(IF($C363="","",IF(ISNA(SUMIF('30'!$CA:$CA,$C363,'30'!$CB:$CB)),0,SUMIF('30'!$CA:$CA,$C363,'30'!$CB:$CB)))-IF($D363="","",IF(ISNA(SUMIF('30'!$B:$B,$D363,'30'!$L:$L)),0,SUMIF('30'!$B:$B,$D363,'30'!$L:$L)))))</f>
        <v/>
      </c>
      <c r="AJ363" s="34" t="str">
        <f>IF($D363="","",(IF($C363="","",IF(ISNA(SUMIF('31'!$CA:$CA,$C363,'31'!$CB:$CB)),0,SUMIF('31'!$CA:$CA,$C363,'31'!$CB:$CB)))-IF($D363="","",IF(ISNA(SUMIF('31'!$B:$B,$D363,'31'!$L:$L)),0,SUMIF('31'!$B:$B,$D363,'31'!$L:$L)))))</f>
        <v/>
      </c>
      <c r="AK363" s="35" t="str">
        <f t="shared" si="20"/>
        <v/>
      </c>
      <c r="AL363" s="31" t="str">
        <f t="shared" si="21"/>
        <v/>
      </c>
    </row>
    <row r="364" spans="1:38" ht="17.399999999999999" hidden="1">
      <c r="A364" s="19">
        <v>40</v>
      </c>
      <c r="C364" s="39" t="str">
        <f>IF(D364="","",VLOOKUP('CUADRO GENERADO'!D364,'BASE DATOS CONDUCTORES'!B:C,2,FALSE))</f>
        <v/>
      </c>
      <c r="D364" s="28" t="str">
        <f>IFERROR(VLOOKUP(A364,'BASE DATOS CONDUCTORES'!$AA$4:$AB$403,2,FALSE),"")</f>
        <v/>
      </c>
      <c r="E364" s="34" t="str">
        <f>IF(ISNA(VLOOKUP(D364,SALDOS!C:D,2,FALSE)),"",VLOOKUP(D364,SALDOS!C:D,2,FALSE))</f>
        <v/>
      </c>
      <c r="F364" s="34" t="str">
        <f>IF($D364="","",(IF($C364="","",IF(ISNA(SUMIF('1'!$CA:$CA,$C364,'1'!$CB:$CB)),0,SUMIF('1'!$CA:$CA,$C364,'1'!$CB:$CB)))-IF($D364="","",IF(ISNA(SUMIF('1'!$B:$B,$D364,'1'!$L:$L)),0,SUMIF('1'!$B:$B,$D364,'1'!$L:$L)))))</f>
        <v/>
      </c>
      <c r="G364" s="34" t="str">
        <f>IF($D364="","",(IF($C364="","",IF(ISNA(SUMIF('2'!$CA:$CA,$C364,'2'!$CB:$CB)),0,SUMIF('2'!$CA:$CA,$C364,'2'!$CB:$CB)))-IF($D364="","",IF(ISNA(SUMIF('2'!$B:$B,$D364,'2'!$L:$L)),0,SUMIF('2'!$B:$B,$D364,'2'!$L:$L)))))</f>
        <v/>
      </c>
      <c r="H364" s="34" t="str">
        <f>IF($D364="","",(IF($C364="","",IF(ISNA(SUMIF('3'!$CA:$CA,$C364,'3'!$CB:$CB)),0,SUMIF('3'!$CA:$CA,$C364,'3'!$CB:$CB)))-IF($D364="","",IF(ISNA(SUMIF('3'!$B:$B,$D364,'3'!$L:$L)),0,SUMIF('3'!$B:$B,$D364,'3'!$L:$L)))))</f>
        <v/>
      </c>
      <c r="I364" s="34" t="str">
        <f>IF($D364="","",(IF($C364="","",IF(ISNA(SUMIF('4'!$CA:$CA,$C364,'4'!$CB:$CB)),0,SUMIF('4'!$CA:$CA,$C364,'4'!$CB:$CB)))-IF($D364="","",IF(ISNA(SUMIF('4'!$B:$B,$D364,'4'!$L:$L)),0,SUMIF('4'!$B:$B,$D364,'4'!$L:$L)))))</f>
        <v/>
      </c>
      <c r="J364" s="34" t="str">
        <f>IF($D364="","",(IF($C364="","",IF(ISNA(SUMIF('5'!$CA:$CA,$C364,'5'!$CB:$CB)),0,SUMIF('5'!$CA:$CA,$C364,'5'!$CB:$CB)))-IF($D364="","",IF(ISNA(SUMIF('5'!$B:$B,$D364,'5'!$L:$L)),0,SUMIF('5'!$B:$B,$D364,'5'!$L:$L)))))</f>
        <v/>
      </c>
      <c r="K364" s="34" t="str">
        <f>IF($D364="","",(IF($C364="","",IF(ISNA(SUMIF('6'!$CA:$CA,$C364,'6'!$CB:$CB)),0,SUMIF('6'!$CA:$CA,$C364,'6'!$CB:$CB)))-IF($D364="","",IF(ISNA(SUMIF('6'!$B:$B,$D364,'6'!$L:$L)),0,SUMIF('6'!$B:$B,$D364,'6'!$L:$L)))))</f>
        <v/>
      </c>
      <c r="L364" s="34" t="str">
        <f>IF($D364="","",(IF($C364="","",IF(ISNA(SUMIF('7'!$CA:$CA,$C364,'7'!$CB:$CB)),0,SUMIF('7'!$CA:$CA,$C364,'7'!$CB:$CB)))-IF($D364="","",IF(ISNA(SUMIF('7'!$B:$B,$D364,'7'!$L:$L)),0,SUMIF('7'!$B:$B,$D364,'7'!$L:$L)))))</f>
        <v/>
      </c>
      <c r="M364" s="34" t="str">
        <f>IF($D364="","",(IF($C364="","",IF(ISNA(SUMIF('8'!$CA:$CA,$C364,'8'!$CB:$CB)),0,SUMIF('8'!$CA:$CA,$C364,'8'!$CB:$CB)))-IF($D364="","",IF(ISNA(SUMIF('8'!$B:$B,$D364,'8'!$L:$L)),0,SUMIF('8'!$B:$B,$D364,'8'!$L:$L)))))</f>
        <v/>
      </c>
      <c r="N364" s="34" t="str">
        <f>IF($D364="","",(IF($C364="","",IF(ISNA(SUMIF('9'!$CA:$CA,$C364,'9'!$CB:$CB)),0,SUMIF('9'!$CA:$CA,$C364,'9'!$CB:$CB)))-IF($D364="","",IF(ISNA(SUMIF('9'!$B:$B,$D364,'9'!$L:$L)),0,SUMIF('9'!$B:$B,$D364,'9'!$L:$L)))))</f>
        <v/>
      </c>
      <c r="O364" s="34" t="str">
        <f>IF($D364="","",(IF($C364="","",IF(ISNA(SUMIF('10'!$CA:$CA,$C364,'10'!$CB:$CB)),0,SUMIF('10'!$CA:$CA,$C364,'10'!$CB:$CB)))-IF($D364="","",IF(ISNA(SUMIF('10'!$B:$B,$D364,'10'!$L:$L)),0,SUMIF('10'!$B:$B,$D364,'10'!$L:$L)))))</f>
        <v/>
      </c>
      <c r="P364" s="34" t="str">
        <f>IF($D364="","",(IF($C364="","",IF(ISNA(SUMIF('11'!$CA:$CA,$C364,'11'!$CB:$CB)),0,SUMIF('11'!$CA:$CA,$C364,'11'!$CB:$CB)))-IF($D364="","",IF(ISNA(SUMIF('11'!$B:$B,$D364,'11'!$L:$L)),0,SUMIF('11'!$B:$B,$D364,'11'!$L:$L)))))</f>
        <v/>
      </c>
      <c r="Q364" s="34" t="str">
        <f>IF($D364="","",(IF($C364="","",IF(ISNA(SUMIF('12'!$CA:$CA,$C364,'12'!$CB:$CB)),0,SUMIF('12'!$CA:$CA,$C364,'12'!$CB:$CB)))-IF($D364="","",IF(ISNA(SUMIF('12'!$B:$B,$D364,'12'!$L:$L)),0,SUMIF('12'!$B:$B,$D364,'12'!$L:$L)))))</f>
        <v/>
      </c>
      <c r="R364" s="34" t="str">
        <f>IF($D364="","",(IF($C364="","",IF(ISNA(SUMIF('13'!$CA:$CA,$C364,'13'!$CB:$CB)),0,SUMIF('13'!$CA:$CA,$C364,'13'!$CB:$CB)))-IF($D364="","",IF(ISNA(SUMIF('13'!$B:$B,$D364,'13'!$L:$L)),0,SUMIF('13'!$B:$B,$D364,'13'!$L:$L)))))</f>
        <v/>
      </c>
      <c r="S364" s="34" t="str">
        <f>IF($D364="","",(IF($C364="","",IF(ISNA(SUMIF('14'!$CA:$CA,$C364,'14'!$CB:$CB)),0,SUMIF('14'!$CA:$CA,$C364,'14'!$CB:$CB)))-IF($D364="","",IF(ISNA(SUMIF('14'!$B:$B,$D364,'14'!$L:$L)),0,SUMIF('14'!$B:$B,$D364,'14'!$L:$L)))))</f>
        <v/>
      </c>
      <c r="T364" s="34" t="str">
        <f>IF($D364="","",(IF($C364="","",IF(ISNA(SUMIF('15'!$CA:$CA,$C364,'15'!$CB:$CB)),0,SUMIF('15'!$CA:$CA,$C364,'15'!$CB:$CB)))-IF($D364="","",IF(ISNA(SUMIF('15'!$B:$B,$D364,'15'!$L:$L)),0,SUMIF('15'!$B:$B,$D364,'15'!$L:$L)))))</f>
        <v/>
      </c>
      <c r="U364" s="34" t="str">
        <f>IF($D364="","",(IF($C364="","",IF(ISNA(SUMIF('16'!$CA:$CA,$C364,'16'!$CB:$CB)),0,SUMIF('16'!$CA:$CA,$C364,'16'!$CB:$CB)))-IF($D364="","",IF(ISNA(SUMIF('16'!$B:$B,$D364,'16'!$L:$L)),0,SUMIF('16'!$B:$B,$D364,'16'!$L:$L)))))</f>
        <v/>
      </c>
      <c r="V364" s="34" t="str">
        <f>IF($D364="","",(IF($C364="","",IF(ISNA(SUMIF('17'!$CA:$CA,$C364,'17'!$CB:$CB)),0,SUMIF('17'!$CA:$CA,$C364,'17'!$CB:$CB)))-IF($D364="","",IF(ISNA(SUMIF('17'!$B:$B,$D364,'17'!$L:$L)),0,SUMIF('17'!$B:$B,$D364,'17'!$L:$L)))))</f>
        <v/>
      </c>
      <c r="W364" s="34" t="str">
        <f>IF($D364="","",(IF($C364="","",IF(ISNA(SUMIF('18'!$CA:$CA,$C364,'18'!$CB:$CB)),0,SUMIF('18'!$CA:$CA,$C364,'18'!$CB:$CB)))-IF($D364="","",IF(ISNA(SUMIF('18'!$B:$B,$D364,'18'!$L:$L)),0,SUMIF('18'!$B:$B,$D364,'18'!$L:$L)))))</f>
        <v/>
      </c>
      <c r="X364" s="34" t="str">
        <f>IF($D364="","",(IF($C364="","",IF(ISNA(SUMIF('19'!$CA:$CA,$C364,'19'!$CB:$CB)),0,SUMIF('19'!$CA:$CA,$C364,'19'!$CB:$CB)))-IF($D364="","",IF(ISNA(SUMIF('19'!$B:$B,$D364,'19'!$L:$L)),0,SUMIF('19'!$B:$B,$D364,'19'!$L:$L)))))</f>
        <v/>
      </c>
      <c r="Y364" s="34" t="str">
        <f>IF($D364="","",(IF($C364="","",IF(ISNA(SUMIF('20'!$CA:$CA,$C364,'20'!$CB:$CB)),0,SUMIF('20'!$CA:$CA,$C364,'20'!$CB:$CB)))-IF($D364="","",IF(ISNA(SUMIF('20'!$B:$B,$D364,'20'!$L:$L)),0,SUMIF('20'!$B:$B,$D364,'20'!$L:$L)))))</f>
        <v/>
      </c>
      <c r="Z364" s="34" t="str">
        <f>IF($D364="","",(IF($C364="","",IF(ISNA(SUMIF('21'!$CA:$CA,$C364,'21'!$CB:$CB)),0,SUMIF('21'!$CA:$CA,$C364,'21'!$CB:$CB)))-IF($D364="","",IF(ISNA(SUMIF('21'!$B:$B,$D364,'21'!$L:$L)),0,SUMIF('21'!$B:$B,$D364,'21'!$L:$L)))))</f>
        <v/>
      </c>
      <c r="AA364" s="34" t="str">
        <f>IF($D364="","",(IF($C364="","",IF(ISNA(SUMIF('22'!$CA:$CA,$C364,'22'!$CB:$CB)),0,SUMIF('22'!$CA:$CA,$C364,'22'!$CB:$CB)))-IF($D364="","",IF(ISNA(SUMIF('22'!$B:$B,$D364,'22'!$L:$L)),0,SUMIF('22'!$B:$B,$D364,'22'!$L:$L)))))</f>
        <v/>
      </c>
      <c r="AB364" s="34" t="str">
        <f>IF($D364="","",(IF($C364="","",IF(ISNA(SUMIF('23'!$CA:$CA,$C364,'23'!$CB:$CB)),0,SUMIF('23'!$CA:$CA,$C364,'23'!$CB:$CB)))-IF($D364="","",IF(ISNA(SUMIF('23'!$B:$B,$D364,'23'!$L:$L)),0,SUMIF('23'!$B:$B,$D364,'23'!$L:$L)))))</f>
        <v/>
      </c>
      <c r="AC364" s="34" t="str">
        <f>IF($D364="","",(IF($C364="","",IF(ISNA(SUMIF('24'!$CA:$CA,$C364,'24'!$CB:$CB)),0,SUMIF('24'!$CA:$CA,$C364,'24'!$CB:$CB)))-IF($D364="","",IF(ISNA(SUMIF('24'!$B:$B,$D364,'24'!$L:$L)),0,SUMIF('24'!$B:$B,$D364,'24'!$L:$L)))))</f>
        <v/>
      </c>
      <c r="AD364" s="34" t="str">
        <f>IF($D364="","",(IF($C364="","",IF(ISNA(SUMIF('25'!$CA:$CA,$C364,'25'!$CB:$CB)),0,SUMIF('25'!$CA:$CA,$C364,'25'!$CB:$CB)))-IF($D364="","",IF(ISNA(SUMIF('25'!$B:$B,$D364,'25'!$L:$L)),0,SUMIF('25'!$B:$B,$D364,'25'!$L:$L)))))</f>
        <v/>
      </c>
      <c r="AE364" s="34" t="str">
        <f>IF($D364="","",(IF($C364="","",IF(ISNA(SUMIF('26'!$CA:$CA,$C364,'26'!$CB:$CB)),0,SUMIF('26'!$CA:$CA,$C364,'26'!$CB:$CB)))-IF($D364="","",IF(ISNA(SUMIF('26'!$B:$B,$D364,'26'!$L:$L)),0,SUMIF('26'!$B:$B,$D364,'26'!$L:$L)))))</f>
        <v/>
      </c>
      <c r="AF364" s="34" t="str">
        <f>IF($D364="","",(IF($C364="","",IF(ISNA(SUMIF('27'!$CA:$CA,$C364,'27'!$CB:$CB)),0,SUMIF('27'!$CA:$CA,$C364,'27'!$CB:$CB)))-IF($D364="","",IF(ISNA(SUMIF('27'!$B:$B,$D364,'27'!$L:$L)),0,SUMIF('27'!$B:$B,$D364,'27'!$L:$L)))))</f>
        <v/>
      </c>
      <c r="AG364" s="34" t="str">
        <f>IF($D364="","",(IF($C364="","",IF(ISNA(SUMIF('28'!$CA:$CA,$C364,'28'!$CB:$CB)),0,SUMIF('28'!$CA:$CA,$C364,'28'!$CB:$CB)))-IF($D364="","",IF(ISNA(SUMIF('28'!$B:$B,$D364,'28'!$L:$L)),0,SUMIF('28'!$B:$B,$D364,'28'!$L:$L)))))</f>
        <v/>
      </c>
      <c r="AH364" s="34" t="str">
        <f>IF($D364="","",(IF($C364="","",IF(ISNA(SUMIF('29'!$CA:$CA,$C364,'29'!$CB:$CB)),0,SUMIF('29'!$CA:$CA,$C364,'29'!$CB:$CB)))-IF($D364="","",IF(ISNA(SUMIF('29'!$B:$B,$D364,'29'!$L:$L)),0,SUMIF('29'!$B:$B,$D364,'29'!$L:$L)))))</f>
        <v/>
      </c>
      <c r="AI364" s="34" t="str">
        <f>IF($D364="","",(IF($C364="","",IF(ISNA(SUMIF('30'!$CA:$CA,$C364,'30'!$CB:$CB)),0,SUMIF('30'!$CA:$CA,$C364,'30'!$CB:$CB)))-IF($D364="","",IF(ISNA(SUMIF('30'!$B:$B,$D364,'30'!$L:$L)),0,SUMIF('30'!$B:$B,$D364,'30'!$L:$L)))))</f>
        <v/>
      </c>
      <c r="AJ364" s="34" t="str">
        <f>IF($D364="","",(IF($C364="","",IF(ISNA(SUMIF('31'!$CA:$CA,$C364,'31'!$CB:$CB)),0,SUMIF('31'!$CA:$CA,$C364,'31'!$CB:$CB)))-IF($D364="","",IF(ISNA(SUMIF('31'!$B:$B,$D364,'31'!$L:$L)),0,SUMIF('31'!$B:$B,$D364,'31'!$L:$L)))))</f>
        <v/>
      </c>
      <c r="AK364" s="35" t="str">
        <f t="shared" si="20"/>
        <v/>
      </c>
      <c r="AL364" s="31" t="str">
        <f t="shared" si="21"/>
        <v/>
      </c>
    </row>
    <row r="365" spans="1:38" ht="17.399999999999999" hidden="1">
      <c r="A365" s="19">
        <v>41</v>
      </c>
      <c r="C365" s="39" t="str">
        <f>IF(D365="","",VLOOKUP('CUADRO GENERADO'!D365,'BASE DATOS CONDUCTORES'!B:C,2,FALSE))</f>
        <v/>
      </c>
      <c r="D365" s="28" t="str">
        <f>IFERROR(VLOOKUP(A365,'BASE DATOS CONDUCTORES'!$AA$4:$AB$403,2,FALSE),"")</f>
        <v/>
      </c>
      <c r="E365" s="34" t="str">
        <f>IF(ISNA(VLOOKUP(D365,SALDOS!C:D,2,FALSE)),"",VLOOKUP(D365,SALDOS!C:D,2,FALSE))</f>
        <v/>
      </c>
      <c r="F365" s="34" t="str">
        <f>IF($D365="","",(IF($C365="","",IF(ISNA(SUMIF('1'!$CA:$CA,$C365,'1'!$CB:$CB)),0,SUMIF('1'!$CA:$CA,$C365,'1'!$CB:$CB)))-IF($D365="","",IF(ISNA(SUMIF('1'!$B:$B,$D365,'1'!$L:$L)),0,SUMIF('1'!$B:$B,$D365,'1'!$L:$L)))))</f>
        <v/>
      </c>
      <c r="G365" s="34" t="str">
        <f>IF($D365="","",(IF($C365="","",IF(ISNA(SUMIF('2'!$CA:$CA,$C365,'2'!$CB:$CB)),0,SUMIF('2'!$CA:$CA,$C365,'2'!$CB:$CB)))-IF($D365="","",IF(ISNA(SUMIF('2'!$B:$B,$D365,'2'!$L:$L)),0,SUMIF('2'!$B:$B,$D365,'2'!$L:$L)))))</f>
        <v/>
      </c>
      <c r="H365" s="34" t="str">
        <f>IF($D365="","",(IF($C365="","",IF(ISNA(SUMIF('3'!$CA:$CA,$C365,'3'!$CB:$CB)),0,SUMIF('3'!$CA:$CA,$C365,'3'!$CB:$CB)))-IF($D365="","",IF(ISNA(SUMIF('3'!$B:$B,$D365,'3'!$L:$L)),0,SUMIF('3'!$B:$B,$D365,'3'!$L:$L)))))</f>
        <v/>
      </c>
      <c r="I365" s="34" t="str">
        <f>IF($D365="","",(IF($C365="","",IF(ISNA(SUMIF('4'!$CA:$CA,$C365,'4'!$CB:$CB)),0,SUMIF('4'!$CA:$CA,$C365,'4'!$CB:$CB)))-IF($D365="","",IF(ISNA(SUMIF('4'!$B:$B,$D365,'4'!$L:$L)),0,SUMIF('4'!$B:$B,$D365,'4'!$L:$L)))))</f>
        <v/>
      </c>
      <c r="J365" s="34" t="str">
        <f>IF($D365="","",(IF($C365="","",IF(ISNA(SUMIF('5'!$CA:$CA,$C365,'5'!$CB:$CB)),0,SUMIF('5'!$CA:$CA,$C365,'5'!$CB:$CB)))-IF($D365="","",IF(ISNA(SUMIF('5'!$B:$B,$D365,'5'!$L:$L)),0,SUMIF('5'!$B:$B,$D365,'5'!$L:$L)))))</f>
        <v/>
      </c>
      <c r="K365" s="34" t="str">
        <f>IF($D365="","",(IF($C365="","",IF(ISNA(SUMIF('6'!$CA:$CA,$C365,'6'!$CB:$CB)),0,SUMIF('6'!$CA:$CA,$C365,'6'!$CB:$CB)))-IF($D365="","",IF(ISNA(SUMIF('6'!$B:$B,$D365,'6'!$L:$L)),0,SUMIF('6'!$B:$B,$D365,'6'!$L:$L)))))</f>
        <v/>
      </c>
      <c r="L365" s="34" t="str">
        <f>IF($D365="","",(IF($C365="","",IF(ISNA(SUMIF('7'!$CA:$CA,$C365,'7'!$CB:$CB)),0,SUMIF('7'!$CA:$CA,$C365,'7'!$CB:$CB)))-IF($D365="","",IF(ISNA(SUMIF('7'!$B:$B,$D365,'7'!$L:$L)),0,SUMIF('7'!$B:$B,$D365,'7'!$L:$L)))))</f>
        <v/>
      </c>
      <c r="M365" s="34" t="str">
        <f>IF($D365="","",(IF($C365="","",IF(ISNA(SUMIF('8'!$CA:$CA,$C365,'8'!$CB:$CB)),0,SUMIF('8'!$CA:$CA,$C365,'8'!$CB:$CB)))-IF($D365="","",IF(ISNA(SUMIF('8'!$B:$B,$D365,'8'!$L:$L)),0,SUMIF('8'!$B:$B,$D365,'8'!$L:$L)))))</f>
        <v/>
      </c>
      <c r="N365" s="34" t="str">
        <f>IF($D365="","",(IF($C365="","",IF(ISNA(SUMIF('9'!$CA:$CA,$C365,'9'!$CB:$CB)),0,SUMIF('9'!$CA:$CA,$C365,'9'!$CB:$CB)))-IF($D365="","",IF(ISNA(SUMIF('9'!$B:$B,$D365,'9'!$L:$L)),0,SUMIF('9'!$B:$B,$D365,'9'!$L:$L)))))</f>
        <v/>
      </c>
      <c r="O365" s="34" t="str">
        <f>IF($D365="","",(IF($C365="","",IF(ISNA(SUMIF('10'!$CA:$CA,$C365,'10'!$CB:$CB)),0,SUMIF('10'!$CA:$CA,$C365,'10'!$CB:$CB)))-IF($D365="","",IF(ISNA(SUMIF('10'!$B:$B,$D365,'10'!$L:$L)),0,SUMIF('10'!$B:$B,$D365,'10'!$L:$L)))))</f>
        <v/>
      </c>
      <c r="P365" s="34" t="str">
        <f>IF($D365="","",(IF($C365="","",IF(ISNA(SUMIF('11'!$CA:$CA,$C365,'11'!$CB:$CB)),0,SUMIF('11'!$CA:$CA,$C365,'11'!$CB:$CB)))-IF($D365="","",IF(ISNA(SUMIF('11'!$B:$B,$D365,'11'!$L:$L)),0,SUMIF('11'!$B:$B,$D365,'11'!$L:$L)))))</f>
        <v/>
      </c>
      <c r="Q365" s="34" t="str">
        <f>IF($D365="","",(IF($C365="","",IF(ISNA(SUMIF('12'!$CA:$CA,$C365,'12'!$CB:$CB)),0,SUMIF('12'!$CA:$CA,$C365,'12'!$CB:$CB)))-IF($D365="","",IF(ISNA(SUMIF('12'!$B:$B,$D365,'12'!$L:$L)),0,SUMIF('12'!$B:$B,$D365,'12'!$L:$L)))))</f>
        <v/>
      </c>
      <c r="R365" s="34" t="str">
        <f>IF($D365="","",(IF($C365="","",IF(ISNA(SUMIF('13'!$CA:$CA,$C365,'13'!$CB:$CB)),0,SUMIF('13'!$CA:$CA,$C365,'13'!$CB:$CB)))-IF($D365="","",IF(ISNA(SUMIF('13'!$B:$B,$D365,'13'!$L:$L)),0,SUMIF('13'!$B:$B,$D365,'13'!$L:$L)))))</f>
        <v/>
      </c>
      <c r="S365" s="34" t="str">
        <f>IF($D365="","",(IF($C365="","",IF(ISNA(SUMIF('14'!$CA:$CA,$C365,'14'!$CB:$CB)),0,SUMIF('14'!$CA:$CA,$C365,'14'!$CB:$CB)))-IF($D365="","",IF(ISNA(SUMIF('14'!$B:$B,$D365,'14'!$L:$L)),0,SUMIF('14'!$B:$B,$D365,'14'!$L:$L)))))</f>
        <v/>
      </c>
      <c r="T365" s="34" t="str">
        <f>IF($D365="","",(IF($C365="","",IF(ISNA(SUMIF('15'!$CA:$CA,$C365,'15'!$CB:$CB)),0,SUMIF('15'!$CA:$CA,$C365,'15'!$CB:$CB)))-IF($D365="","",IF(ISNA(SUMIF('15'!$B:$B,$D365,'15'!$L:$L)),0,SUMIF('15'!$B:$B,$D365,'15'!$L:$L)))))</f>
        <v/>
      </c>
      <c r="U365" s="34" t="str">
        <f>IF($D365="","",(IF($C365="","",IF(ISNA(SUMIF('16'!$CA:$CA,$C365,'16'!$CB:$CB)),0,SUMIF('16'!$CA:$CA,$C365,'16'!$CB:$CB)))-IF($D365="","",IF(ISNA(SUMIF('16'!$B:$B,$D365,'16'!$L:$L)),0,SUMIF('16'!$B:$B,$D365,'16'!$L:$L)))))</f>
        <v/>
      </c>
      <c r="V365" s="34" t="str">
        <f>IF($D365="","",(IF($C365="","",IF(ISNA(SUMIF('17'!$CA:$CA,$C365,'17'!$CB:$CB)),0,SUMIF('17'!$CA:$CA,$C365,'17'!$CB:$CB)))-IF($D365="","",IF(ISNA(SUMIF('17'!$B:$B,$D365,'17'!$L:$L)),0,SUMIF('17'!$B:$B,$D365,'17'!$L:$L)))))</f>
        <v/>
      </c>
      <c r="W365" s="34" t="str">
        <f>IF($D365="","",(IF($C365="","",IF(ISNA(SUMIF('18'!$CA:$CA,$C365,'18'!$CB:$CB)),0,SUMIF('18'!$CA:$CA,$C365,'18'!$CB:$CB)))-IF($D365="","",IF(ISNA(SUMIF('18'!$B:$B,$D365,'18'!$L:$L)),0,SUMIF('18'!$B:$B,$D365,'18'!$L:$L)))))</f>
        <v/>
      </c>
      <c r="X365" s="34" t="str">
        <f>IF($D365="","",(IF($C365="","",IF(ISNA(SUMIF('19'!$CA:$CA,$C365,'19'!$CB:$CB)),0,SUMIF('19'!$CA:$CA,$C365,'19'!$CB:$CB)))-IF($D365="","",IF(ISNA(SUMIF('19'!$B:$B,$D365,'19'!$L:$L)),0,SUMIF('19'!$B:$B,$D365,'19'!$L:$L)))))</f>
        <v/>
      </c>
      <c r="Y365" s="34" t="str">
        <f>IF($D365="","",(IF($C365="","",IF(ISNA(SUMIF('20'!$CA:$CA,$C365,'20'!$CB:$CB)),0,SUMIF('20'!$CA:$CA,$C365,'20'!$CB:$CB)))-IF($D365="","",IF(ISNA(SUMIF('20'!$B:$B,$D365,'20'!$L:$L)),0,SUMIF('20'!$B:$B,$D365,'20'!$L:$L)))))</f>
        <v/>
      </c>
      <c r="Z365" s="34" t="str">
        <f>IF($D365="","",(IF($C365="","",IF(ISNA(SUMIF('21'!$CA:$CA,$C365,'21'!$CB:$CB)),0,SUMIF('21'!$CA:$CA,$C365,'21'!$CB:$CB)))-IF($D365="","",IF(ISNA(SUMIF('21'!$B:$B,$D365,'21'!$L:$L)),0,SUMIF('21'!$B:$B,$D365,'21'!$L:$L)))))</f>
        <v/>
      </c>
      <c r="AA365" s="34" t="str">
        <f>IF($D365="","",(IF($C365="","",IF(ISNA(SUMIF('22'!$CA:$CA,$C365,'22'!$CB:$CB)),0,SUMIF('22'!$CA:$CA,$C365,'22'!$CB:$CB)))-IF($D365="","",IF(ISNA(SUMIF('22'!$B:$B,$D365,'22'!$L:$L)),0,SUMIF('22'!$B:$B,$D365,'22'!$L:$L)))))</f>
        <v/>
      </c>
      <c r="AB365" s="34" t="str">
        <f>IF($D365="","",(IF($C365="","",IF(ISNA(SUMIF('23'!$CA:$CA,$C365,'23'!$CB:$CB)),0,SUMIF('23'!$CA:$CA,$C365,'23'!$CB:$CB)))-IF($D365="","",IF(ISNA(SUMIF('23'!$B:$B,$D365,'23'!$L:$L)),0,SUMIF('23'!$B:$B,$D365,'23'!$L:$L)))))</f>
        <v/>
      </c>
      <c r="AC365" s="34" t="str">
        <f>IF($D365="","",(IF($C365="","",IF(ISNA(SUMIF('24'!$CA:$CA,$C365,'24'!$CB:$CB)),0,SUMIF('24'!$CA:$CA,$C365,'24'!$CB:$CB)))-IF($D365="","",IF(ISNA(SUMIF('24'!$B:$B,$D365,'24'!$L:$L)),0,SUMIF('24'!$B:$B,$D365,'24'!$L:$L)))))</f>
        <v/>
      </c>
      <c r="AD365" s="34" t="str">
        <f>IF($D365="","",(IF($C365="","",IF(ISNA(SUMIF('25'!$CA:$CA,$C365,'25'!$CB:$CB)),0,SUMIF('25'!$CA:$CA,$C365,'25'!$CB:$CB)))-IF($D365="","",IF(ISNA(SUMIF('25'!$B:$B,$D365,'25'!$L:$L)),0,SUMIF('25'!$B:$B,$D365,'25'!$L:$L)))))</f>
        <v/>
      </c>
      <c r="AE365" s="34" t="str">
        <f>IF($D365="","",(IF($C365="","",IF(ISNA(SUMIF('26'!$CA:$CA,$C365,'26'!$CB:$CB)),0,SUMIF('26'!$CA:$CA,$C365,'26'!$CB:$CB)))-IF($D365="","",IF(ISNA(SUMIF('26'!$B:$B,$D365,'26'!$L:$L)),0,SUMIF('26'!$B:$B,$D365,'26'!$L:$L)))))</f>
        <v/>
      </c>
      <c r="AF365" s="34" t="str">
        <f>IF($D365="","",(IF($C365="","",IF(ISNA(SUMIF('27'!$CA:$CA,$C365,'27'!$CB:$CB)),0,SUMIF('27'!$CA:$CA,$C365,'27'!$CB:$CB)))-IF($D365="","",IF(ISNA(SUMIF('27'!$B:$B,$D365,'27'!$L:$L)),0,SUMIF('27'!$B:$B,$D365,'27'!$L:$L)))))</f>
        <v/>
      </c>
      <c r="AG365" s="34" t="str">
        <f>IF($D365="","",(IF($C365="","",IF(ISNA(SUMIF('28'!$CA:$CA,$C365,'28'!$CB:$CB)),0,SUMIF('28'!$CA:$CA,$C365,'28'!$CB:$CB)))-IF($D365="","",IF(ISNA(SUMIF('28'!$B:$B,$D365,'28'!$L:$L)),0,SUMIF('28'!$B:$B,$D365,'28'!$L:$L)))))</f>
        <v/>
      </c>
      <c r="AH365" s="34" t="str">
        <f>IF($D365="","",(IF($C365="","",IF(ISNA(SUMIF('29'!$CA:$CA,$C365,'29'!$CB:$CB)),0,SUMIF('29'!$CA:$CA,$C365,'29'!$CB:$CB)))-IF($D365="","",IF(ISNA(SUMIF('29'!$B:$B,$D365,'29'!$L:$L)),0,SUMIF('29'!$B:$B,$D365,'29'!$L:$L)))))</f>
        <v/>
      </c>
      <c r="AI365" s="34" t="str">
        <f>IF($D365="","",(IF($C365="","",IF(ISNA(SUMIF('30'!$CA:$CA,$C365,'30'!$CB:$CB)),0,SUMIF('30'!$CA:$CA,$C365,'30'!$CB:$CB)))-IF($D365="","",IF(ISNA(SUMIF('30'!$B:$B,$D365,'30'!$L:$L)),0,SUMIF('30'!$B:$B,$D365,'30'!$L:$L)))))</f>
        <v/>
      </c>
      <c r="AJ365" s="34" t="str">
        <f>IF($D365="","",(IF($C365="","",IF(ISNA(SUMIF('31'!$CA:$CA,$C365,'31'!$CB:$CB)),0,SUMIF('31'!$CA:$CA,$C365,'31'!$CB:$CB)))-IF($D365="","",IF(ISNA(SUMIF('31'!$B:$B,$D365,'31'!$L:$L)),0,SUMIF('31'!$B:$B,$D365,'31'!$L:$L)))))</f>
        <v/>
      </c>
      <c r="AK365" s="35" t="str">
        <f t="shared" si="20"/>
        <v/>
      </c>
      <c r="AL365" s="31" t="str">
        <f t="shared" si="21"/>
        <v/>
      </c>
    </row>
    <row r="366" spans="1:38" ht="17.399999999999999" hidden="1">
      <c r="A366" s="19">
        <v>42</v>
      </c>
      <c r="C366" s="39" t="str">
        <f>IF(D366="","",VLOOKUP('CUADRO GENERADO'!D366,'BASE DATOS CONDUCTORES'!B:C,2,FALSE))</f>
        <v/>
      </c>
      <c r="D366" s="28" t="str">
        <f>IFERROR(VLOOKUP(A366,'BASE DATOS CONDUCTORES'!$AA$4:$AB$403,2,FALSE),"")</f>
        <v/>
      </c>
      <c r="E366" s="34" t="str">
        <f>IF(ISNA(VLOOKUP(D366,SALDOS!C:D,2,FALSE)),"",VLOOKUP(D366,SALDOS!C:D,2,FALSE))</f>
        <v/>
      </c>
      <c r="F366" s="34" t="str">
        <f>IF($D366="","",(IF($C366="","",IF(ISNA(SUMIF('1'!$CA:$CA,$C366,'1'!$CB:$CB)),0,SUMIF('1'!$CA:$CA,$C366,'1'!$CB:$CB)))-IF($D366="","",IF(ISNA(SUMIF('1'!$B:$B,$D366,'1'!$L:$L)),0,SUMIF('1'!$B:$B,$D366,'1'!$L:$L)))))</f>
        <v/>
      </c>
      <c r="G366" s="34" t="str">
        <f>IF($D366="","",(IF($C366="","",IF(ISNA(SUMIF('2'!$CA:$CA,$C366,'2'!$CB:$CB)),0,SUMIF('2'!$CA:$CA,$C366,'2'!$CB:$CB)))-IF($D366="","",IF(ISNA(SUMIF('2'!$B:$B,$D366,'2'!$L:$L)),0,SUMIF('2'!$B:$B,$D366,'2'!$L:$L)))))</f>
        <v/>
      </c>
      <c r="H366" s="34" t="str">
        <f>IF($D366="","",(IF($C366="","",IF(ISNA(SUMIF('3'!$CA:$CA,$C366,'3'!$CB:$CB)),0,SUMIF('3'!$CA:$CA,$C366,'3'!$CB:$CB)))-IF($D366="","",IF(ISNA(SUMIF('3'!$B:$B,$D366,'3'!$L:$L)),0,SUMIF('3'!$B:$B,$D366,'3'!$L:$L)))))</f>
        <v/>
      </c>
      <c r="I366" s="34" t="str">
        <f>IF($D366="","",(IF($C366="","",IF(ISNA(SUMIF('4'!$CA:$CA,$C366,'4'!$CB:$CB)),0,SUMIF('4'!$CA:$CA,$C366,'4'!$CB:$CB)))-IF($D366="","",IF(ISNA(SUMIF('4'!$B:$B,$D366,'4'!$L:$L)),0,SUMIF('4'!$B:$B,$D366,'4'!$L:$L)))))</f>
        <v/>
      </c>
      <c r="J366" s="34" t="str">
        <f>IF($D366="","",(IF($C366="","",IF(ISNA(SUMIF('5'!$CA:$CA,$C366,'5'!$CB:$CB)),0,SUMIF('5'!$CA:$CA,$C366,'5'!$CB:$CB)))-IF($D366="","",IF(ISNA(SUMIF('5'!$B:$B,$D366,'5'!$L:$L)),0,SUMIF('5'!$B:$B,$D366,'5'!$L:$L)))))</f>
        <v/>
      </c>
      <c r="K366" s="34" t="str">
        <f>IF($D366="","",(IF($C366="","",IF(ISNA(SUMIF('6'!$CA:$CA,$C366,'6'!$CB:$CB)),0,SUMIF('6'!$CA:$CA,$C366,'6'!$CB:$CB)))-IF($D366="","",IF(ISNA(SUMIF('6'!$B:$B,$D366,'6'!$L:$L)),0,SUMIF('6'!$B:$B,$D366,'6'!$L:$L)))))</f>
        <v/>
      </c>
      <c r="L366" s="34" t="str">
        <f>IF($D366="","",(IF($C366="","",IF(ISNA(SUMIF('7'!$CA:$CA,$C366,'7'!$CB:$CB)),0,SUMIF('7'!$CA:$CA,$C366,'7'!$CB:$CB)))-IF($D366="","",IF(ISNA(SUMIF('7'!$B:$B,$D366,'7'!$L:$L)),0,SUMIF('7'!$B:$B,$D366,'7'!$L:$L)))))</f>
        <v/>
      </c>
      <c r="M366" s="34" t="str">
        <f>IF($D366="","",(IF($C366="","",IF(ISNA(SUMIF('8'!$CA:$CA,$C366,'8'!$CB:$CB)),0,SUMIF('8'!$CA:$CA,$C366,'8'!$CB:$CB)))-IF($D366="","",IF(ISNA(SUMIF('8'!$B:$B,$D366,'8'!$L:$L)),0,SUMIF('8'!$B:$B,$D366,'8'!$L:$L)))))</f>
        <v/>
      </c>
      <c r="N366" s="34" t="str">
        <f>IF($D366="","",(IF($C366="","",IF(ISNA(SUMIF('9'!$CA:$CA,$C366,'9'!$CB:$CB)),0,SUMIF('9'!$CA:$CA,$C366,'9'!$CB:$CB)))-IF($D366="","",IF(ISNA(SUMIF('9'!$B:$B,$D366,'9'!$L:$L)),0,SUMIF('9'!$B:$B,$D366,'9'!$L:$L)))))</f>
        <v/>
      </c>
      <c r="O366" s="34" t="str">
        <f>IF($D366="","",(IF($C366="","",IF(ISNA(SUMIF('10'!$CA:$CA,$C366,'10'!$CB:$CB)),0,SUMIF('10'!$CA:$CA,$C366,'10'!$CB:$CB)))-IF($D366="","",IF(ISNA(SUMIF('10'!$B:$B,$D366,'10'!$L:$L)),0,SUMIF('10'!$B:$B,$D366,'10'!$L:$L)))))</f>
        <v/>
      </c>
      <c r="P366" s="34" t="str">
        <f>IF($D366="","",(IF($C366="","",IF(ISNA(SUMIF('11'!$CA:$CA,$C366,'11'!$CB:$CB)),0,SUMIF('11'!$CA:$CA,$C366,'11'!$CB:$CB)))-IF($D366="","",IF(ISNA(SUMIF('11'!$B:$B,$D366,'11'!$L:$L)),0,SUMIF('11'!$B:$B,$D366,'11'!$L:$L)))))</f>
        <v/>
      </c>
      <c r="Q366" s="34" t="str">
        <f>IF($D366="","",(IF($C366="","",IF(ISNA(SUMIF('12'!$CA:$CA,$C366,'12'!$CB:$CB)),0,SUMIF('12'!$CA:$CA,$C366,'12'!$CB:$CB)))-IF($D366="","",IF(ISNA(SUMIF('12'!$B:$B,$D366,'12'!$L:$L)),0,SUMIF('12'!$B:$B,$D366,'12'!$L:$L)))))</f>
        <v/>
      </c>
      <c r="R366" s="34" t="str">
        <f>IF($D366="","",(IF($C366="","",IF(ISNA(SUMIF('13'!$CA:$CA,$C366,'13'!$CB:$CB)),0,SUMIF('13'!$CA:$CA,$C366,'13'!$CB:$CB)))-IF($D366="","",IF(ISNA(SUMIF('13'!$B:$B,$D366,'13'!$L:$L)),0,SUMIF('13'!$B:$B,$D366,'13'!$L:$L)))))</f>
        <v/>
      </c>
      <c r="S366" s="34" t="str">
        <f>IF($D366="","",(IF($C366="","",IF(ISNA(SUMIF('14'!$CA:$CA,$C366,'14'!$CB:$CB)),0,SUMIF('14'!$CA:$CA,$C366,'14'!$CB:$CB)))-IF($D366="","",IF(ISNA(SUMIF('14'!$B:$B,$D366,'14'!$L:$L)),0,SUMIF('14'!$B:$B,$D366,'14'!$L:$L)))))</f>
        <v/>
      </c>
      <c r="T366" s="34" t="str">
        <f>IF($D366="","",(IF($C366="","",IF(ISNA(SUMIF('15'!$CA:$CA,$C366,'15'!$CB:$CB)),0,SUMIF('15'!$CA:$CA,$C366,'15'!$CB:$CB)))-IF($D366="","",IF(ISNA(SUMIF('15'!$B:$B,$D366,'15'!$L:$L)),0,SUMIF('15'!$B:$B,$D366,'15'!$L:$L)))))</f>
        <v/>
      </c>
      <c r="U366" s="34" t="str">
        <f>IF($D366="","",(IF($C366="","",IF(ISNA(SUMIF('16'!$CA:$CA,$C366,'16'!$CB:$CB)),0,SUMIF('16'!$CA:$CA,$C366,'16'!$CB:$CB)))-IF($D366="","",IF(ISNA(SUMIF('16'!$B:$B,$D366,'16'!$L:$L)),0,SUMIF('16'!$B:$B,$D366,'16'!$L:$L)))))</f>
        <v/>
      </c>
      <c r="V366" s="34" t="str">
        <f>IF($D366="","",(IF($C366="","",IF(ISNA(SUMIF('17'!$CA:$CA,$C366,'17'!$CB:$CB)),0,SUMIF('17'!$CA:$CA,$C366,'17'!$CB:$CB)))-IF($D366="","",IF(ISNA(SUMIF('17'!$B:$B,$D366,'17'!$L:$L)),0,SUMIF('17'!$B:$B,$D366,'17'!$L:$L)))))</f>
        <v/>
      </c>
      <c r="W366" s="34" t="str">
        <f>IF($D366="","",(IF($C366="","",IF(ISNA(SUMIF('18'!$CA:$CA,$C366,'18'!$CB:$CB)),0,SUMIF('18'!$CA:$CA,$C366,'18'!$CB:$CB)))-IF($D366="","",IF(ISNA(SUMIF('18'!$B:$B,$D366,'18'!$L:$L)),0,SUMIF('18'!$B:$B,$D366,'18'!$L:$L)))))</f>
        <v/>
      </c>
      <c r="X366" s="34" t="str">
        <f>IF($D366="","",(IF($C366="","",IF(ISNA(SUMIF('19'!$CA:$CA,$C366,'19'!$CB:$CB)),0,SUMIF('19'!$CA:$CA,$C366,'19'!$CB:$CB)))-IF($D366="","",IF(ISNA(SUMIF('19'!$B:$B,$D366,'19'!$L:$L)),0,SUMIF('19'!$B:$B,$D366,'19'!$L:$L)))))</f>
        <v/>
      </c>
      <c r="Y366" s="34" t="str">
        <f>IF($D366="","",(IF($C366="","",IF(ISNA(SUMIF('20'!$CA:$CA,$C366,'20'!$CB:$CB)),0,SUMIF('20'!$CA:$CA,$C366,'20'!$CB:$CB)))-IF($D366="","",IF(ISNA(SUMIF('20'!$B:$B,$D366,'20'!$L:$L)),0,SUMIF('20'!$B:$B,$D366,'20'!$L:$L)))))</f>
        <v/>
      </c>
      <c r="Z366" s="34" t="str">
        <f>IF($D366="","",(IF($C366="","",IF(ISNA(SUMIF('21'!$CA:$CA,$C366,'21'!$CB:$CB)),0,SUMIF('21'!$CA:$CA,$C366,'21'!$CB:$CB)))-IF($D366="","",IF(ISNA(SUMIF('21'!$B:$B,$D366,'21'!$L:$L)),0,SUMIF('21'!$B:$B,$D366,'21'!$L:$L)))))</f>
        <v/>
      </c>
      <c r="AA366" s="34" t="str">
        <f>IF($D366="","",(IF($C366="","",IF(ISNA(SUMIF('22'!$CA:$CA,$C366,'22'!$CB:$CB)),0,SUMIF('22'!$CA:$CA,$C366,'22'!$CB:$CB)))-IF($D366="","",IF(ISNA(SUMIF('22'!$B:$B,$D366,'22'!$L:$L)),0,SUMIF('22'!$B:$B,$D366,'22'!$L:$L)))))</f>
        <v/>
      </c>
      <c r="AB366" s="34" t="str">
        <f>IF($D366="","",(IF($C366="","",IF(ISNA(SUMIF('23'!$CA:$CA,$C366,'23'!$CB:$CB)),0,SUMIF('23'!$CA:$CA,$C366,'23'!$CB:$CB)))-IF($D366="","",IF(ISNA(SUMIF('23'!$B:$B,$D366,'23'!$L:$L)),0,SUMIF('23'!$B:$B,$D366,'23'!$L:$L)))))</f>
        <v/>
      </c>
      <c r="AC366" s="34" t="str">
        <f>IF($D366="","",(IF($C366="","",IF(ISNA(SUMIF('24'!$CA:$CA,$C366,'24'!$CB:$CB)),0,SUMIF('24'!$CA:$CA,$C366,'24'!$CB:$CB)))-IF($D366="","",IF(ISNA(SUMIF('24'!$B:$B,$D366,'24'!$L:$L)),0,SUMIF('24'!$B:$B,$D366,'24'!$L:$L)))))</f>
        <v/>
      </c>
      <c r="AD366" s="34" t="str">
        <f>IF($D366="","",(IF($C366="","",IF(ISNA(SUMIF('25'!$CA:$CA,$C366,'25'!$CB:$CB)),0,SUMIF('25'!$CA:$CA,$C366,'25'!$CB:$CB)))-IF($D366="","",IF(ISNA(SUMIF('25'!$B:$B,$D366,'25'!$L:$L)),0,SUMIF('25'!$B:$B,$D366,'25'!$L:$L)))))</f>
        <v/>
      </c>
      <c r="AE366" s="34" t="str">
        <f>IF($D366="","",(IF($C366="","",IF(ISNA(SUMIF('26'!$CA:$CA,$C366,'26'!$CB:$CB)),0,SUMIF('26'!$CA:$CA,$C366,'26'!$CB:$CB)))-IF($D366="","",IF(ISNA(SUMIF('26'!$B:$B,$D366,'26'!$L:$L)),0,SUMIF('26'!$B:$B,$D366,'26'!$L:$L)))))</f>
        <v/>
      </c>
      <c r="AF366" s="34" t="str">
        <f>IF($D366="","",(IF($C366="","",IF(ISNA(SUMIF('27'!$CA:$CA,$C366,'27'!$CB:$CB)),0,SUMIF('27'!$CA:$CA,$C366,'27'!$CB:$CB)))-IF($D366="","",IF(ISNA(SUMIF('27'!$B:$B,$D366,'27'!$L:$L)),0,SUMIF('27'!$B:$B,$D366,'27'!$L:$L)))))</f>
        <v/>
      </c>
      <c r="AG366" s="34" t="str">
        <f>IF($D366="","",(IF($C366="","",IF(ISNA(SUMIF('28'!$CA:$CA,$C366,'28'!$CB:$CB)),0,SUMIF('28'!$CA:$CA,$C366,'28'!$CB:$CB)))-IF($D366="","",IF(ISNA(SUMIF('28'!$B:$B,$D366,'28'!$L:$L)),0,SUMIF('28'!$B:$B,$D366,'28'!$L:$L)))))</f>
        <v/>
      </c>
      <c r="AH366" s="34" t="str">
        <f>IF($D366="","",(IF($C366="","",IF(ISNA(SUMIF('29'!$CA:$CA,$C366,'29'!$CB:$CB)),0,SUMIF('29'!$CA:$CA,$C366,'29'!$CB:$CB)))-IF($D366="","",IF(ISNA(SUMIF('29'!$B:$B,$D366,'29'!$L:$L)),0,SUMIF('29'!$B:$B,$D366,'29'!$L:$L)))))</f>
        <v/>
      </c>
      <c r="AI366" s="34" t="str">
        <f>IF($D366="","",(IF($C366="","",IF(ISNA(SUMIF('30'!$CA:$CA,$C366,'30'!$CB:$CB)),0,SUMIF('30'!$CA:$CA,$C366,'30'!$CB:$CB)))-IF($D366="","",IF(ISNA(SUMIF('30'!$B:$B,$D366,'30'!$L:$L)),0,SUMIF('30'!$B:$B,$D366,'30'!$L:$L)))))</f>
        <v/>
      </c>
      <c r="AJ366" s="34" t="str">
        <f>IF($D366="","",(IF($C366="","",IF(ISNA(SUMIF('31'!$CA:$CA,$C366,'31'!$CB:$CB)),0,SUMIF('31'!$CA:$CA,$C366,'31'!$CB:$CB)))-IF($D366="","",IF(ISNA(SUMIF('31'!$B:$B,$D366,'31'!$L:$L)),0,SUMIF('31'!$B:$B,$D366,'31'!$L:$L)))))</f>
        <v/>
      </c>
      <c r="AK366" s="35" t="str">
        <f t="shared" si="20"/>
        <v/>
      </c>
      <c r="AL366" s="31" t="str">
        <f t="shared" si="21"/>
        <v/>
      </c>
    </row>
    <row r="367" spans="1:38" ht="17.399999999999999" hidden="1">
      <c r="A367" s="19">
        <v>43</v>
      </c>
      <c r="C367" s="39" t="str">
        <f>IF(D367="","",VLOOKUP('CUADRO GENERADO'!D367,'BASE DATOS CONDUCTORES'!B:C,2,FALSE))</f>
        <v/>
      </c>
      <c r="D367" s="28" t="str">
        <f>IFERROR(VLOOKUP(A367,'BASE DATOS CONDUCTORES'!$AA$4:$AB$403,2,FALSE),"")</f>
        <v/>
      </c>
      <c r="E367" s="34" t="str">
        <f>IF(ISNA(VLOOKUP(D367,SALDOS!C:D,2,FALSE)),"",VLOOKUP(D367,SALDOS!C:D,2,FALSE))</f>
        <v/>
      </c>
      <c r="F367" s="34" t="str">
        <f>IF($D367="","",(IF($C367="","",IF(ISNA(SUMIF('1'!$CA:$CA,$C367,'1'!$CB:$CB)),0,SUMIF('1'!$CA:$CA,$C367,'1'!$CB:$CB)))-IF($D367="","",IF(ISNA(SUMIF('1'!$B:$B,$D367,'1'!$L:$L)),0,SUMIF('1'!$B:$B,$D367,'1'!$L:$L)))))</f>
        <v/>
      </c>
      <c r="G367" s="34" t="str">
        <f>IF($D367="","",(IF($C367="","",IF(ISNA(SUMIF('2'!$CA:$CA,$C367,'2'!$CB:$CB)),0,SUMIF('2'!$CA:$CA,$C367,'2'!$CB:$CB)))-IF($D367="","",IF(ISNA(SUMIF('2'!$B:$B,$D367,'2'!$L:$L)),0,SUMIF('2'!$B:$B,$D367,'2'!$L:$L)))))</f>
        <v/>
      </c>
      <c r="H367" s="34" t="str">
        <f>IF($D367="","",(IF($C367="","",IF(ISNA(SUMIF('3'!$CA:$CA,$C367,'3'!$CB:$CB)),0,SUMIF('3'!$CA:$CA,$C367,'3'!$CB:$CB)))-IF($D367="","",IF(ISNA(SUMIF('3'!$B:$B,$D367,'3'!$L:$L)),0,SUMIF('3'!$B:$B,$D367,'3'!$L:$L)))))</f>
        <v/>
      </c>
      <c r="I367" s="34" t="str">
        <f>IF($D367="","",(IF($C367="","",IF(ISNA(SUMIF('4'!$CA:$CA,$C367,'4'!$CB:$CB)),0,SUMIF('4'!$CA:$CA,$C367,'4'!$CB:$CB)))-IF($D367="","",IF(ISNA(SUMIF('4'!$B:$B,$D367,'4'!$L:$L)),0,SUMIF('4'!$B:$B,$D367,'4'!$L:$L)))))</f>
        <v/>
      </c>
      <c r="J367" s="34" t="str">
        <f>IF($D367="","",(IF($C367="","",IF(ISNA(SUMIF('5'!$CA:$CA,$C367,'5'!$CB:$CB)),0,SUMIF('5'!$CA:$CA,$C367,'5'!$CB:$CB)))-IF($D367="","",IF(ISNA(SUMIF('5'!$B:$B,$D367,'5'!$L:$L)),0,SUMIF('5'!$B:$B,$D367,'5'!$L:$L)))))</f>
        <v/>
      </c>
      <c r="K367" s="34" t="str">
        <f>IF($D367="","",(IF($C367="","",IF(ISNA(SUMIF('6'!$CA:$CA,$C367,'6'!$CB:$CB)),0,SUMIF('6'!$CA:$CA,$C367,'6'!$CB:$CB)))-IF($D367="","",IF(ISNA(SUMIF('6'!$B:$B,$D367,'6'!$L:$L)),0,SUMIF('6'!$B:$B,$D367,'6'!$L:$L)))))</f>
        <v/>
      </c>
      <c r="L367" s="34" t="str">
        <f>IF($D367="","",(IF($C367="","",IF(ISNA(SUMIF('7'!$CA:$CA,$C367,'7'!$CB:$CB)),0,SUMIF('7'!$CA:$CA,$C367,'7'!$CB:$CB)))-IF($D367="","",IF(ISNA(SUMIF('7'!$B:$B,$D367,'7'!$L:$L)),0,SUMIF('7'!$B:$B,$D367,'7'!$L:$L)))))</f>
        <v/>
      </c>
      <c r="M367" s="34" t="str">
        <f>IF($D367="","",(IF($C367="","",IF(ISNA(SUMIF('8'!$CA:$CA,$C367,'8'!$CB:$CB)),0,SUMIF('8'!$CA:$CA,$C367,'8'!$CB:$CB)))-IF($D367="","",IF(ISNA(SUMIF('8'!$B:$B,$D367,'8'!$L:$L)),0,SUMIF('8'!$B:$B,$D367,'8'!$L:$L)))))</f>
        <v/>
      </c>
      <c r="N367" s="34" t="str">
        <f>IF($D367="","",(IF($C367="","",IF(ISNA(SUMIF('9'!$CA:$CA,$C367,'9'!$CB:$CB)),0,SUMIF('9'!$CA:$CA,$C367,'9'!$CB:$CB)))-IF($D367="","",IF(ISNA(SUMIF('9'!$B:$B,$D367,'9'!$L:$L)),0,SUMIF('9'!$B:$B,$D367,'9'!$L:$L)))))</f>
        <v/>
      </c>
      <c r="O367" s="34" t="str">
        <f>IF($D367="","",(IF($C367="","",IF(ISNA(SUMIF('10'!$CA:$CA,$C367,'10'!$CB:$CB)),0,SUMIF('10'!$CA:$CA,$C367,'10'!$CB:$CB)))-IF($D367="","",IF(ISNA(SUMIF('10'!$B:$B,$D367,'10'!$L:$L)),0,SUMIF('10'!$B:$B,$D367,'10'!$L:$L)))))</f>
        <v/>
      </c>
      <c r="P367" s="34" t="str">
        <f>IF($D367="","",(IF($C367="","",IF(ISNA(SUMIF('11'!$CA:$CA,$C367,'11'!$CB:$CB)),0,SUMIF('11'!$CA:$CA,$C367,'11'!$CB:$CB)))-IF($D367="","",IF(ISNA(SUMIF('11'!$B:$B,$D367,'11'!$L:$L)),0,SUMIF('11'!$B:$B,$D367,'11'!$L:$L)))))</f>
        <v/>
      </c>
      <c r="Q367" s="34" t="str">
        <f>IF($D367="","",(IF($C367="","",IF(ISNA(SUMIF('12'!$CA:$CA,$C367,'12'!$CB:$CB)),0,SUMIF('12'!$CA:$CA,$C367,'12'!$CB:$CB)))-IF($D367="","",IF(ISNA(SUMIF('12'!$B:$B,$D367,'12'!$L:$L)),0,SUMIF('12'!$B:$B,$D367,'12'!$L:$L)))))</f>
        <v/>
      </c>
      <c r="R367" s="34" t="str">
        <f>IF($D367="","",(IF($C367="","",IF(ISNA(SUMIF('13'!$CA:$CA,$C367,'13'!$CB:$CB)),0,SUMIF('13'!$CA:$CA,$C367,'13'!$CB:$CB)))-IF($D367="","",IF(ISNA(SUMIF('13'!$B:$B,$D367,'13'!$L:$L)),0,SUMIF('13'!$B:$B,$D367,'13'!$L:$L)))))</f>
        <v/>
      </c>
      <c r="S367" s="34" t="str">
        <f>IF($D367="","",(IF($C367="","",IF(ISNA(SUMIF('14'!$CA:$CA,$C367,'14'!$CB:$CB)),0,SUMIF('14'!$CA:$CA,$C367,'14'!$CB:$CB)))-IF($D367="","",IF(ISNA(SUMIF('14'!$B:$B,$D367,'14'!$L:$L)),0,SUMIF('14'!$B:$B,$D367,'14'!$L:$L)))))</f>
        <v/>
      </c>
      <c r="T367" s="34" t="str">
        <f>IF($D367="","",(IF($C367="","",IF(ISNA(SUMIF('15'!$CA:$CA,$C367,'15'!$CB:$CB)),0,SUMIF('15'!$CA:$CA,$C367,'15'!$CB:$CB)))-IF($D367="","",IF(ISNA(SUMIF('15'!$B:$B,$D367,'15'!$L:$L)),0,SUMIF('15'!$B:$B,$D367,'15'!$L:$L)))))</f>
        <v/>
      </c>
      <c r="U367" s="34" t="str">
        <f>IF($D367="","",(IF($C367="","",IF(ISNA(SUMIF('16'!$CA:$CA,$C367,'16'!$CB:$CB)),0,SUMIF('16'!$CA:$CA,$C367,'16'!$CB:$CB)))-IF($D367="","",IF(ISNA(SUMIF('16'!$B:$B,$D367,'16'!$L:$L)),0,SUMIF('16'!$B:$B,$D367,'16'!$L:$L)))))</f>
        <v/>
      </c>
      <c r="V367" s="34" t="str">
        <f>IF($D367="","",(IF($C367="","",IF(ISNA(SUMIF('17'!$CA:$CA,$C367,'17'!$CB:$CB)),0,SUMIF('17'!$CA:$CA,$C367,'17'!$CB:$CB)))-IF($D367="","",IF(ISNA(SUMIF('17'!$B:$B,$D367,'17'!$L:$L)),0,SUMIF('17'!$B:$B,$D367,'17'!$L:$L)))))</f>
        <v/>
      </c>
      <c r="W367" s="34" t="str">
        <f>IF($D367="","",(IF($C367="","",IF(ISNA(SUMIF('18'!$CA:$CA,$C367,'18'!$CB:$CB)),0,SUMIF('18'!$CA:$CA,$C367,'18'!$CB:$CB)))-IF($D367="","",IF(ISNA(SUMIF('18'!$B:$B,$D367,'18'!$L:$L)),0,SUMIF('18'!$B:$B,$D367,'18'!$L:$L)))))</f>
        <v/>
      </c>
      <c r="X367" s="34" t="str">
        <f>IF($D367="","",(IF($C367="","",IF(ISNA(SUMIF('19'!$CA:$CA,$C367,'19'!$CB:$CB)),0,SUMIF('19'!$CA:$CA,$C367,'19'!$CB:$CB)))-IF($D367="","",IF(ISNA(SUMIF('19'!$B:$B,$D367,'19'!$L:$L)),0,SUMIF('19'!$B:$B,$D367,'19'!$L:$L)))))</f>
        <v/>
      </c>
      <c r="Y367" s="34" t="str">
        <f>IF($D367="","",(IF($C367="","",IF(ISNA(SUMIF('20'!$CA:$CA,$C367,'20'!$CB:$CB)),0,SUMIF('20'!$CA:$CA,$C367,'20'!$CB:$CB)))-IF($D367="","",IF(ISNA(SUMIF('20'!$B:$B,$D367,'20'!$L:$L)),0,SUMIF('20'!$B:$B,$D367,'20'!$L:$L)))))</f>
        <v/>
      </c>
      <c r="Z367" s="34" t="str">
        <f>IF($D367="","",(IF($C367="","",IF(ISNA(SUMIF('21'!$CA:$CA,$C367,'21'!$CB:$CB)),0,SUMIF('21'!$CA:$CA,$C367,'21'!$CB:$CB)))-IF($D367="","",IF(ISNA(SUMIF('21'!$B:$B,$D367,'21'!$L:$L)),0,SUMIF('21'!$B:$B,$D367,'21'!$L:$L)))))</f>
        <v/>
      </c>
      <c r="AA367" s="34" t="str">
        <f>IF($D367="","",(IF($C367="","",IF(ISNA(SUMIF('22'!$CA:$CA,$C367,'22'!$CB:$CB)),0,SUMIF('22'!$CA:$CA,$C367,'22'!$CB:$CB)))-IF($D367="","",IF(ISNA(SUMIF('22'!$B:$B,$D367,'22'!$L:$L)),0,SUMIF('22'!$B:$B,$D367,'22'!$L:$L)))))</f>
        <v/>
      </c>
      <c r="AB367" s="34" t="str">
        <f>IF($D367="","",(IF($C367="","",IF(ISNA(SUMIF('23'!$CA:$CA,$C367,'23'!$CB:$CB)),0,SUMIF('23'!$CA:$CA,$C367,'23'!$CB:$CB)))-IF($D367="","",IF(ISNA(SUMIF('23'!$B:$B,$D367,'23'!$L:$L)),0,SUMIF('23'!$B:$B,$D367,'23'!$L:$L)))))</f>
        <v/>
      </c>
      <c r="AC367" s="34" t="str">
        <f>IF($D367="","",(IF($C367="","",IF(ISNA(SUMIF('24'!$CA:$CA,$C367,'24'!$CB:$CB)),0,SUMIF('24'!$CA:$CA,$C367,'24'!$CB:$CB)))-IF($D367="","",IF(ISNA(SUMIF('24'!$B:$B,$D367,'24'!$L:$L)),0,SUMIF('24'!$B:$B,$D367,'24'!$L:$L)))))</f>
        <v/>
      </c>
      <c r="AD367" s="34" t="str">
        <f>IF($D367="","",(IF($C367="","",IF(ISNA(SUMIF('25'!$CA:$CA,$C367,'25'!$CB:$CB)),0,SUMIF('25'!$CA:$CA,$C367,'25'!$CB:$CB)))-IF($D367="","",IF(ISNA(SUMIF('25'!$B:$B,$D367,'25'!$L:$L)),0,SUMIF('25'!$B:$B,$D367,'25'!$L:$L)))))</f>
        <v/>
      </c>
      <c r="AE367" s="34" t="str">
        <f>IF($D367="","",(IF($C367="","",IF(ISNA(SUMIF('26'!$CA:$CA,$C367,'26'!$CB:$CB)),0,SUMIF('26'!$CA:$CA,$C367,'26'!$CB:$CB)))-IF($D367="","",IF(ISNA(SUMIF('26'!$B:$B,$D367,'26'!$L:$L)),0,SUMIF('26'!$B:$B,$D367,'26'!$L:$L)))))</f>
        <v/>
      </c>
      <c r="AF367" s="34" t="str">
        <f>IF($D367="","",(IF($C367="","",IF(ISNA(SUMIF('27'!$CA:$CA,$C367,'27'!$CB:$CB)),0,SUMIF('27'!$CA:$CA,$C367,'27'!$CB:$CB)))-IF($D367="","",IF(ISNA(SUMIF('27'!$B:$B,$D367,'27'!$L:$L)),0,SUMIF('27'!$B:$B,$D367,'27'!$L:$L)))))</f>
        <v/>
      </c>
      <c r="AG367" s="34" t="str">
        <f>IF($D367="","",(IF($C367="","",IF(ISNA(SUMIF('28'!$CA:$CA,$C367,'28'!$CB:$CB)),0,SUMIF('28'!$CA:$CA,$C367,'28'!$CB:$CB)))-IF($D367="","",IF(ISNA(SUMIF('28'!$B:$B,$D367,'28'!$L:$L)),0,SUMIF('28'!$B:$B,$D367,'28'!$L:$L)))))</f>
        <v/>
      </c>
      <c r="AH367" s="34" t="str">
        <f>IF($D367="","",(IF($C367="","",IF(ISNA(SUMIF('29'!$CA:$CA,$C367,'29'!$CB:$CB)),0,SUMIF('29'!$CA:$CA,$C367,'29'!$CB:$CB)))-IF($D367="","",IF(ISNA(SUMIF('29'!$B:$B,$D367,'29'!$L:$L)),0,SUMIF('29'!$B:$B,$D367,'29'!$L:$L)))))</f>
        <v/>
      </c>
      <c r="AI367" s="34" t="str">
        <f>IF($D367="","",(IF($C367="","",IF(ISNA(SUMIF('30'!$CA:$CA,$C367,'30'!$CB:$CB)),0,SUMIF('30'!$CA:$CA,$C367,'30'!$CB:$CB)))-IF($D367="","",IF(ISNA(SUMIF('30'!$B:$B,$D367,'30'!$L:$L)),0,SUMIF('30'!$B:$B,$D367,'30'!$L:$L)))))</f>
        <v/>
      </c>
      <c r="AJ367" s="34" t="str">
        <f>IF($D367="","",(IF($C367="","",IF(ISNA(SUMIF('31'!$CA:$CA,$C367,'31'!$CB:$CB)),0,SUMIF('31'!$CA:$CA,$C367,'31'!$CB:$CB)))-IF($D367="","",IF(ISNA(SUMIF('31'!$B:$B,$D367,'31'!$L:$L)),0,SUMIF('31'!$B:$B,$D367,'31'!$L:$L)))))</f>
        <v/>
      </c>
      <c r="AK367" s="35" t="str">
        <f t="shared" si="20"/>
        <v/>
      </c>
      <c r="AL367" s="31" t="str">
        <f t="shared" si="21"/>
        <v/>
      </c>
    </row>
    <row r="368" spans="1:38" ht="17.399999999999999" hidden="1">
      <c r="A368" s="19">
        <v>44</v>
      </c>
      <c r="C368" s="39" t="str">
        <f>IF(D368="","",VLOOKUP('CUADRO GENERADO'!D368,'BASE DATOS CONDUCTORES'!B:C,2,FALSE))</f>
        <v/>
      </c>
      <c r="D368" s="28" t="str">
        <f>IFERROR(VLOOKUP(A368,'BASE DATOS CONDUCTORES'!$AA$4:$AB$403,2,FALSE),"")</f>
        <v/>
      </c>
      <c r="E368" s="34" t="str">
        <f>IF(ISNA(VLOOKUP(D368,SALDOS!C:D,2,FALSE)),"",VLOOKUP(D368,SALDOS!C:D,2,FALSE))</f>
        <v/>
      </c>
      <c r="F368" s="34" t="str">
        <f>IF($D368="","",(IF($C368="","",IF(ISNA(SUMIF('1'!$CA:$CA,$C368,'1'!$CB:$CB)),0,SUMIF('1'!$CA:$CA,$C368,'1'!$CB:$CB)))-IF($D368="","",IF(ISNA(SUMIF('1'!$B:$B,$D368,'1'!$L:$L)),0,SUMIF('1'!$B:$B,$D368,'1'!$L:$L)))))</f>
        <v/>
      </c>
      <c r="G368" s="34" t="str">
        <f>IF($D368="","",(IF($C368="","",IF(ISNA(SUMIF('2'!$CA:$CA,$C368,'2'!$CB:$CB)),0,SUMIF('2'!$CA:$CA,$C368,'2'!$CB:$CB)))-IF($D368="","",IF(ISNA(SUMIF('2'!$B:$B,$D368,'2'!$L:$L)),0,SUMIF('2'!$B:$B,$D368,'2'!$L:$L)))))</f>
        <v/>
      </c>
      <c r="H368" s="34" t="str">
        <f>IF($D368="","",(IF($C368="","",IF(ISNA(SUMIF('3'!$CA:$CA,$C368,'3'!$CB:$CB)),0,SUMIF('3'!$CA:$CA,$C368,'3'!$CB:$CB)))-IF($D368="","",IF(ISNA(SUMIF('3'!$B:$B,$D368,'3'!$L:$L)),0,SUMIF('3'!$B:$B,$D368,'3'!$L:$L)))))</f>
        <v/>
      </c>
      <c r="I368" s="34" t="str">
        <f>IF($D368="","",(IF($C368="","",IF(ISNA(SUMIF('4'!$CA:$CA,$C368,'4'!$CB:$CB)),0,SUMIF('4'!$CA:$CA,$C368,'4'!$CB:$CB)))-IF($D368="","",IF(ISNA(SUMIF('4'!$B:$B,$D368,'4'!$L:$L)),0,SUMIF('4'!$B:$B,$D368,'4'!$L:$L)))))</f>
        <v/>
      </c>
      <c r="J368" s="34" t="str">
        <f>IF($D368="","",(IF($C368="","",IF(ISNA(SUMIF('5'!$CA:$CA,$C368,'5'!$CB:$CB)),0,SUMIF('5'!$CA:$CA,$C368,'5'!$CB:$CB)))-IF($D368="","",IF(ISNA(SUMIF('5'!$B:$B,$D368,'5'!$L:$L)),0,SUMIF('5'!$B:$B,$D368,'5'!$L:$L)))))</f>
        <v/>
      </c>
      <c r="K368" s="34" t="str">
        <f>IF($D368="","",(IF($C368="","",IF(ISNA(SUMIF('6'!$CA:$CA,$C368,'6'!$CB:$CB)),0,SUMIF('6'!$CA:$CA,$C368,'6'!$CB:$CB)))-IF($D368="","",IF(ISNA(SUMIF('6'!$B:$B,$D368,'6'!$L:$L)),0,SUMIF('6'!$B:$B,$D368,'6'!$L:$L)))))</f>
        <v/>
      </c>
      <c r="L368" s="34" t="str">
        <f>IF($D368="","",(IF($C368="","",IF(ISNA(SUMIF('7'!$CA:$CA,$C368,'7'!$CB:$CB)),0,SUMIF('7'!$CA:$CA,$C368,'7'!$CB:$CB)))-IF($D368="","",IF(ISNA(SUMIF('7'!$B:$B,$D368,'7'!$L:$L)),0,SUMIF('7'!$B:$B,$D368,'7'!$L:$L)))))</f>
        <v/>
      </c>
      <c r="M368" s="34" t="str">
        <f>IF($D368="","",(IF($C368="","",IF(ISNA(SUMIF('8'!$CA:$CA,$C368,'8'!$CB:$CB)),0,SUMIF('8'!$CA:$CA,$C368,'8'!$CB:$CB)))-IF($D368="","",IF(ISNA(SUMIF('8'!$B:$B,$D368,'8'!$L:$L)),0,SUMIF('8'!$B:$B,$D368,'8'!$L:$L)))))</f>
        <v/>
      </c>
      <c r="N368" s="34" t="str">
        <f>IF($D368="","",(IF($C368="","",IF(ISNA(SUMIF('9'!$CA:$CA,$C368,'9'!$CB:$CB)),0,SUMIF('9'!$CA:$CA,$C368,'9'!$CB:$CB)))-IF($D368="","",IF(ISNA(SUMIF('9'!$B:$B,$D368,'9'!$L:$L)),0,SUMIF('9'!$B:$B,$D368,'9'!$L:$L)))))</f>
        <v/>
      </c>
      <c r="O368" s="34" t="str">
        <f>IF($D368="","",(IF($C368="","",IF(ISNA(SUMIF('10'!$CA:$CA,$C368,'10'!$CB:$CB)),0,SUMIF('10'!$CA:$CA,$C368,'10'!$CB:$CB)))-IF($D368="","",IF(ISNA(SUMIF('10'!$B:$B,$D368,'10'!$L:$L)),0,SUMIF('10'!$B:$B,$D368,'10'!$L:$L)))))</f>
        <v/>
      </c>
      <c r="P368" s="34" t="str">
        <f>IF($D368="","",(IF($C368="","",IF(ISNA(SUMIF('11'!$CA:$CA,$C368,'11'!$CB:$CB)),0,SUMIF('11'!$CA:$CA,$C368,'11'!$CB:$CB)))-IF($D368="","",IF(ISNA(SUMIF('11'!$B:$B,$D368,'11'!$L:$L)),0,SUMIF('11'!$B:$B,$D368,'11'!$L:$L)))))</f>
        <v/>
      </c>
      <c r="Q368" s="34" t="str">
        <f>IF($D368="","",(IF($C368="","",IF(ISNA(SUMIF('12'!$CA:$CA,$C368,'12'!$CB:$CB)),0,SUMIF('12'!$CA:$CA,$C368,'12'!$CB:$CB)))-IF($D368="","",IF(ISNA(SUMIF('12'!$B:$B,$D368,'12'!$L:$L)),0,SUMIF('12'!$B:$B,$D368,'12'!$L:$L)))))</f>
        <v/>
      </c>
      <c r="R368" s="34" t="str">
        <f>IF($D368="","",(IF($C368="","",IF(ISNA(SUMIF('13'!$CA:$CA,$C368,'13'!$CB:$CB)),0,SUMIF('13'!$CA:$CA,$C368,'13'!$CB:$CB)))-IF($D368="","",IF(ISNA(SUMIF('13'!$B:$B,$D368,'13'!$L:$L)),0,SUMIF('13'!$B:$B,$D368,'13'!$L:$L)))))</f>
        <v/>
      </c>
      <c r="S368" s="34" t="str">
        <f>IF($D368="","",(IF($C368="","",IF(ISNA(SUMIF('14'!$CA:$CA,$C368,'14'!$CB:$CB)),0,SUMIF('14'!$CA:$CA,$C368,'14'!$CB:$CB)))-IF($D368="","",IF(ISNA(SUMIF('14'!$B:$B,$D368,'14'!$L:$L)),0,SUMIF('14'!$B:$B,$D368,'14'!$L:$L)))))</f>
        <v/>
      </c>
      <c r="T368" s="34" t="str">
        <f>IF($D368="","",(IF($C368="","",IF(ISNA(SUMIF('15'!$CA:$CA,$C368,'15'!$CB:$CB)),0,SUMIF('15'!$CA:$CA,$C368,'15'!$CB:$CB)))-IF($D368="","",IF(ISNA(SUMIF('15'!$B:$B,$D368,'15'!$L:$L)),0,SUMIF('15'!$B:$B,$D368,'15'!$L:$L)))))</f>
        <v/>
      </c>
      <c r="U368" s="34" t="str">
        <f>IF($D368="","",(IF($C368="","",IF(ISNA(SUMIF('16'!$CA:$CA,$C368,'16'!$CB:$CB)),0,SUMIF('16'!$CA:$CA,$C368,'16'!$CB:$CB)))-IF($D368="","",IF(ISNA(SUMIF('16'!$B:$B,$D368,'16'!$L:$L)),0,SUMIF('16'!$B:$B,$D368,'16'!$L:$L)))))</f>
        <v/>
      </c>
      <c r="V368" s="34" t="str">
        <f>IF($D368="","",(IF($C368="","",IF(ISNA(SUMIF('17'!$CA:$CA,$C368,'17'!$CB:$CB)),0,SUMIF('17'!$CA:$CA,$C368,'17'!$CB:$CB)))-IF($D368="","",IF(ISNA(SUMIF('17'!$B:$B,$D368,'17'!$L:$L)),0,SUMIF('17'!$B:$B,$D368,'17'!$L:$L)))))</f>
        <v/>
      </c>
      <c r="W368" s="34" t="str">
        <f>IF($D368="","",(IF($C368="","",IF(ISNA(SUMIF('18'!$CA:$CA,$C368,'18'!$CB:$CB)),0,SUMIF('18'!$CA:$CA,$C368,'18'!$CB:$CB)))-IF($D368="","",IF(ISNA(SUMIF('18'!$B:$B,$D368,'18'!$L:$L)),0,SUMIF('18'!$B:$B,$D368,'18'!$L:$L)))))</f>
        <v/>
      </c>
      <c r="X368" s="34" t="str">
        <f>IF($D368="","",(IF($C368="","",IF(ISNA(SUMIF('19'!$CA:$CA,$C368,'19'!$CB:$CB)),0,SUMIF('19'!$CA:$CA,$C368,'19'!$CB:$CB)))-IF($D368="","",IF(ISNA(SUMIF('19'!$B:$B,$D368,'19'!$L:$L)),0,SUMIF('19'!$B:$B,$D368,'19'!$L:$L)))))</f>
        <v/>
      </c>
      <c r="Y368" s="34" t="str">
        <f>IF($D368="","",(IF($C368="","",IF(ISNA(SUMIF('20'!$CA:$CA,$C368,'20'!$CB:$CB)),0,SUMIF('20'!$CA:$CA,$C368,'20'!$CB:$CB)))-IF($D368="","",IF(ISNA(SUMIF('20'!$B:$B,$D368,'20'!$L:$L)),0,SUMIF('20'!$B:$B,$D368,'20'!$L:$L)))))</f>
        <v/>
      </c>
      <c r="Z368" s="34" t="str">
        <f>IF($D368="","",(IF($C368="","",IF(ISNA(SUMIF('21'!$CA:$CA,$C368,'21'!$CB:$CB)),0,SUMIF('21'!$CA:$CA,$C368,'21'!$CB:$CB)))-IF($D368="","",IF(ISNA(SUMIF('21'!$B:$B,$D368,'21'!$L:$L)),0,SUMIF('21'!$B:$B,$D368,'21'!$L:$L)))))</f>
        <v/>
      </c>
      <c r="AA368" s="34" t="str">
        <f>IF($D368="","",(IF($C368="","",IF(ISNA(SUMIF('22'!$CA:$CA,$C368,'22'!$CB:$CB)),0,SUMIF('22'!$CA:$CA,$C368,'22'!$CB:$CB)))-IF($D368="","",IF(ISNA(SUMIF('22'!$B:$B,$D368,'22'!$L:$L)),0,SUMIF('22'!$B:$B,$D368,'22'!$L:$L)))))</f>
        <v/>
      </c>
      <c r="AB368" s="34" t="str">
        <f>IF($D368="","",(IF($C368="","",IF(ISNA(SUMIF('23'!$CA:$CA,$C368,'23'!$CB:$CB)),0,SUMIF('23'!$CA:$CA,$C368,'23'!$CB:$CB)))-IF($D368="","",IF(ISNA(SUMIF('23'!$B:$B,$D368,'23'!$L:$L)),0,SUMIF('23'!$B:$B,$D368,'23'!$L:$L)))))</f>
        <v/>
      </c>
      <c r="AC368" s="34" t="str">
        <f>IF($D368="","",(IF($C368="","",IF(ISNA(SUMIF('24'!$CA:$CA,$C368,'24'!$CB:$CB)),0,SUMIF('24'!$CA:$CA,$C368,'24'!$CB:$CB)))-IF($D368="","",IF(ISNA(SUMIF('24'!$B:$B,$D368,'24'!$L:$L)),0,SUMIF('24'!$B:$B,$D368,'24'!$L:$L)))))</f>
        <v/>
      </c>
      <c r="AD368" s="34" t="str">
        <f>IF($D368="","",(IF($C368="","",IF(ISNA(SUMIF('25'!$CA:$CA,$C368,'25'!$CB:$CB)),0,SUMIF('25'!$CA:$CA,$C368,'25'!$CB:$CB)))-IF($D368="","",IF(ISNA(SUMIF('25'!$B:$B,$D368,'25'!$L:$L)),0,SUMIF('25'!$B:$B,$D368,'25'!$L:$L)))))</f>
        <v/>
      </c>
      <c r="AE368" s="34" t="str">
        <f>IF($D368="","",(IF($C368="","",IF(ISNA(SUMIF('26'!$CA:$CA,$C368,'26'!$CB:$CB)),0,SUMIF('26'!$CA:$CA,$C368,'26'!$CB:$CB)))-IF($D368="","",IF(ISNA(SUMIF('26'!$B:$B,$D368,'26'!$L:$L)),0,SUMIF('26'!$B:$B,$D368,'26'!$L:$L)))))</f>
        <v/>
      </c>
      <c r="AF368" s="34" t="str">
        <f>IF($D368="","",(IF($C368="","",IF(ISNA(SUMIF('27'!$CA:$CA,$C368,'27'!$CB:$CB)),0,SUMIF('27'!$CA:$CA,$C368,'27'!$CB:$CB)))-IF($D368="","",IF(ISNA(SUMIF('27'!$B:$B,$D368,'27'!$L:$L)),0,SUMIF('27'!$B:$B,$D368,'27'!$L:$L)))))</f>
        <v/>
      </c>
      <c r="AG368" s="34" t="str">
        <f>IF($D368="","",(IF($C368="","",IF(ISNA(SUMIF('28'!$CA:$CA,$C368,'28'!$CB:$CB)),0,SUMIF('28'!$CA:$CA,$C368,'28'!$CB:$CB)))-IF($D368="","",IF(ISNA(SUMIF('28'!$B:$B,$D368,'28'!$L:$L)),0,SUMIF('28'!$B:$B,$D368,'28'!$L:$L)))))</f>
        <v/>
      </c>
      <c r="AH368" s="34" t="str">
        <f>IF($D368="","",(IF($C368="","",IF(ISNA(SUMIF('29'!$CA:$CA,$C368,'29'!$CB:$CB)),0,SUMIF('29'!$CA:$CA,$C368,'29'!$CB:$CB)))-IF($D368="","",IF(ISNA(SUMIF('29'!$B:$B,$D368,'29'!$L:$L)),0,SUMIF('29'!$B:$B,$D368,'29'!$L:$L)))))</f>
        <v/>
      </c>
      <c r="AI368" s="34" t="str">
        <f>IF($D368="","",(IF($C368="","",IF(ISNA(SUMIF('30'!$CA:$CA,$C368,'30'!$CB:$CB)),0,SUMIF('30'!$CA:$CA,$C368,'30'!$CB:$CB)))-IF($D368="","",IF(ISNA(SUMIF('30'!$B:$B,$D368,'30'!$L:$L)),0,SUMIF('30'!$B:$B,$D368,'30'!$L:$L)))))</f>
        <v/>
      </c>
      <c r="AJ368" s="34" t="str">
        <f>IF($D368="","",(IF($C368="","",IF(ISNA(SUMIF('31'!$CA:$CA,$C368,'31'!$CB:$CB)),0,SUMIF('31'!$CA:$CA,$C368,'31'!$CB:$CB)))-IF($D368="","",IF(ISNA(SUMIF('31'!$B:$B,$D368,'31'!$L:$L)),0,SUMIF('31'!$B:$B,$D368,'31'!$L:$L)))))</f>
        <v/>
      </c>
      <c r="AK368" s="35" t="str">
        <f t="shared" si="20"/>
        <v/>
      </c>
      <c r="AL368" s="31" t="str">
        <f t="shared" si="21"/>
        <v/>
      </c>
    </row>
    <row r="369" spans="1:38" ht="17.399999999999999" hidden="1">
      <c r="A369" s="19">
        <v>45</v>
      </c>
      <c r="C369" s="39" t="str">
        <f>IF(D369="","",VLOOKUP('CUADRO GENERADO'!D369,'BASE DATOS CONDUCTORES'!B:C,2,FALSE))</f>
        <v/>
      </c>
      <c r="D369" s="28" t="str">
        <f>IFERROR(VLOOKUP(A369,'BASE DATOS CONDUCTORES'!$AA$4:$AB$403,2,FALSE),"")</f>
        <v/>
      </c>
      <c r="E369" s="34" t="str">
        <f>IF(ISNA(VLOOKUP(D369,SALDOS!C:D,2,FALSE)),"",VLOOKUP(D369,SALDOS!C:D,2,FALSE))</f>
        <v/>
      </c>
      <c r="F369" s="34" t="str">
        <f>IF($D369="","",(IF($C369="","",IF(ISNA(SUMIF('1'!$CA:$CA,$C369,'1'!$CB:$CB)),0,SUMIF('1'!$CA:$CA,$C369,'1'!$CB:$CB)))-IF($D369="","",IF(ISNA(SUMIF('1'!$B:$B,$D369,'1'!$L:$L)),0,SUMIF('1'!$B:$B,$D369,'1'!$L:$L)))))</f>
        <v/>
      </c>
      <c r="G369" s="34" t="str">
        <f>IF($D369="","",(IF($C369="","",IF(ISNA(SUMIF('2'!$CA:$CA,$C369,'2'!$CB:$CB)),0,SUMIF('2'!$CA:$CA,$C369,'2'!$CB:$CB)))-IF($D369="","",IF(ISNA(SUMIF('2'!$B:$B,$D369,'2'!$L:$L)),0,SUMIF('2'!$B:$B,$D369,'2'!$L:$L)))))</f>
        <v/>
      </c>
      <c r="H369" s="34" t="str">
        <f>IF($D369="","",(IF($C369="","",IF(ISNA(SUMIF('3'!$CA:$CA,$C369,'3'!$CB:$CB)),0,SUMIF('3'!$CA:$CA,$C369,'3'!$CB:$CB)))-IF($D369="","",IF(ISNA(SUMIF('3'!$B:$B,$D369,'3'!$L:$L)),0,SUMIF('3'!$B:$B,$D369,'3'!$L:$L)))))</f>
        <v/>
      </c>
      <c r="I369" s="34" t="str">
        <f>IF($D369="","",(IF($C369="","",IF(ISNA(SUMIF('4'!$CA:$CA,$C369,'4'!$CB:$CB)),0,SUMIF('4'!$CA:$CA,$C369,'4'!$CB:$CB)))-IF($D369="","",IF(ISNA(SUMIF('4'!$B:$B,$D369,'4'!$L:$L)),0,SUMIF('4'!$B:$B,$D369,'4'!$L:$L)))))</f>
        <v/>
      </c>
      <c r="J369" s="34" t="str">
        <f>IF($D369="","",(IF($C369="","",IF(ISNA(SUMIF('5'!$CA:$CA,$C369,'5'!$CB:$CB)),0,SUMIF('5'!$CA:$CA,$C369,'5'!$CB:$CB)))-IF($D369="","",IF(ISNA(SUMIF('5'!$B:$B,$D369,'5'!$L:$L)),0,SUMIF('5'!$B:$B,$D369,'5'!$L:$L)))))</f>
        <v/>
      </c>
      <c r="K369" s="34" t="str">
        <f>IF($D369="","",(IF($C369="","",IF(ISNA(SUMIF('6'!$CA:$CA,$C369,'6'!$CB:$CB)),0,SUMIF('6'!$CA:$CA,$C369,'6'!$CB:$CB)))-IF($D369="","",IF(ISNA(SUMIF('6'!$B:$B,$D369,'6'!$L:$L)),0,SUMIF('6'!$B:$B,$D369,'6'!$L:$L)))))</f>
        <v/>
      </c>
      <c r="L369" s="34" t="str">
        <f>IF($D369="","",(IF($C369="","",IF(ISNA(SUMIF('7'!$CA:$CA,$C369,'7'!$CB:$CB)),0,SUMIF('7'!$CA:$CA,$C369,'7'!$CB:$CB)))-IF($D369="","",IF(ISNA(SUMIF('7'!$B:$B,$D369,'7'!$L:$L)),0,SUMIF('7'!$B:$B,$D369,'7'!$L:$L)))))</f>
        <v/>
      </c>
      <c r="M369" s="34" t="str">
        <f>IF($D369="","",(IF($C369="","",IF(ISNA(SUMIF('8'!$CA:$CA,$C369,'8'!$CB:$CB)),0,SUMIF('8'!$CA:$CA,$C369,'8'!$CB:$CB)))-IF($D369="","",IF(ISNA(SUMIF('8'!$B:$B,$D369,'8'!$L:$L)),0,SUMIF('8'!$B:$B,$D369,'8'!$L:$L)))))</f>
        <v/>
      </c>
      <c r="N369" s="34" t="str">
        <f>IF($D369="","",(IF($C369="","",IF(ISNA(SUMIF('9'!$CA:$CA,$C369,'9'!$CB:$CB)),0,SUMIF('9'!$CA:$CA,$C369,'9'!$CB:$CB)))-IF($D369="","",IF(ISNA(SUMIF('9'!$B:$B,$D369,'9'!$L:$L)),0,SUMIF('9'!$B:$B,$D369,'9'!$L:$L)))))</f>
        <v/>
      </c>
      <c r="O369" s="34" t="str">
        <f>IF($D369="","",(IF($C369="","",IF(ISNA(SUMIF('10'!$CA:$CA,$C369,'10'!$CB:$CB)),0,SUMIF('10'!$CA:$CA,$C369,'10'!$CB:$CB)))-IF($D369="","",IF(ISNA(SUMIF('10'!$B:$B,$D369,'10'!$L:$L)),0,SUMIF('10'!$B:$B,$D369,'10'!$L:$L)))))</f>
        <v/>
      </c>
      <c r="P369" s="34" t="str">
        <f>IF($D369="","",(IF($C369="","",IF(ISNA(SUMIF('11'!$CA:$CA,$C369,'11'!$CB:$CB)),0,SUMIF('11'!$CA:$CA,$C369,'11'!$CB:$CB)))-IF($D369="","",IF(ISNA(SUMIF('11'!$B:$B,$D369,'11'!$L:$L)),0,SUMIF('11'!$B:$B,$D369,'11'!$L:$L)))))</f>
        <v/>
      </c>
      <c r="Q369" s="34" t="str">
        <f>IF($D369="","",(IF($C369="","",IF(ISNA(SUMIF('12'!$CA:$CA,$C369,'12'!$CB:$CB)),0,SUMIF('12'!$CA:$CA,$C369,'12'!$CB:$CB)))-IF($D369="","",IF(ISNA(SUMIF('12'!$B:$B,$D369,'12'!$L:$L)),0,SUMIF('12'!$B:$B,$D369,'12'!$L:$L)))))</f>
        <v/>
      </c>
      <c r="R369" s="34" t="str">
        <f>IF($D369="","",(IF($C369="","",IF(ISNA(SUMIF('13'!$CA:$CA,$C369,'13'!$CB:$CB)),0,SUMIF('13'!$CA:$CA,$C369,'13'!$CB:$CB)))-IF($D369="","",IF(ISNA(SUMIF('13'!$B:$B,$D369,'13'!$L:$L)),0,SUMIF('13'!$B:$B,$D369,'13'!$L:$L)))))</f>
        <v/>
      </c>
      <c r="S369" s="34" t="str">
        <f>IF($D369="","",(IF($C369="","",IF(ISNA(SUMIF('14'!$CA:$CA,$C369,'14'!$CB:$CB)),0,SUMIF('14'!$CA:$CA,$C369,'14'!$CB:$CB)))-IF($D369="","",IF(ISNA(SUMIF('14'!$B:$B,$D369,'14'!$L:$L)),0,SUMIF('14'!$B:$B,$D369,'14'!$L:$L)))))</f>
        <v/>
      </c>
      <c r="T369" s="34" t="str">
        <f>IF($D369="","",(IF($C369="","",IF(ISNA(SUMIF('15'!$CA:$CA,$C369,'15'!$CB:$CB)),0,SUMIF('15'!$CA:$CA,$C369,'15'!$CB:$CB)))-IF($D369="","",IF(ISNA(SUMIF('15'!$B:$B,$D369,'15'!$L:$L)),0,SUMIF('15'!$B:$B,$D369,'15'!$L:$L)))))</f>
        <v/>
      </c>
      <c r="U369" s="34" t="str">
        <f>IF($D369="","",(IF($C369="","",IF(ISNA(SUMIF('16'!$CA:$CA,$C369,'16'!$CB:$CB)),0,SUMIF('16'!$CA:$CA,$C369,'16'!$CB:$CB)))-IF($D369="","",IF(ISNA(SUMIF('16'!$B:$B,$D369,'16'!$L:$L)),0,SUMIF('16'!$B:$B,$D369,'16'!$L:$L)))))</f>
        <v/>
      </c>
      <c r="V369" s="34" t="str">
        <f>IF($D369="","",(IF($C369="","",IF(ISNA(SUMIF('17'!$CA:$CA,$C369,'17'!$CB:$CB)),0,SUMIF('17'!$CA:$CA,$C369,'17'!$CB:$CB)))-IF($D369="","",IF(ISNA(SUMIF('17'!$B:$B,$D369,'17'!$L:$L)),0,SUMIF('17'!$B:$B,$D369,'17'!$L:$L)))))</f>
        <v/>
      </c>
      <c r="W369" s="34" t="str">
        <f>IF($D369="","",(IF($C369="","",IF(ISNA(SUMIF('18'!$CA:$CA,$C369,'18'!$CB:$CB)),0,SUMIF('18'!$CA:$CA,$C369,'18'!$CB:$CB)))-IF($D369="","",IF(ISNA(SUMIF('18'!$B:$B,$D369,'18'!$L:$L)),0,SUMIF('18'!$B:$B,$D369,'18'!$L:$L)))))</f>
        <v/>
      </c>
      <c r="X369" s="34" t="str">
        <f>IF($D369="","",(IF($C369="","",IF(ISNA(SUMIF('19'!$CA:$CA,$C369,'19'!$CB:$CB)),0,SUMIF('19'!$CA:$CA,$C369,'19'!$CB:$CB)))-IF($D369="","",IF(ISNA(SUMIF('19'!$B:$B,$D369,'19'!$L:$L)),0,SUMIF('19'!$B:$B,$D369,'19'!$L:$L)))))</f>
        <v/>
      </c>
      <c r="Y369" s="34" t="str">
        <f>IF($D369="","",(IF($C369="","",IF(ISNA(SUMIF('20'!$CA:$CA,$C369,'20'!$CB:$CB)),0,SUMIF('20'!$CA:$CA,$C369,'20'!$CB:$CB)))-IF($D369="","",IF(ISNA(SUMIF('20'!$B:$B,$D369,'20'!$L:$L)),0,SUMIF('20'!$B:$B,$D369,'20'!$L:$L)))))</f>
        <v/>
      </c>
      <c r="Z369" s="34" t="str">
        <f>IF($D369="","",(IF($C369="","",IF(ISNA(SUMIF('21'!$CA:$CA,$C369,'21'!$CB:$CB)),0,SUMIF('21'!$CA:$CA,$C369,'21'!$CB:$CB)))-IF($D369="","",IF(ISNA(SUMIF('21'!$B:$B,$D369,'21'!$L:$L)),0,SUMIF('21'!$B:$B,$D369,'21'!$L:$L)))))</f>
        <v/>
      </c>
      <c r="AA369" s="34" t="str">
        <f>IF($D369="","",(IF($C369="","",IF(ISNA(SUMIF('22'!$CA:$CA,$C369,'22'!$CB:$CB)),0,SUMIF('22'!$CA:$CA,$C369,'22'!$CB:$CB)))-IF($D369="","",IF(ISNA(SUMIF('22'!$B:$B,$D369,'22'!$L:$L)),0,SUMIF('22'!$B:$B,$D369,'22'!$L:$L)))))</f>
        <v/>
      </c>
      <c r="AB369" s="34" t="str">
        <f>IF($D369="","",(IF($C369="","",IF(ISNA(SUMIF('23'!$CA:$CA,$C369,'23'!$CB:$CB)),0,SUMIF('23'!$CA:$CA,$C369,'23'!$CB:$CB)))-IF($D369="","",IF(ISNA(SUMIF('23'!$B:$B,$D369,'23'!$L:$L)),0,SUMIF('23'!$B:$B,$D369,'23'!$L:$L)))))</f>
        <v/>
      </c>
      <c r="AC369" s="34" t="str">
        <f>IF($D369="","",(IF($C369="","",IF(ISNA(SUMIF('24'!$CA:$CA,$C369,'24'!$CB:$CB)),0,SUMIF('24'!$CA:$CA,$C369,'24'!$CB:$CB)))-IF($D369="","",IF(ISNA(SUMIF('24'!$B:$B,$D369,'24'!$L:$L)),0,SUMIF('24'!$B:$B,$D369,'24'!$L:$L)))))</f>
        <v/>
      </c>
      <c r="AD369" s="34" t="str">
        <f>IF($D369="","",(IF($C369="","",IF(ISNA(SUMIF('25'!$CA:$CA,$C369,'25'!$CB:$CB)),0,SUMIF('25'!$CA:$CA,$C369,'25'!$CB:$CB)))-IF($D369="","",IF(ISNA(SUMIF('25'!$B:$B,$D369,'25'!$L:$L)),0,SUMIF('25'!$B:$B,$D369,'25'!$L:$L)))))</f>
        <v/>
      </c>
      <c r="AE369" s="34" t="str">
        <f>IF($D369="","",(IF($C369="","",IF(ISNA(SUMIF('26'!$CA:$CA,$C369,'26'!$CB:$CB)),0,SUMIF('26'!$CA:$CA,$C369,'26'!$CB:$CB)))-IF($D369="","",IF(ISNA(SUMIF('26'!$B:$B,$D369,'26'!$L:$L)),0,SUMIF('26'!$B:$B,$D369,'26'!$L:$L)))))</f>
        <v/>
      </c>
      <c r="AF369" s="34" t="str">
        <f>IF($D369="","",(IF($C369="","",IF(ISNA(SUMIF('27'!$CA:$CA,$C369,'27'!$CB:$CB)),0,SUMIF('27'!$CA:$CA,$C369,'27'!$CB:$CB)))-IF($D369="","",IF(ISNA(SUMIF('27'!$B:$B,$D369,'27'!$L:$L)),0,SUMIF('27'!$B:$B,$D369,'27'!$L:$L)))))</f>
        <v/>
      </c>
      <c r="AG369" s="34" t="str">
        <f>IF($D369="","",(IF($C369="","",IF(ISNA(SUMIF('28'!$CA:$CA,$C369,'28'!$CB:$CB)),0,SUMIF('28'!$CA:$CA,$C369,'28'!$CB:$CB)))-IF($D369="","",IF(ISNA(SUMIF('28'!$B:$B,$D369,'28'!$L:$L)),0,SUMIF('28'!$B:$B,$D369,'28'!$L:$L)))))</f>
        <v/>
      </c>
      <c r="AH369" s="34" t="str">
        <f>IF($D369="","",(IF($C369="","",IF(ISNA(SUMIF('29'!$CA:$CA,$C369,'29'!$CB:$CB)),0,SUMIF('29'!$CA:$CA,$C369,'29'!$CB:$CB)))-IF($D369="","",IF(ISNA(SUMIF('29'!$B:$B,$D369,'29'!$L:$L)),0,SUMIF('29'!$B:$B,$D369,'29'!$L:$L)))))</f>
        <v/>
      </c>
      <c r="AI369" s="34" t="str">
        <f>IF($D369="","",(IF($C369="","",IF(ISNA(SUMIF('30'!$CA:$CA,$C369,'30'!$CB:$CB)),0,SUMIF('30'!$CA:$CA,$C369,'30'!$CB:$CB)))-IF($D369="","",IF(ISNA(SUMIF('30'!$B:$B,$D369,'30'!$L:$L)),0,SUMIF('30'!$B:$B,$D369,'30'!$L:$L)))))</f>
        <v/>
      </c>
      <c r="AJ369" s="34" t="str">
        <f>IF($D369="","",(IF($C369="","",IF(ISNA(SUMIF('31'!$CA:$CA,$C369,'31'!$CB:$CB)),0,SUMIF('31'!$CA:$CA,$C369,'31'!$CB:$CB)))-IF($D369="","",IF(ISNA(SUMIF('31'!$B:$B,$D369,'31'!$L:$L)),0,SUMIF('31'!$B:$B,$D369,'31'!$L:$L)))))</f>
        <v/>
      </c>
      <c r="AK369" s="35" t="str">
        <f t="shared" si="20"/>
        <v/>
      </c>
      <c r="AL369" s="31" t="str">
        <f t="shared" si="21"/>
        <v/>
      </c>
    </row>
    <row r="370" spans="1:38" ht="17.399999999999999" hidden="1">
      <c r="A370" s="19">
        <v>46</v>
      </c>
      <c r="C370" s="39" t="str">
        <f>IF(D370="","",VLOOKUP('CUADRO GENERADO'!D370,'BASE DATOS CONDUCTORES'!B:C,2,FALSE))</f>
        <v/>
      </c>
      <c r="D370" s="28" t="str">
        <f>IFERROR(VLOOKUP(A370,'BASE DATOS CONDUCTORES'!$AA$4:$AB$403,2,FALSE),"")</f>
        <v/>
      </c>
      <c r="E370" s="34" t="str">
        <f>IF(ISNA(VLOOKUP(D370,SALDOS!C:D,2,FALSE)),"",VLOOKUP(D370,SALDOS!C:D,2,FALSE))</f>
        <v/>
      </c>
      <c r="F370" s="34" t="str">
        <f>IF($D370="","",(IF($C370="","",IF(ISNA(SUMIF('1'!$CA:$CA,$C370,'1'!$CB:$CB)),0,SUMIF('1'!$CA:$CA,$C370,'1'!$CB:$CB)))-IF($D370="","",IF(ISNA(SUMIF('1'!$B:$B,$D370,'1'!$L:$L)),0,SUMIF('1'!$B:$B,$D370,'1'!$L:$L)))))</f>
        <v/>
      </c>
      <c r="G370" s="34" t="str">
        <f>IF($D370="","",(IF($C370="","",IF(ISNA(SUMIF('2'!$CA:$CA,$C370,'2'!$CB:$CB)),0,SUMIF('2'!$CA:$CA,$C370,'2'!$CB:$CB)))-IF($D370="","",IF(ISNA(SUMIF('2'!$B:$B,$D370,'2'!$L:$L)),0,SUMIF('2'!$B:$B,$D370,'2'!$L:$L)))))</f>
        <v/>
      </c>
      <c r="H370" s="34" t="str">
        <f>IF($D370="","",(IF($C370="","",IF(ISNA(SUMIF('3'!$CA:$CA,$C370,'3'!$CB:$CB)),0,SUMIF('3'!$CA:$CA,$C370,'3'!$CB:$CB)))-IF($D370="","",IF(ISNA(SUMIF('3'!$B:$B,$D370,'3'!$L:$L)),0,SUMIF('3'!$B:$B,$D370,'3'!$L:$L)))))</f>
        <v/>
      </c>
      <c r="I370" s="34" t="str">
        <f>IF($D370="","",(IF($C370="","",IF(ISNA(SUMIF('4'!$CA:$CA,$C370,'4'!$CB:$CB)),0,SUMIF('4'!$CA:$CA,$C370,'4'!$CB:$CB)))-IF($D370="","",IF(ISNA(SUMIF('4'!$B:$B,$D370,'4'!$L:$L)),0,SUMIF('4'!$B:$B,$D370,'4'!$L:$L)))))</f>
        <v/>
      </c>
      <c r="J370" s="34" t="str">
        <f>IF($D370="","",(IF($C370="","",IF(ISNA(SUMIF('5'!$CA:$CA,$C370,'5'!$CB:$CB)),0,SUMIF('5'!$CA:$CA,$C370,'5'!$CB:$CB)))-IF($D370="","",IF(ISNA(SUMIF('5'!$B:$B,$D370,'5'!$L:$L)),0,SUMIF('5'!$B:$B,$D370,'5'!$L:$L)))))</f>
        <v/>
      </c>
      <c r="K370" s="34" t="str">
        <f>IF($D370="","",(IF($C370="","",IF(ISNA(SUMIF('6'!$CA:$CA,$C370,'6'!$CB:$CB)),0,SUMIF('6'!$CA:$CA,$C370,'6'!$CB:$CB)))-IF($D370="","",IF(ISNA(SUMIF('6'!$B:$B,$D370,'6'!$L:$L)),0,SUMIF('6'!$B:$B,$D370,'6'!$L:$L)))))</f>
        <v/>
      </c>
      <c r="L370" s="34" t="str">
        <f>IF($D370="","",(IF($C370="","",IF(ISNA(SUMIF('7'!$CA:$CA,$C370,'7'!$CB:$CB)),0,SUMIF('7'!$CA:$CA,$C370,'7'!$CB:$CB)))-IF($D370="","",IF(ISNA(SUMIF('7'!$B:$B,$D370,'7'!$L:$L)),0,SUMIF('7'!$B:$B,$D370,'7'!$L:$L)))))</f>
        <v/>
      </c>
      <c r="M370" s="34" t="str">
        <f>IF($D370="","",(IF($C370="","",IF(ISNA(SUMIF('8'!$CA:$CA,$C370,'8'!$CB:$CB)),0,SUMIF('8'!$CA:$CA,$C370,'8'!$CB:$CB)))-IF($D370="","",IF(ISNA(SUMIF('8'!$B:$B,$D370,'8'!$L:$L)),0,SUMIF('8'!$B:$B,$D370,'8'!$L:$L)))))</f>
        <v/>
      </c>
      <c r="N370" s="34" t="str">
        <f>IF($D370="","",(IF($C370="","",IF(ISNA(SUMIF('9'!$CA:$CA,$C370,'9'!$CB:$CB)),0,SUMIF('9'!$CA:$CA,$C370,'9'!$CB:$CB)))-IF($D370="","",IF(ISNA(SUMIF('9'!$B:$B,$D370,'9'!$L:$L)),0,SUMIF('9'!$B:$B,$D370,'9'!$L:$L)))))</f>
        <v/>
      </c>
      <c r="O370" s="34" t="str">
        <f>IF($D370="","",(IF($C370="","",IF(ISNA(SUMIF('10'!$CA:$CA,$C370,'10'!$CB:$CB)),0,SUMIF('10'!$CA:$CA,$C370,'10'!$CB:$CB)))-IF($D370="","",IF(ISNA(SUMIF('10'!$B:$B,$D370,'10'!$L:$L)),0,SUMIF('10'!$B:$B,$D370,'10'!$L:$L)))))</f>
        <v/>
      </c>
      <c r="P370" s="34" t="str">
        <f>IF($D370="","",(IF($C370="","",IF(ISNA(SUMIF('11'!$CA:$CA,$C370,'11'!$CB:$CB)),0,SUMIF('11'!$CA:$CA,$C370,'11'!$CB:$CB)))-IF($D370="","",IF(ISNA(SUMIF('11'!$B:$B,$D370,'11'!$L:$L)),0,SUMIF('11'!$B:$B,$D370,'11'!$L:$L)))))</f>
        <v/>
      </c>
      <c r="Q370" s="34" t="str">
        <f>IF($D370="","",(IF($C370="","",IF(ISNA(SUMIF('12'!$CA:$CA,$C370,'12'!$CB:$CB)),0,SUMIF('12'!$CA:$CA,$C370,'12'!$CB:$CB)))-IF($D370="","",IF(ISNA(SUMIF('12'!$B:$B,$D370,'12'!$L:$L)),0,SUMIF('12'!$B:$B,$D370,'12'!$L:$L)))))</f>
        <v/>
      </c>
      <c r="R370" s="34" t="str">
        <f>IF($D370="","",(IF($C370="","",IF(ISNA(SUMIF('13'!$CA:$CA,$C370,'13'!$CB:$CB)),0,SUMIF('13'!$CA:$CA,$C370,'13'!$CB:$CB)))-IF($D370="","",IF(ISNA(SUMIF('13'!$B:$B,$D370,'13'!$L:$L)),0,SUMIF('13'!$B:$B,$D370,'13'!$L:$L)))))</f>
        <v/>
      </c>
      <c r="S370" s="34" t="str">
        <f>IF($D370="","",(IF($C370="","",IF(ISNA(SUMIF('14'!$CA:$CA,$C370,'14'!$CB:$CB)),0,SUMIF('14'!$CA:$CA,$C370,'14'!$CB:$CB)))-IF($D370="","",IF(ISNA(SUMIF('14'!$B:$B,$D370,'14'!$L:$L)),0,SUMIF('14'!$B:$B,$D370,'14'!$L:$L)))))</f>
        <v/>
      </c>
      <c r="T370" s="34" t="str">
        <f>IF($D370="","",(IF($C370="","",IF(ISNA(SUMIF('15'!$CA:$CA,$C370,'15'!$CB:$CB)),0,SUMIF('15'!$CA:$CA,$C370,'15'!$CB:$CB)))-IF($D370="","",IF(ISNA(SUMIF('15'!$B:$B,$D370,'15'!$L:$L)),0,SUMIF('15'!$B:$B,$D370,'15'!$L:$L)))))</f>
        <v/>
      </c>
      <c r="U370" s="34" t="str">
        <f>IF($D370="","",(IF($C370="","",IF(ISNA(SUMIF('16'!$CA:$CA,$C370,'16'!$CB:$CB)),0,SUMIF('16'!$CA:$CA,$C370,'16'!$CB:$CB)))-IF($D370="","",IF(ISNA(SUMIF('16'!$B:$B,$D370,'16'!$L:$L)),0,SUMIF('16'!$B:$B,$D370,'16'!$L:$L)))))</f>
        <v/>
      </c>
      <c r="V370" s="34" t="str">
        <f>IF($D370="","",(IF($C370="","",IF(ISNA(SUMIF('17'!$CA:$CA,$C370,'17'!$CB:$CB)),0,SUMIF('17'!$CA:$CA,$C370,'17'!$CB:$CB)))-IF($D370="","",IF(ISNA(SUMIF('17'!$B:$B,$D370,'17'!$L:$L)),0,SUMIF('17'!$B:$B,$D370,'17'!$L:$L)))))</f>
        <v/>
      </c>
      <c r="W370" s="34" t="str">
        <f>IF($D370="","",(IF($C370="","",IF(ISNA(SUMIF('18'!$CA:$CA,$C370,'18'!$CB:$CB)),0,SUMIF('18'!$CA:$CA,$C370,'18'!$CB:$CB)))-IF($D370="","",IF(ISNA(SUMIF('18'!$B:$B,$D370,'18'!$L:$L)),0,SUMIF('18'!$B:$B,$D370,'18'!$L:$L)))))</f>
        <v/>
      </c>
      <c r="X370" s="34" t="str">
        <f>IF($D370="","",(IF($C370="","",IF(ISNA(SUMIF('19'!$CA:$CA,$C370,'19'!$CB:$CB)),0,SUMIF('19'!$CA:$CA,$C370,'19'!$CB:$CB)))-IF($D370="","",IF(ISNA(SUMIF('19'!$B:$B,$D370,'19'!$L:$L)),0,SUMIF('19'!$B:$B,$D370,'19'!$L:$L)))))</f>
        <v/>
      </c>
      <c r="Y370" s="34" t="str">
        <f>IF($D370="","",(IF($C370="","",IF(ISNA(SUMIF('20'!$CA:$CA,$C370,'20'!$CB:$CB)),0,SUMIF('20'!$CA:$CA,$C370,'20'!$CB:$CB)))-IF($D370="","",IF(ISNA(SUMIF('20'!$B:$B,$D370,'20'!$L:$L)),0,SUMIF('20'!$B:$B,$D370,'20'!$L:$L)))))</f>
        <v/>
      </c>
      <c r="Z370" s="34" t="str">
        <f>IF($D370="","",(IF($C370="","",IF(ISNA(SUMIF('21'!$CA:$CA,$C370,'21'!$CB:$CB)),0,SUMIF('21'!$CA:$CA,$C370,'21'!$CB:$CB)))-IF($D370="","",IF(ISNA(SUMIF('21'!$B:$B,$D370,'21'!$L:$L)),0,SUMIF('21'!$B:$B,$D370,'21'!$L:$L)))))</f>
        <v/>
      </c>
      <c r="AA370" s="34" t="str">
        <f>IF($D370="","",(IF($C370="","",IF(ISNA(SUMIF('22'!$CA:$CA,$C370,'22'!$CB:$CB)),0,SUMIF('22'!$CA:$CA,$C370,'22'!$CB:$CB)))-IF($D370="","",IF(ISNA(SUMIF('22'!$B:$B,$D370,'22'!$L:$L)),0,SUMIF('22'!$B:$B,$D370,'22'!$L:$L)))))</f>
        <v/>
      </c>
      <c r="AB370" s="34" t="str">
        <f>IF($D370="","",(IF($C370="","",IF(ISNA(SUMIF('23'!$CA:$CA,$C370,'23'!$CB:$CB)),0,SUMIF('23'!$CA:$CA,$C370,'23'!$CB:$CB)))-IF($D370="","",IF(ISNA(SUMIF('23'!$B:$B,$D370,'23'!$L:$L)),0,SUMIF('23'!$B:$B,$D370,'23'!$L:$L)))))</f>
        <v/>
      </c>
      <c r="AC370" s="34" t="str">
        <f>IF($D370="","",(IF($C370="","",IF(ISNA(SUMIF('24'!$CA:$CA,$C370,'24'!$CB:$CB)),0,SUMIF('24'!$CA:$CA,$C370,'24'!$CB:$CB)))-IF($D370="","",IF(ISNA(SUMIF('24'!$B:$B,$D370,'24'!$L:$L)),0,SUMIF('24'!$B:$B,$D370,'24'!$L:$L)))))</f>
        <v/>
      </c>
      <c r="AD370" s="34" t="str">
        <f>IF($D370="","",(IF($C370="","",IF(ISNA(SUMIF('25'!$CA:$CA,$C370,'25'!$CB:$CB)),0,SUMIF('25'!$CA:$CA,$C370,'25'!$CB:$CB)))-IF($D370="","",IF(ISNA(SUMIF('25'!$B:$B,$D370,'25'!$L:$L)),0,SUMIF('25'!$B:$B,$D370,'25'!$L:$L)))))</f>
        <v/>
      </c>
      <c r="AE370" s="34" t="str">
        <f>IF($D370="","",(IF($C370="","",IF(ISNA(SUMIF('26'!$CA:$CA,$C370,'26'!$CB:$CB)),0,SUMIF('26'!$CA:$CA,$C370,'26'!$CB:$CB)))-IF($D370="","",IF(ISNA(SUMIF('26'!$B:$B,$D370,'26'!$L:$L)),0,SUMIF('26'!$B:$B,$D370,'26'!$L:$L)))))</f>
        <v/>
      </c>
      <c r="AF370" s="34" t="str">
        <f>IF($D370="","",(IF($C370="","",IF(ISNA(SUMIF('27'!$CA:$CA,$C370,'27'!$CB:$CB)),0,SUMIF('27'!$CA:$CA,$C370,'27'!$CB:$CB)))-IF($D370="","",IF(ISNA(SUMIF('27'!$B:$B,$D370,'27'!$L:$L)),0,SUMIF('27'!$B:$B,$D370,'27'!$L:$L)))))</f>
        <v/>
      </c>
      <c r="AG370" s="34" t="str">
        <f>IF($D370="","",(IF($C370="","",IF(ISNA(SUMIF('28'!$CA:$CA,$C370,'28'!$CB:$CB)),0,SUMIF('28'!$CA:$CA,$C370,'28'!$CB:$CB)))-IF($D370="","",IF(ISNA(SUMIF('28'!$B:$B,$D370,'28'!$L:$L)),0,SUMIF('28'!$B:$B,$D370,'28'!$L:$L)))))</f>
        <v/>
      </c>
      <c r="AH370" s="34" t="str">
        <f>IF($D370="","",(IF($C370="","",IF(ISNA(SUMIF('29'!$CA:$CA,$C370,'29'!$CB:$CB)),0,SUMIF('29'!$CA:$CA,$C370,'29'!$CB:$CB)))-IF($D370="","",IF(ISNA(SUMIF('29'!$B:$B,$D370,'29'!$L:$L)),0,SUMIF('29'!$B:$B,$D370,'29'!$L:$L)))))</f>
        <v/>
      </c>
      <c r="AI370" s="34" t="str">
        <f>IF($D370="","",(IF($C370="","",IF(ISNA(SUMIF('30'!$CA:$CA,$C370,'30'!$CB:$CB)),0,SUMIF('30'!$CA:$CA,$C370,'30'!$CB:$CB)))-IF($D370="","",IF(ISNA(SUMIF('30'!$B:$B,$D370,'30'!$L:$L)),0,SUMIF('30'!$B:$B,$D370,'30'!$L:$L)))))</f>
        <v/>
      </c>
      <c r="AJ370" s="34" t="str">
        <f>IF($D370="","",(IF($C370="","",IF(ISNA(SUMIF('31'!$CA:$CA,$C370,'31'!$CB:$CB)),0,SUMIF('31'!$CA:$CA,$C370,'31'!$CB:$CB)))-IF($D370="","",IF(ISNA(SUMIF('31'!$B:$B,$D370,'31'!$L:$L)),0,SUMIF('31'!$B:$B,$D370,'31'!$L:$L)))))</f>
        <v/>
      </c>
      <c r="AK370" s="35" t="str">
        <f t="shared" si="20"/>
        <v/>
      </c>
      <c r="AL370" s="31" t="str">
        <f t="shared" si="21"/>
        <v/>
      </c>
    </row>
    <row r="371" spans="1:38" ht="17.399999999999999" hidden="1">
      <c r="A371" s="19">
        <v>47</v>
      </c>
      <c r="C371" s="39" t="str">
        <f>IF(D371="","",VLOOKUP('CUADRO GENERADO'!D371,'BASE DATOS CONDUCTORES'!B:C,2,FALSE))</f>
        <v/>
      </c>
      <c r="D371" s="28" t="str">
        <f>IFERROR(VLOOKUP(A371,'BASE DATOS CONDUCTORES'!$AA$4:$AB$403,2,FALSE),"")</f>
        <v/>
      </c>
      <c r="E371" s="34" t="str">
        <f>IF(ISNA(VLOOKUP(D371,SALDOS!C:D,2,FALSE)),"",VLOOKUP(D371,SALDOS!C:D,2,FALSE))</f>
        <v/>
      </c>
      <c r="F371" s="34" t="str">
        <f>IF($D371="","",(IF($C371="","",IF(ISNA(SUMIF('1'!$CA:$CA,$C371,'1'!$CB:$CB)),0,SUMIF('1'!$CA:$CA,$C371,'1'!$CB:$CB)))-IF($D371="","",IF(ISNA(SUMIF('1'!$B:$B,$D371,'1'!$L:$L)),0,SUMIF('1'!$B:$B,$D371,'1'!$L:$L)))))</f>
        <v/>
      </c>
      <c r="G371" s="34" t="str">
        <f>IF($D371="","",(IF($C371="","",IF(ISNA(SUMIF('2'!$CA:$CA,$C371,'2'!$CB:$CB)),0,SUMIF('2'!$CA:$CA,$C371,'2'!$CB:$CB)))-IF($D371="","",IF(ISNA(SUMIF('2'!$B:$B,$D371,'2'!$L:$L)),0,SUMIF('2'!$B:$B,$D371,'2'!$L:$L)))))</f>
        <v/>
      </c>
      <c r="H371" s="34" t="str">
        <f>IF($D371="","",(IF($C371="","",IF(ISNA(SUMIF('3'!$CA:$CA,$C371,'3'!$CB:$CB)),0,SUMIF('3'!$CA:$CA,$C371,'3'!$CB:$CB)))-IF($D371="","",IF(ISNA(SUMIF('3'!$B:$B,$D371,'3'!$L:$L)),0,SUMIF('3'!$B:$B,$D371,'3'!$L:$L)))))</f>
        <v/>
      </c>
      <c r="I371" s="34" t="str">
        <f>IF($D371="","",(IF($C371="","",IF(ISNA(SUMIF('4'!$CA:$CA,$C371,'4'!$CB:$CB)),0,SUMIF('4'!$CA:$CA,$C371,'4'!$CB:$CB)))-IF($D371="","",IF(ISNA(SUMIF('4'!$B:$B,$D371,'4'!$L:$L)),0,SUMIF('4'!$B:$B,$D371,'4'!$L:$L)))))</f>
        <v/>
      </c>
      <c r="J371" s="34" t="str">
        <f>IF($D371="","",(IF($C371="","",IF(ISNA(SUMIF('5'!$CA:$CA,$C371,'5'!$CB:$CB)),0,SUMIF('5'!$CA:$CA,$C371,'5'!$CB:$CB)))-IF($D371="","",IF(ISNA(SUMIF('5'!$B:$B,$D371,'5'!$L:$L)),0,SUMIF('5'!$B:$B,$D371,'5'!$L:$L)))))</f>
        <v/>
      </c>
      <c r="K371" s="34" t="str">
        <f>IF($D371="","",(IF($C371="","",IF(ISNA(SUMIF('6'!$CA:$CA,$C371,'6'!$CB:$CB)),0,SUMIF('6'!$CA:$CA,$C371,'6'!$CB:$CB)))-IF($D371="","",IF(ISNA(SUMIF('6'!$B:$B,$D371,'6'!$L:$L)),0,SUMIF('6'!$B:$B,$D371,'6'!$L:$L)))))</f>
        <v/>
      </c>
      <c r="L371" s="34" t="str">
        <f>IF($D371="","",(IF($C371="","",IF(ISNA(SUMIF('7'!$CA:$CA,$C371,'7'!$CB:$CB)),0,SUMIF('7'!$CA:$CA,$C371,'7'!$CB:$CB)))-IF($D371="","",IF(ISNA(SUMIF('7'!$B:$B,$D371,'7'!$L:$L)),0,SUMIF('7'!$B:$B,$D371,'7'!$L:$L)))))</f>
        <v/>
      </c>
      <c r="M371" s="34" t="str">
        <f>IF($D371="","",(IF($C371="","",IF(ISNA(SUMIF('8'!$CA:$CA,$C371,'8'!$CB:$CB)),0,SUMIF('8'!$CA:$CA,$C371,'8'!$CB:$CB)))-IF($D371="","",IF(ISNA(SUMIF('8'!$B:$B,$D371,'8'!$L:$L)),0,SUMIF('8'!$B:$B,$D371,'8'!$L:$L)))))</f>
        <v/>
      </c>
      <c r="N371" s="34" t="str">
        <f>IF($D371="","",(IF($C371="","",IF(ISNA(SUMIF('9'!$CA:$CA,$C371,'9'!$CB:$CB)),0,SUMIF('9'!$CA:$CA,$C371,'9'!$CB:$CB)))-IF($D371="","",IF(ISNA(SUMIF('9'!$B:$B,$D371,'9'!$L:$L)),0,SUMIF('9'!$B:$B,$D371,'9'!$L:$L)))))</f>
        <v/>
      </c>
      <c r="O371" s="34" t="str">
        <f>IF($D371="","",(IF($C371="","",IF(ISNA(SUMIF('10'!$CA:$CA,$C371,'10'!$CB:$CB)),0,SUMIF('10'!$CA:$CA,$C371,'10'!$CB:$CB)))-IF($D371="","",IF(ISNA(SUMIF('10'!$B:$B,$D371,'10'!$L:$L)),0,SUMIF('10'!$B:$B,$D371,'10'!$L:$L)))))</f>
        <v/>
      </c>
      <c r="P371" s="34" t="str">
        <f>IF($D371="","",(IF($C371="","",IF(ISNA(SUMIF('11'!$CA:$CA,$C371,'11'!$CB:$CB)),0,SUMIF('11'!$CA:$CA,$C371,'11'!$CB:$CB)))-IF($D371="","",IF(ISNA(SUMIF('11'!$B:$B,$D371,'11'!$L:$L)),0,SUMIF('11'!$B:$B,$D371,'11'!$L:$L)))))</f>
        <v/>
      </c>
      <c r="Q371" s="34" t="str">
        <f>IF($D371="","",(IF($C371="","",IF(ISNA(SUMIF('12'!$CA:$CA,$C371,'12'!$CB:$CB)),0,SUMIF('12'!$CA:$CA,$C371,'12'!$CB:$CB)))-IF($D371="","",IF(ISNA(SUMIF('12'!$B:$B,$D371,'12'!$L:$L)),0,SUMIF('12'!$B:$B,$D371,'12'!$L:$L)))))</f>
        <v/>
      </c>
      <c r="R371" s="34" t="str">
        <f>IF($D371="","",(IF($C371="","",IF(ISNA(SUMIF('13'!$CA:$CA,$C371,'13'!$CB:$CB)),0,SUMIF('13'!$CA:$CA,$C371,'13'!$CB:$CB)))-IF($D371="","",IF(ISNA(SUMIF('13'!$B:$B,$D371,'13'!$L:$L)),0,SUMIF('13'!$B:$B,$D371,'13'!$L:$L)))))</f>
        <v/>
      </c>
      <c r="S371" s="34" t="str">
        <f>IF($D371="","",(IF($C371="","",IF(ISNA(SUMIF('14'!$CA:$CA,$C371,'14'!$CB:$CB)),0,SUMIF('14'!$CA:$CA,$C371,'14'!$CB:$CB)))-IF($D371="","",IF(ISNA(SUMIF('14'!$B:$B,$D371,'14'!$L:$L)),0,SUMIF('14'!$B:$B,$D371,'14'!$L:$L)))))</f>
        <v/>
      </c>
      <c r="T371" s="34" t="str">
        <f>IF($D371="","",(IF($C371="","",IF(ISNA(SUMIF('15'!$CA:$CA,$C371,'15'!$CB:$CB)),0,SUMIF('15'!$CA:$CA,$C371,'15'!$CB:$CB)))-IF($D371="","",IF(ISNA(SUMIF('15'!$B:$B,$D371,'15'!$L:$L)),0,SUMIF('15'!$B:$B,$D371,'15'!$L:$L)))))</f>
        <v/>
      </c>
      <c r="U371" s="34" t="str">
        <f>IF($D371="","",(IF($C371="","",IF(ISNA(SUMIF('16'!$CA:$CA,$C371,'16'!$CB:$CB)),0,SUMIF('16'!$CA:$CA,$C371,'16'!$CB:$CB)))-IF($D371="","",IF(ISNA(SUMIF('16'!$B:$B,$D371,'16'!$L:$L)),0,SUMIF('16'!$B:$B,$D371,'16'!$L:$L)))))</f>
        <v/>
      </c>
      <c r="V371" s="34" t="str">
        <f>IF($D371="","",(IF($C371="","",IF(ISNA(SUMIF('17'!$CA:$CA,$C371,'17'!$CB:$CB)),0,SUMIF('17'!$CA:$CA,$C371,'17'!$CB:$CB)))-IF($D371="","",IF(ISNA(SUMIF('17'!$B:$B,$D371,'17'!$L:$L)),0,SUMIF('17'!$B:$B,$D371,'17'!$L:$L)))))</f>
        <v/>
      </c>
      <c r="W371" s="34" t="str">
        <f>IF($D371="","",(IF($C371="","",IF(ISNA(SUMIF('18'!$CA:$CA,$C371,'18'!$CB:$CB)),0,SUMIF('18'!$CA:$CA,$C371,'18'!$CB:$CB)))-IF($D371="","",IF(ISNA(SUMIF('18'!$B:$B,$D371,'18'!$L:$L)),0,SUMIF('18'!$B:$B,$D371,'18'!$L:$L)))))</f>
        <v/>
      </c>
      <c r="X371" s="34" t="str">
        <f>IF($D371="","",(IF($C371="","",IF(ISNA(SUMIF('19'!$CA:$CA,$C371,'19'!$CB:$CB)),0,SUMIF('19'!$CA:$CA,$C371,'19'!$CB:$CB)))-IF($D371="","",IF(ISNA(SUMIF('19'!$B:$B,$D371,'19'!$L:$L)),0,SUMIF('19'!$B:$B,$D371,'19'!$L:$L)))))</f>
        <v/>
      </c>
      <c r="Y371" s="34" t="str">
        <f>IF($D371="","",(IF($C371="","",IF(ISNA(SUMIF('20'!$CA:$CA,$C371,'20'!$CB:$CB)),0,SUMIF('20'!$CA:$CA,$C371,'20'!$CB:$CB)))-IF($D371="","",IF(ISNA(SUMIF('20'!$B:$B,$D371,'20'!$L:$L)),0,SUMIF('20'!$B:$B,$D371,'20'!$L:$L)))))</f>
        <v/>
      </c>
      <c r="Z371" s="34" t="str">
        <f>IF($D371="","",(IF($C371="","",IF(ISNA(SUMIF('21'!$CA:$CA,$C371,'21'!$CB:$CB)),0,SUMIF('21'!$CA:$CA,$C371,'21'!$CB:$CB)))-IF($D371="","",IF(ISNA(SUMIF('21'!$B:$B,$D371,'21'!$L:$L)),0,SUMIF('21'!$B:$B,$D371,'21'!$L:$L)))))</f>
        <v/>
      </c>
      <c r="AA371" s="34" t="str">
        <f>IF($D371="","",(IF($C371="","",IF(ISNA(SUMIF('22'!$CA:$CA,$C371,'22'!$CB:$CB)),0,SUMIF('22'!$CA:$CA,$C371,'22'!$CB:$CB)))-IF($D371="","",IF(ISNA(SUMIF('22'!$B:$B,$D371,'22'!$L:$L)),0,SUMIF('22'!$B:$B,$D371,'22'!$L:$L)))))</f>
        <v/>
      </c>
      <c r="AB371" s="34" t="str">
        <f>IF($D371="","",(IF($C371="","",IF(ISNA(SUMIF('23'!$CA:$CA,$C371,'23'!$CB:$CB)),0,SUMIF('23'!$CA:$CA,$C371,'23'!$CB:$CB)))-IF($D371="","",IF(ISNA(SUMIF('23'!$B:$B,$D371,'23'!$L:$L)),0,SUMIF('23'!$B:$B,$D371,'23'!$L:$L)))))</f>
        <v/>
      </c>
      <c r="AC371" s="34" t="str">
        <f>IF($D371="","",(IF($C371="","",IF(ISNA(SUMIF('24'!$CA:$CA,$C371,'24'!$CB:$CB)),0,SUMIF('24'!$CA:$CA,$C371,'24'!$CB:$CB)))-IF($D371="","",IF(ISNA(SUMIF('24'!$B:$B,$D371,'24'!$L:$L)),0,SUMIF('24'!$B:$B,$D371,'24'!$L:$L)))))</f>
        <v/>
      </c>
      <c r="AD371" s="34" t="str">
        <f>IF($D371="","",(IF($C371="","",IF(ISNA(SUMIF('25'!$CA:$CA,$C371,'25'!$CB:$CB)),0,SUMIF('25'!$CA:$CA,$C371,'25'!$CB:$CB)))-IF($D371="","",IF(ISNA(SUMIF('25'!$B:$B,$D371,'25'!$L:$L)),0,SUMIF('25'!$B:$B,$D371,'25'!$L:$L)))))</f>
        <v/>
      </c>
      <c r="AE371" s="34" t="str">
        <f>IF($D371="","",(IF($C371="","",IF(ISNA(SUMIF('26'!$CA:$CA,$C371,'26'!$CB:$CB)),0,SUMIF('26'!$CA:$CA,$C371,'26'!$CB:$CB)))-IF($D371="","",IF(ISNA(SUMIF('26'!$B:$B,$D371,'26'!$L:$L)),0,SUMIF('26'!$B:$B,$D371,'26'!$L:$L)))))</f>
        <v/>
      </c>
      <c r="AF371" s="34" t="str">
        <f>IF($D371="","",(IF($C371="","",IF(ISNA(SUMIF('27'!$CA:$CA,$C371,'27'!$CB:$CB)),0,SUMIF('27'!$CA:$CA,$C371,'27'!$CB:$CB)))-IF($D371="","",IF(ISNA(SUMIF('27'!$B:$B,$D371,'27'!$L:$L)),0,SUMIF('27'!$B:$B,$D371,'27'!$L:$L)))))</f>
        <v/>
      </c>
      <c r="AG371" s="34" t="str">
        <f>IF($D371="","",(IF($C371="","",IF(ISNA(SUMIF('28'!$CA:$CA,$C371,'28'!$CB:$CB)),0,SUMIF('28'!$CA:$CA,$C371,'28'!$CB:$CB)))-IF($D371="","",IF(ISNA(SUMIF('28'!$B:$B,$D371,'28'!$L:$L)),0,SUMIF('28'!$B:$B,$D371,'28'!$L:$L)))))</f>
        <v/>
      </c>
      <c r="AH371" s="34" t="str">
        <f>IF($D371="","",(IF($C371="","",IF(ISNA(SUMIF('29'!$CA:$CA,$C371,'29'!$CB:$CB)),0,SUMIF('29'!$CA:$CA,$C371,'29'!$CB:$CB)))-IF($D371="","",IF(ISNA(SUMIF('29'!$B:$B,$D371,'29'!$L:$L)),0,SUMIF('29'!$B:$B,$D371,'29'!$L:$L)))))</f>
        <v/>
      </c>
      <c r="AI371" s="34" t="str">
        <f>IF($D371="","",(IF($C371="","",IF(ISNA(SUMIF('30'!$CA:$CA,$C371,'30'!$CB:$CB)),0,SUMIF('30'!$CA:$CA,$C371,'30'!$CB:$CB)))-IF($D371="","",IF(ISNA(SUMIF('30'!$B:$B,$D371,'30'!$L:$L)),0,SUMIF('30'!$B:$B,$D371,'30'!$L:$L)))))</f>
        <v/>
      </c>
      <c r="AJ371" s="34" t="str">
        <f>IF($D371="","",(IF($C371="","",IF(ISNA(SUMIF('31'!$CA:$CA,$C371,'31'!$CB:$CB)),0,SUMIF('31'!$CA:$CA,$C371,'31'!$CB:$CB)))-IF($D371="","",IF(ISNA(SUMIF('31'!$B:$B,$D371,'31'!$L:$L)),0,SUMIF('31'!$B:$B,$D371,'31'!$L:$L)))))</f>
        <v/>
      </c>
      <c r="AK371" s="35" t="str">
        <f t="shared" si="20"/>
        <v/>
      </c>
      <c r="AL371" s="31" t="str">
        <f t="shared" si="21"/>
        <v/>
      </c>
    </row>
    <row r="372" spans="1:38" ht="17.399999999999999" hidden="1">
      <c r="A372" s="19">
        <v>48</v>
      </c>
      <c r="C372" s="39" t="str">
        <f>IF(D372="","",VLOOKUP('CUADRO GENERADO'!D372,'BASE DATOS CONDUCTORES'!B:C,2,FALSE))</f>
        <v/>
      </c>
      <c r="D372" s="28" t="str">
        <f>IFERROR(VLOOKUP(A372,'BASE DATOS CONDUCTORES'!$AA$4:$AB$403,2,FALSE),"")</f>
        <v/>
      </c>
      <c r="E372" s="34" t="str">
        <f>IF(ISNA(VLOOKUP(D372,SALDOS!C:D,2,FALSE)),"",VLOOKUP(D372,SALDOS!C:D,2,FALSE))</f>
        <v/>
      </c>
      <c r="F372" s="34" t="str">
        <f>IF($D372="","",(IF($C372="","",IF(ISNA(SUMIF('1'!$CA:$CA,$C372,'1'!$CB:$CB)),0,SUMIF('1'!$CA:$CA,$C372,'1'!$CB:$CB)))-IF($D372="","",IF(ISNA(SUMIF('1'!$B:$B,$D372,'1'!$L:$L)),0,SUMIF('1'!$B:$B,$D372,'1'!$L:$L)))))</f>
        <v/>
      </c>
      <c r="G372" s="34" t="str">
        <f>IF($D372="","",(IF($C372="","",IF(ISNA(SUMIF('2'!$CA:$CA,$C372,'2'!$CB:$CB)),0,SUMIF('2'!$CA:$CA,$C372,'2'!$CB:$CB)))-IF($D372="","",IF(ISNA(SUMIF('2'!$B:$B,$D372,'2'!$L:$L)),0,SUMIF('2'!$B:$B,$D372,'2'!$L:$L)))))</f>
        <v/>
      </c>
      <c r="H372" s="34" t="str">
        <f>IF($D372="","",(IF($C372="","",IF(ISNA(SUMIF('3'!$CA:$CA,$C372,'3'!$CB:$CB)),0,SUMIF('3'!$CA:$CA,$C372,'3'!$CB:$CB)))-IF($D372="","",IF(ISNA(SUMIF('3'!$B:$B,$D372,'3'!$L:$L)),0,SUMIF('3'!$B:$B,$D372,'3'!$L:$L)))))</f>
        <v/>
      </c>
      <c r="I372" s="34" t="str">
        <f>IF($D372="","",(IF($C372="","",IF(ISNA(SUMIF('4'!$CA:$CA,$C372,'4'!$CB:$CB)),0,SUMIF('4'!$CA:$CA,$C372,'4'!$CB:$CB)))-IF($D372="","",IF(ISNA(SUMIF('4'!$B:$B,$D372,'4'!$L:$L)),0,SUMIF('4'!$B:$B,$D372,'4'!$L:$L)))))</f>
        <v/>
      </c>
      <c r="J372" s="34" t="str">
        <f>IF($D372="","",(IF($C372="","",IF(ISNA(SUMIF('5'!$CA:$CA,$C372,'5'!$CB:$CB)),0,SUMIF('5'!$CA:$CA,$C372,'5'!$CB:$CB)))-IF($D372="","",IF(ISNA(SUMIF('5'!$B:$B,$D372,'5'!$L:$L)),0,SUMIF('5'!$B:$B,$D372,'5'!$L:$L)))))</f>
        <v/>
      </c>
      <c r="K372" s="34" t="str">
        <f>IF($D372="","",(IF($C372="","",IF(ISNA(SUMIF('6'!$CA:$CA,$C372,'6'!$CB:$CB)),0,SUMIF('6'!$CA:$CA,$C372,'6'!$CB:$CB)))-IF($D372="","",IF(ISNA(SUMIF('6'!$B:$B,$D372,'6'!$L:$L)),0,SUMIF('6'!$B:$B,$D372,'6'!$L:$L)))))</f>
        <v/>
      </c>
      <c r="L372" s="34" t="str">
        <f>IF($D372="","",(IF($C372="","",IF(ISNA(SUMIF('7'!$CA:$CA,$C372,'7'!$CB:$CB)),0,SUMIF('7'!$CA:$CA,$C372,'7'!$CB:$CB)))-IF($D372="","",IF(ISNA(SUMIF('7'!$B:$B,$D372,'7'!$L:$L)),0,SUMIF('7'!$B:$B,$D372,'7'!$L:$L)))))</f>
        <v/>
      </c>
      <c r="M372" s="34" t="str">
        <f>IF($D372="","",(IF($C372="","",IF(ISNA(SUMIF('8'!$CA:$CA,$C372,'8'!$CB:$CB)),0,SUMIF('8'!$CA:$CA,$C372,'8'!$CB:$CB)))-IF($D372="","",IF(ISNA(SUMIF('8'!$B:$B,$D372,'8'!$L:$L)),0,SUMIF('8'!$B:$B,$D372,'8'!$L:$L)))))</f>
        <v/>
      </c>
      <c r="N372" s="34" t="str">
        <f>IF($D372="","",(IF($C372="","",IF(ISNA(SUMIF('9'!$CA:$CA,$C372,'9'!$CB:$CB)),0,SUMIF('9'!$CA:$CA,$C372,'9'!$CB:$CB)))-IF($D372="","",IF(ISNA(SUMIF('9'!$B:$B,$D372,'9'!$L:$L)),0,SUMIF('9'!$B:$B,$D372,'9'!$L:$L)))))</f>
        <v/>
      </c>
      <c r="O372" s="34" t="str">
        <f>IF($D372="","",(IF($C372="","",IF(ISNA(SUMIF('10'!$CA:$CA,$C372,'10'!$CB:$CB)),0,SUMIF('10'!$CA:$CA,$C372,'10'!$CB:$CB)))-IF($D372="","",IF(ISNA(SUMIF('10'!$B:$B,$D372,'10'!$L:$L)),0,SUMIF('10'!$B:$B,$D372,'10'!$L:$L)))))</f>
        <v/>
      </c>
      <c r="P372" s="34" t="str">
        <f>IF($D372="","",(IF($C372="","",IF(ISNA(SUMIF('11'!$CA:$CA,$C372,'11'!$CB:$CB)),0,SUMIF('11'!$CA:$CA,$C372,'11'!$CB:$CB)))-IF($D372="","",IF(ISNA(SUMIF('11'!$B:$B,$D372,'11'!$L:$L)),0,SUMIF('11'!$B:$B,$D372,'11'!$L:$L)))))</f>
        <v/>
      </c>
      <c r="Q372" s="34" t="str">
        <f>IF($D372="","",(IF($C372="","",IF(ISNA(SUMIF('12'!$CA:$CA,$C372,'12'!$CB:$CB)),0,SUMIF('12'!$CA:$CA,$C372,'12'!$CB:$CB)))-IF($D372="","",IF(ISNA(SUMIF('12'!$B:$B,$D372,'12'!$L:$L)),0,SUMIF('12'!$B:$B,$D372,'12'!$L:$L)))))</f>
        <v/>
      </c>
      <c r="R372" s="34" t="str">
        <f>IF($D372="","",(IF($C372="","",IF(ISNA(SUMIF('13'!$CA:$CA,$C372,'13'!$CB:$CB)),0,SUMIF('13'!$CA:$CA,$C372,'13'!$CB:$CB)))-IF($D372="","",IF(ISNA(SUMIF('13'!$B:$B,$D372,'13'!$L:$L)),0,SUMIF('13'!$B:$B,$D372,'13'!$L:$L)))))</f>
        <v/>
      </c>
      <c r="S372" s="34" t="str">
        <f>IF($D372="","",(IF($C372="","",IF(ISNA(SUMIF('14'!$CA:$CA,$C372,'14'!$CB:$CB)),0,SUMIF('14'!$CA:$CA,$C372,'14'!$CB:$CB)))-IF($D372="","",IF(ISNA(SUMIF('14'!$B:$B,$D372,'14'!$L:$L)),0,SUMIF('14'!$B:$B,$D372,'14'!$L:$L)))))</f>
        <v/>
      </c>
      <c r="T372" s="34" t="str">
        <f>IF($D372="","",(IF($C372="","",IF(ISNA(SUMIF('15'!$CA:$CA,$C372,'15'!$CB:$CB)),0,SUMIF('15'!$CA:$CA,$C372,'15'!$CB:$CB)))-IF($D372="","",IF(ISNA(SUMIF('15'!$B:$B,$D372,'15'!$L:$L)),0,SUMIF('15'!$B:$B,$D372,'15'!$L:$L)))))</f>
        <v/>
      </c>
      <c r="U372" s="34" t="str">
        <f>IF($D372="","",(IF($C372="","",IF(ISNA(SUMIF('16'!$CA:$CA,$C372,'16'!$CB:$CB)),0,SUMIF('16'!$CA:$CA,$C372,'16'!$CB:$CB)))-IF($D372="","",IF(ISNA(SUMIF('16'!$B:$B,$D372,'16'!$L:$L)),0,SUMIF('16'!$B:$B,$D372,'16'!$L:$L)))))</f>
        <v/>
      </c>
      <c r="V372" s="34" t="str">
        <f>IF($D372="","",(IF($C372="","",IF(ISNA(SUMIF('17'!$CA:$CA,$C372,'17'!$CB:$CB)),0,SUMIF('17'!$CA:$CA,$C372,'17'!$CB:$CB)))-IF($D372="","",IF(ISNA(SUMIF('17'!$B:$B,$D372,'17'!$L:$L)),0,SUMIF('17'!$B:$B,$D372,'17'!$L:$L)))))</f>
        <v/>
      </c>
      <c r="W372" s="34" t="str">
        <f>IF($D372="","",(IF($C372="","",IF(ISNA(SUMIF('18'!$CA:$CA,$C372,'18'!$CB:$CB)),0,SUMIF('18'!$CA:$CA,$C372,'18'!$CB:$CB)))-IF($D372="","",IF(ISNA(SUMIF('18'!$B:$B,$D372,'18'!$L:$L)),0,SUMIF('18'!$B:$B,$D372,'18'!$L:$L)))))</f>
        <v/>
      </c>
      <c r="X372" s="34" t="str">
        <f>IF($D372="","",(IF($C372="","",IF(ISNA(SUMIF('19'!$CA:$CA,$C372,'19'!$CB:$CB)),0,SUMIF('19'!$CA:$CA,$C372,'19'!$CB:$CB)))-IF($D372="","",IF(ISNA(SUMIF('19'!$B:$B,$D372,'19'!$L:$L)),0,SUMIF('19'!$B:$B,$D372,'19'!$L:$L)))))</f>
        <v/>
      </c>
      <c r="Y372" s="34" t="str">
        <f>IF($D372="","",(IF($C372="","",IF(ISNA(SUMIF('20'!$CA:$CA,$C372,'20'!$CB:$CB)),0,SUMIF('20'!$CA:$CA,$C372,'20'!$CB:$CB)))-IF($D372="","",IF(ISNA(SUMIF('20'!$B:$B,$D372,'20'!$L:$L)),0,SUMIF('20'!$B:$B,$D372,'20'!$L:$L)))))</f>
        <v/>
      </c>
      <c r="Z372" s="34" t="str">
        <f>IF($D372="","",(IF($C372="","",IF(ISNA(SUMIF('21'!$CA:$CA,$C372,'21'!$CB:$CB)),0,SUMIF('21'!$CA:$CA,$C372,'21'!$CB:$CB)))-IF($D372="","",IF(ISNA(SUMIF('21'!$B:$B,$D372,'21'!$L:$L)),0,SUMIF('21'!$B:$B,$D372,'21'!$L:$L)))))</f>
        <v/>
      </c>
      <c r="AA372" s="34" t="str">
        <f>IF($D372="","",(IF($C372="","",IF(ISNA(SUMIF('22'!$CA:$CA,$C372,'22'!$CB:$CB)),0,SUMIF('22'!$CA:$CA,$C372,'22'!$CB:$CB)))-IF($D372="","",IF(ISNA(SUMIF('22'!$B:$B,$D372,'22'!$L:$L)),0,SUMIF('22'!$B:$B,$D372,'22'!$L:$L)))))</f>
        <v/>
      </c>
      <c r="AB372" s="34" t="str">
        <f>IF($D372="","",(IF($C372="","",IF(ISNA(SUMIF('23'!$CA:$CA,$C372,'23'!$CB:$CB)),0,SUMIF('23'!$CA:$CA,$C372,'23'!$CB:$CB)))-IF($D372="","",IF(ISNA(SUMIF('23'!$B:$B,$D372,'23'!$L:$L)),0,SUMIF('23'!$B:$B,$D372,'23'!$L:$L)))))</f>
        <v/>
      </c>
      <c r="AC372" s="34" t="str">
        <f>IF($D372="","",(IF($C372="","",IF(ISNA(SUMIF('24'!$CA:$CA,$C372,'24'!$CB:$CB)),0,SUMIF('24'!$CA:$CA,$C372,'24'!$CB:$CB)))-IF($D372="","",IF(ISNA(SUMIF('24'!$B:$B,$D372,'24'!$L:$L)),0,SUMIF('24'!$B:$B,$D372,'24'!$L:$L)))))</f>
        <v/>
      </c>
      <c r="AD372" s="34" t="str">
        <f>IF($D372="","",(IF($C372="","",IF(ISNA(SUMIF('25'!$CA:$CA,$C372,'25'!$CB:$CB)),0,SUMIF('25'!$CA:$CA,$C372,'25'!$CB:$CB)))-IF($D372="","",IF(ISNA(SUMIF('25'!$B:$B,$D372,'25'!$L:$L)),0,SUMIF('25'!$B:$B,$D372,'25'!$L:$L)))))</f>
        <v/>
      </c>
      <c r="AE372" s="34" t="str">
        <f>IF($D372="","",(IF($C372="","",IF(ISNA(SUMIF('26'!$CA:$CA,$C372,'26'!$CB:$CB)),0,SUMIF('26'!$CA:$CA,$C372,'26'!$CB:$CB)))-IF($D372="","",IF(ISNA(SUMIF('26'!$B:$B,$D372,'26'!$L:$L)),0,SUMIF('26'!$B:$B,$D372,'26'!$L:$L)))))</f>
        <v/>
      </c>
      <c r="AF372" s="34" t="str">
        <f>IF($D372="","",(IF($C372="","",IF(ISNA(SUMIF('27'!$CA:$CA,$C372,'27'!$CB:$CB)),0,SUMIF('27'!$CA:$CA,$C372,'27'!$CB:$CB)))-IF($D372="","",IF(ISNA(SUMIF('27'!$B:$B,$D372,'27'!$L:$L)),0,SUMIF('27'!$B:$B,$D372,'27'!$L:$L)))))</f>
        <v/>
      </c>
      <c r="AG372" s="34" t="str">
        <f>IF($D372="","",(IF($C372="","",IF(ISNA(SUMIF('28'!$CA:$CA,$C372,'28'!$CB:$CB)),0,SUMIF('28'!$CA:$CA,$C372,'28'!$CB:$CB)))-IF($D372="","",IF(ISNA(SUMIF('28'!$B:$B,$D372,'28'!$L:$L)),0,SUMIF('28'!$B:$B,$D372,'28'!$L:$L)))))</f>
        <v/>
      </c>
      <c r="AH372" s="34" t="str">
        <f>IF($D372="","",(IF($C372="","",IF(ISNA(SUMIF('29'!$CA:$CA,$C372,'29'!$CB:$CB)),0,SUMIF('29'!$CA:$CA,$C372,'29'!$CB:$CB)))-IF($D372="","",IF(ISNA(SUMIF('29'!$B:$B,$D372,'29'!$L:$L)),0,SUMIF('29'!$B:$B,$D372,'29'!$L:$L)))))</f>
        <v/>
      </c>
      <c r="AI372" s="34" t="str">
        <f>IF($D372="","",(IF($C372="","",IF(ISNA(SUMIF('30'!$CA:$CA,$C372,'30'!$CB:$CB)),0,SUMIF('30'!$CA:$CA,$C372,'30'!$CB:$CB)))-IF($D372="","",IF(ISNA(SUMIF('30'!$B:$B,$D372,'30'!$L:$L)),0,SUMIF('30'!$B:$B,$D372,'30'!$L:$L)))))</f>
        <v/>
      </c>
      <c r="AJ372" s="34" t="str">
        <f>IF($D372="","",(IF($C372="","",IF(ISNA(SUMIF('31'!$CA:$CA,$C372,'31'!$CB:$CB)),0,SUMIF('31'!$CA:$CA,$C372,'31'!$CB:$CB)))-IF($D372="","",IF(ISNA(SUMIF('31'!$B:$B,$D372,'31'!$L:$L)),0,SUMIF('31'!$B:$B,$D372,'31'!$L:$L)))))</f>
        <v/>
      </c>
      <c r="AK372" s="35" t="str">
        <f t="shared" si="20"/>
        <v/>
      </c>
      <c r="AL372" s="31" t="str">
        <f t="shared" si="21"/>
        <v/>
      </c>
    </row>
    <row r="373" spans="1:38" ht="17.399999999999999" hidden="1">
      <c r="A373" s="19">
        <v>49</v>
      </c>
      <c r="C373" s="39" t="str">
        <f>IF(D373="","",VLOOKUP('CUADRO GENERADO'!D373,'BASE DATOS CONDUCTORES'!B:C,2,FALSE))</f>
        <v/>
      </c>
      <c r="D373" s="28" t="str">
        <f>IFERROR(VLOOKUP(A373,'BASE DATOS CONDUCTORES'!$AA$4:$AB$403,2,FALSE),"")</f>
        <v/>
      </c>
      <c r="E373" s="34" t="str">
        <f>IF(ISNA(VLOOKUP(D373,SALDOS!C:D,2,FALSE)),"",VLOOKUP(D373,SALDOS!C:D,2,FALSE))</f>
        <v/>
      </c>
      <c r="F373" s="34" t="str">
        <f>IF($D373="","",(IF($C373="","",IF(ISNA(SUMIF('1'!$CA:$CA,$C373,'1'!$CB:$CB)),0,SUMIF('1'!$CA:$CA,$C373,'1'!$CB:$CB)))-IF($D373="","",IF(ISNA(SUMIF('1'!$B:$B,$D373,'1'!$L:$L)),0,SUMIF('1'!$B:$B,$D373,'1'!$L:$L)))))</f>
        <v/>
      </c>
      <c r="G373" s="34" t="str">
        <f>IF($D373="","",(IF($C373="","",IF(ISNA(SUMIF('2'!$CA:$CA,$C373,'2'!$CB:$CB)),0,SUMIF('2'!$CA:$CA,$C373,'2'!$CB:$CB)))-IF($D373="","",IF(ISNA(SUMIF('2'!$B:$B,$D373,'2'!$L:$L)),0,SUMIF('2'!$B:$B,$D373,'2'!$L:$L)))))</f>
        <v/>
      </c>
      <c r="H373" s="34" t="str">
        <f>IF($D373="","",(IF($C373="","",IF(ISNA(SUMIF('3'!$CA:$CA,$C373,'3'!$CB:$CB)),0,SUMIF('3'!$CA:$CA,$C373,'3'!$CB:$CB)))-IF($D373="","",IF(ISNA(SUMIF('3'!$B:$B,$D373,'3'!$L:$L)),0,SUMIF('3'!$B:$B,$D373,'3'!$L:$L)))))</f>
        <v/>
      </c>
      <c r="I373" s="34" t="str">
        <f>IF($D373="","",(IF($C373="","",IF(ISNA(SUMIF('4'!$CA:$CA,$C373,'4'!$CB:$CB)),0,SUMIF('4'!$CA:$CA,$C373,'4'!$CB:$CB)))-IF($D373="","",IF(ISNA(SUMIF('4'!$B:$B,$D373,'4'!$L:$L)),0,SUMIF('4'!$B:$B,$D373,'4'!$L:$L)))))</f>
        <v/>
      </c>
      <c r="J373" s="34" t="str">
        <f>IF($D373="","",(IF($C373="","",IF(ISNA(SUMIF('5'!$CA:$CA,$C373,'5'!$CB:$CB)),0,SUMIF('5'!$CA:$CA,$C373,'5'!$CB:$CB)))-IF($D373="","",IF(ISNA(SUMIF('5'!$B:$B,$D373,'5'!$L:$L)),0,SUMIF('5'!$B:$B,$D373,'5'!$L:$L)))))</f>
        <v/>
      </c>
      <c r="K373" s="34" t="str">
        <f>IF($D373="","",(IF($C373="","",IF(ISNA(SUMIF('6'!$CA:$CA,$C373,'6'!$CB:$CB)),0,SUMIF('6'!$CA:$CA,$C373,'6'!$CB:$CB)))-IF($D373="","",IF(ISNA(SUMIF('6'!$B:$B,$D373,'6'!$L:$L)),0,SUMIF('6'!$B:$B,$D373,'6'!$L:$L)))))</f>
        <v/>
      </c>
      <c r="L373" s="34" t="str">
        <f>IF($D373="","",(IF($C373="","",IF(ISNA(SUMIF('7'!$CA:$CA,$C373,'7'!$CB:$CB)),0,SUMIF('7'!$CA:$CA,$C373,'7'!$CB:$CB)))-IF($D373="","",IF(ISNA(SUMIF('7'!$B:$B,$D373,'7'!$L:$L)),0,SUMIF('7'!$B:$B,$D373,'7'!$L:$L)))))</f>
        <v/>
      </c>
      <c r="M373" s="34" t="str">
        <f>IF($D373="","",(IF($C373="","",IF(ISNA(SUMIF('8'!$CA:$CA,$C373,'8'!$CB:$CB)),0,SUMIF('8'!$CA:$CA,$C373,'8'!$CB:$CB)))-IF($D373="","",IF(ISNA(SUMIF('8'!$B:$B,$D373,'8'!$L:$L)),0,SUMIF('8'!$B:$B,$D373,'8'!$L:$L)))))</f>
        <v/>
      </c>
      <c r="N373" s="34" t="str">
        <f>IF($D373="","",(IF($C373="","",IF(ISNA(SUMIF('9'!$CA:$CA,$C373,'9'!$CB:$CB)),0,SUMIF('9'!$CA:$CA,$C373,'9'!$CB:$CB)))-IF($D373="","",IF(ISNA(SUMIF('9'!$B:$B,$D373,'9'!$L:$L)),0,SUMIF('9'!$B:$B,$D373,'9'!$L:$L)))))</f>
        <v/>
      </c>
      <c r="O373" s="34" t="str">
        <f>IF($D373="","",(IF($C373="","",IF(ISNA(SUMIF('10'!$CA:$CA,$C373,'10'!$CB:$CB)),0,SUMIF('10'!$CA:$CA,$C373,'10'!$CB:$CB)))-IF($D373="","",IF(ISNA(SUMIF('10'!$B:$B,$D373,'10'!$L:$L)),0,SUMIF('10'!$B:$B,$D373,'10'!$L:$L)))))</f>
        <v/>
      </c>
      <c r="P373" s="34" t="str">
        <f>IF($D373="","",(IF($C373="","",IF(ISNA(SUMIF('11'!$CA:$CA,$C373,'11'!$CB:$CB)),0,SUMIF('11'!$CA:$CA,$C373,'11'!$CB:$CB)))-IF($D373="","",IF(ISNA(SUMIF('11'!$B:$B,$D373,'11'!$L:$L)),0,SUMIF('11'!$B:$B,$D373,'11'!$L:$L)))))</f>
        <v/>
      </c>
      <c r="Q373" s="34" t="str">
        <f>IF($D373="","",(IF($C373="","",IF(ISNA(SUMIF('12'!$CA:$CA,$C373,'12'!$CB:$CB)),0,SUMIF('12'!$CA:$CA,$C373,'12'!$CB:$CB)))-IF($D373="","",IF(ISNA(SUMIF('12'!$B:$B,$D373,'12'!$L:$L)),0,SUMIF('12'!$B:$B,$D373,'12'!$L:$L)))))</f>
        <v/>
      </c>
      <c r="R373" s="34" t="str">
        <f>IF($D373="","",(IF($C373="","",IF(ISNA(SUMIF('13'!$CA:$CA,$C373,'13'!$CB:$CB)),0,SUMIF('13'!$CA:$CA,$C373,'13'!$CB:$CB)))-IF($D373="","",IF(ISNA(SUMIF('13'!$B:$B,$D373,'13'!$L:$L)),0,SUMIF('13'!$B:$B,$D373,'13'!$L:$L)))))</f>
        <v/>
      </c>
      <c r="S373" s="34" t="str">
        <f>IF($D373="","",(IF($C373="","",IF(ISNA(SUMIF('14'!$CA:$CA,$C373,'14'!$CB:$CB)),0,SUMIF('14'!$CA:$CA,$C373,'14'!$CB:$CB)))-IF($D373="","",IF(ISNA(SUMIF('14'!$B:$B,$D373,'14'!$L:$L)),0,SUMIF('14'!$B:$B,$D373,'14'!$L:$L)))))</f>
        <v/>
      </c>
      <c r="T373" s="34" t="str">
        <f>IF($D373="","",(IF($C373="","",IF(ISNA(SUMIF('15'!$CA:$CA,$C373,'15'!$CB:$CB)),0,SUMIF('15'!$CA:$CA,$C373,'15'!$CB:$CB)))-IF($D373="","",IF(ISNA(SUMIF('15'!$B:$B,$D373,'15'!$L:$L)),0,SUMIF('15'!$B:$B,$D373,'15'!$L:$L)))))</f>
        <v/>
      </c>
      <c r="U373" s="34" t="str">
        <f>IF($D373="","",(IF($C373="","",IF(ISNA(SUMIF('16'!$CA:$CA,$C373,'16'!$CB:$CB)),0,SUMIF('16'!$CA:$CA,$C373,'16'!$CB:$CB)))-IF($D373="","",IF(ISNA(SUMIF('16'!$B:$B,$D373,'16'!$L:$L)),0,SUMIF('16'!$B:$B,$D373,'16'!$L:$L)))))</f>
        <v/>
      </c>
      <c r="V373" s="34" t="str">
        <f>IF($D373="","",(IF($C373="","",IF(ISNA(SUMIF('17'!$CA:$CA,$C373,'17'!$CB:$CB)),0,SUMIF('17'!$CA:$CA,$C373,'17'!$CB:$CB)))-IF($D373="","",IF(ISNA(SUMIF('17'!$B:$B,$D373,'17'!$L:$L)),0,SUMIF('17'!$B:$B,$D373,'17'!$L:$L)))))</f>
        <v/>
      </c>
      <c r="W373" s="34" t="str">
        <f>IF($D373="","",(IF($C373="","",IF(ISNA(SUMIF('18'!$CA:$CA,$C373,'18'!$CB:$CB)),0,SUMIF('18'!$CA:$CA,$C373,'18'!$CB:$CB)))-IF($D373="","",IF(ISNA(SUMIF('18'!$B:$B,$D373,'18'!$L:$L)),0,SUMIF('18'!$B:$B,$D373,'18'!$L:$L)))))</f>
        <v/>
      </c>
      <c r="X373" s="34" t="str">
        <f>IF($D373="","",(IF($C373="","",IF(ISNA(SUMIF('19'!$CA:$CA,$C373,'19'!$CB:$CB)),0,SUMIF('19'!$CA:$CA,$C373,'19'!$CB:$CB)))-IF($D373="","",IF(ISNA(SUMIF('19'!$B:$B,$D373,'19'!$L:$L)),0,SUMIF('19'!$B:$B,$D373,'19'!$L:$L)))))</f>
        <v/>
      </c>
      <c r="Y373" s="34" t="str">
        <f>IF($D373="","",(IF($C373="","",IF(ISNA(SUMIF('20'!$CA:$CA,$C373,'20'!$CB:$CB)),0,SUMIF('20'!$CA:$CA,$C373,'20'!$CB:$CB)))-IF($D373="","",IF(ISNA(SUMIF('20'!$B:$B,$D373,'20'!$L:$L)),0,SUMIF('20'!$B:$B,$D373,'20'!$L:$L)))))</f>
        <v/>
      </c>
      <c r="Z373" s="34" t="str">
        <f>IF($D373="","",(IF($C373="","",IF(ISNA(SUMIF('21'!$CA:$CA,$C373,'21'!$CB:$CB)),0,SUMIF('21'!$CA:$CA,$C373,'21'!$CB:$CB)))-IF($D373="","",IF(ISNA(SUMIF('21'!$B:$B,$D373,'21'!$L:$L)),0,SUMIF('21'!$B:$B,$D373,'21'!$L:$L)))))</f>
        <v/>
      </c>
      <c r="AA373" s="34" t="str">
        <f>IF($D373="","",(IF($C373="","",IF(ISNA(SUMIF('22'!$CA:$CA,$C373,'22'!$CB:$CB)),0,SUMIF('22'!$CA:$CA,$C373,'22'!$CB:$CB)))-IF($D373="","",IF(ISNA(SUMIF('22'!$B:$B,$D373,'22'!$L:$L)),0,SUMIF('22'!$B:$B,$D373,'22'!$L:$L)))))</f>
        <v/>
      </c>
      <c r="AB373" s="34" t="str">
        <f>IF($D373="","",(IF($C373="","",IF(ISNA(SUMIF('23'!$CA:$CA,$C373,'23'!$CB:$CB)),0,SUMIF('23'!$CA:$CA,$C373,'23'!$CB:$CB)))-IF($D373="","",IF(ISNA(SUMIF('23'!$B:$B,$D373,'23'!$L:$L)),0,SUMIF('23'!$B:$B,$D373,'23'!$L:$L)))))</f>
        <v/>
      </c>
      <c r="AC373" s="34" t="str">
        <f>IF($D373="","",(IF($C373="","",IF(ISNA(SUMIF('24'!$CA:$CA,$C373,'24'!$CB:$CB)),0,SUMIF('24'!$CA:$CA,$C373,'24'!$CB:$CB)))-IF($D373="","",IF(ISNA(SUMIF('24'!$B:$B,$D373,'24'!$L:$L)),0,SUMIF('24'!$B:$B,$D373,'24'!$L:$L)))))</f>
        <v/>
      </c>
      <c r="AD373" s="34" t="str">
        <f>IF($D373="","",(IF($C373="","",IF(ISNA(SUMIF('25'!$CA:$CA,$C373,'25'!$CB:$CB)),0,SUMIF('25'!$CA:$CA,$C373,'25'!$CB:$CB)))-IF($D373="","",IF(ISNA(SUMIF('25'!$B:$B,$D373,'25'!$L:$L)),0,SUMIF('25'!$B:$B,$D373,'25'!$L:$L)))))</f>
        <v/>
      </c>
      <c r="AE373" s="34" t="str">
        <f>IF($D373="","",(IF($C373="","",IF(ISNA(SUMIF('26'!$CA:$CA,$C373,'26'!$CB:$CB)),0,SUMIF('26'!$CA:$CA,$C373,'26'!$CB:$CB)))-IF($D373="","",IF(ISNA(SUMIF('26'!$B:$B,$D373,'26'!$L:$L)),0,SUMIF('26'!$B:$B,$D373,'26'!$L:$L)))))</f>
        <v/>
      </c>
      <c r="AF373" s="34" t="str">
        <f>IF($D373="","",(IF($C373="","",IF(ISNA(SUMIF('27'!$CA:$CA,$C373,'27'!$CB:$CB)),0,SUMIF('27'!$CA:$CA,$C373,'27'!$CB:$CB)))-IF($D373="","",IF(ISNA(SUMIF('27'!$B:$B,$D373,'27'!$L:$L)),0,SUMIF('27'!$B:$B,$D373,'27'!$L:$L)))))</f>
        <v/>
      </c>
      <c r="AG373" s="34" t="str">
        <f>IF($D373="","",(IF($C373="","",IF(ISNA(SUMIF('28'!$CA:$CA,$C373,'28'!$CB:$CB)),0,SUMIF('28'!$CA:$CA,$C373,'28'!$CB:$CB)))-IF($D373="","",IF(ISNA(SUMIF('28'!$B:$B,$D373,'28'!$L:$L)),0,SUMIF('28'!$B:$B,$D373,'28'!$L:$L)))))</f>
        <v/>
      </c>
      <c r="AH373" s="34" t="str">
        <f>IF($D373="","",(IF($C373="","",IF(ISNA(SUMIF('29'!$CA:$CA,$C373,'29'!$CB:$CB)),0,SUMIF('29'!$CA:$CA,$C373,'29'!$CB:$CB)))-IF($D373="","",IF(ISNA(SUMIF('29'!$B:$B,$D373,'29'!$L:$L)),0,SUMIF('29'!$B:$B,$D373,'29'!$L:$L)))))</f>
        <v/>
      </c>
      <c r="AI373" s="34" t="str">
        <f>IF($D373="","",(IF($C373="","",IF(ISNA(SUMIF('30'!$CA:$CA,$C373,'30'!$CB:$CB)),0,SUMIF('30'!$CA:$CA,$C373,'30'!$CB:$CB)))-IF($D373="","",IF(ISNA(SUMIF('30'!$B:$B,$D373,'30'!$L:$L)),0,SUMIF('30'!$B:$B,$D373,'30'!$L:$L)))))</f>
        <v/>
      </c>
      <c r="AJ373" s="34" t="str">
        <f>IF($D373="","",(IF($C373="","",IF(ISNA(SUMIF('31'!$CA:$CA,$C373,'31'!$CB:$CB)),0,SUMIF('31'!$CA:$CA,$C373,'31'!$CB:$CB)))-IF($D373="","",IF(ISNA(SUMIF('31'!$B:$B,$D373,'31'!$L:$L)),0,SUMIF('31'!$B:$B,$D373,'31'!$L:$L)))))</f>
        <v/>
      </c>
      <c r="AK373" s="35" t="str">
        <f t="shared" si="20"/>
        <v/>
      </c>
      <c r="AL373" s="31" t="str">
        <f t="shared" si="21"/>
        <v/>
      </c>
    </row>
    <row r="374" spans="1:38" ht="17.399999999999999" hidden="1">
      <c r="A374" s="19">
        <v>50</v>
      </c>
      <c r="C374" s="39" t="str">
        <f>IF(D374="","",VLOOKUP('CUADRO GENERADO'!D374,'BASE DATOS CONDUCTORES'!B:C,2,FALSE))</f>
        <v/>
      </c>
      <c r="D374" s="28" t="str">
        <f>IFERROR(VLOOKUP(A374,'BASE DATOS CONDUCTORES'!$AA$4:$AB$403,2,FALSE),"")</f>
        <v/>
      </c>
      <c r="E374" s="34" t="str">
        <f>IF(ISNA(VLOOKUP(D374,SALDOS!C:D,2,FALSE)),"",VLOOKUP(D374,SALDOS!C:D,2,FALSE))</f>
        <v/>
      </c>
      <c r="F374" s="34" t="str">
        <f>IF($D374="","",(IF($C374="","",IF(ISNA(SUMIF('1'!$CA:$CA,$C374,'1'!$CB:$CB)),0,SUMIF('1'!$CA:$CA,$C374,'1'!$CB:$CB)))-IF($D374="","",IF(ISNA(SUMIF('1'!$B:$B,$D374,'1'!$L:$L)),0,SUMIF('1'!$B:$B,$D374,'1'!$L:$L)))))</f>
        <v/>
      </c>
      <c r="G374" s="34" t="str">
        <f>IF($D374="","",(IF($C374="","",IF(ISNA(SUMIF('2'!$CA:$CA,$C374,'2'!$CB:$CB)),0,SUMIF('2'!$CA:$CA,$C374,'2'!$CB:$CB)))-IF($D374="","",IF(ISNA(SUMIF('2'!$B:$B,$D374,'2'!$L:$L)),0,SUMIF('2'!$B:$B,$D374,'2'!$L:$L)))))</f>
        <v/>
      </c>
      <c r="H374" s="34" t="str">
        <f>IF($D374="","",(IF($C374="","",IF(ISNA(SUMIF('3'!$CA:$CA,$C374,'3'!$CB:$CB)),0,SUMIF('3'!$CA:$CA,$C374,'3'!$CB:$CB)))-IF($D374="","",IF(ISNA(SUMIF('3'!$B:$B,$D374,'3'!$L:$L)),0,SUMIF('3'!$B:$B,$D374,'3'!$L:$L)))))</f>
        <v/>
      </c>
      <c r="I374" s="34" t="str">
        <f>IF($D374="","",(IF($C374="","",IF(ISNA(SUMIF('4'!$CA:$CA,$C374,'4'!$CB:$CB)),0,SUMIF('4'!$CA:$CA,$C374,'4'!$CB:$CB)))-IF($D374="","",IF(ISNA(SUMIF('4'!$B:$B,$D374,'4'!$L:$L)),0,SUMIF('4'!$B:$B,$D374,'4'!$L:$L)))))</f>
        <v/>
      </c>
      <c r="J374" s="34" t="str">
        <f>IF($D374="","",(IF($C374="","",IF(ISNA(SUMIF('5'!$CA:$CA,$C374,'5'!$CB:$CB)),0,SUMIF('5'!$CA:$CA,$C374,'5'!$CB:$CB)))-IF($D374="","",IF(ISNA(SUMIF('5'!$B:$B,$D374,'5'!$L:$L)),0,SUMIF('5'!$B:$B,$D374,'5'!$L:$L)))))</f>
        <v/>
      </c>
      <c r="K374" s="34" t="str">
        <f>IF($D374="","",(IF($C374="","",IF(ISNA(SUMIF('6'!$CA:$CA,$C374,'6'!$CB:$CB)),0,SUMIF('6'!$CA:$CA,$C374,'6'!$CB:$CB)))-IF($D374="","",IF(ISNA(SUMIF('6'!$B:$B,$D374,'6'!$L:$L)),0,SUMIF('6'!$B:$B,$D374,'6'!$L:$L)))))</f>
        <v/>
      </c>
      <c r="L374" s="34" t="str">
        <f>IF($D374="","",(IF($C374="","",IF(ISNA(SUMIF('7'!$CA:$CA,$C374,'7'!$CB:$CB)),0,SUMIF('7'!$CA:$CA,$C374,'7'!$CB:$CB)))-IF($D374="","",IF(ISNA(SUMIF('7'!$B:$B,$D374,'7'!$L:$L)),0,SUMIF('7'!$B:$B,$D374,'7'!$L:$L)))))</f>
        <v/>
      </c>
      <c r="M374" s="34" t="str">
        <f>IF($D374="","",(IF($C374="","",IF(ISNA(SUMIF('8'!$CA:$CA,$C374,'8'!$CB:$CB)),0,SUMIF('8'!$CA:$CA,$C374,'8'!$CB:$CB)))-IF($D374="","",IF(ISNA(SUMIF('8'!$B:$B,$D374,'8'!$L:$L)),0,SUMIF('8'!$B:$B,$D374,'8'!$L:$L)))))</f>
        <v/>
      </c>
      <c r="N374" s="34" t="str">
        <f>IF($D374="","",(IF($C374="","",IF(ISNA(SUMIF('9'!$CA:$CA,$C374,'9'!$CB:$CB)),0,SUMIF('9'!$CA:$CA,$C374,'9'!$CB:$CB)))-IF($D374="","",IF(ISNA(SUMIF('9'!$B:$B,$D374,'9'!$L:$L)),0,SUMIF('9'!$B:$B,$D374,'9'!$L:$L)))))</f>
        <v/>
      </c>
      <c r="O374" s="34" t="str">
        <f>IF($D374="","",(IF($C374="","",IF(ISNA(SUMIF('10'!$CA:$CA,$C374,'10'!$CB:$CB)),0,SUMIF('10'!$CA:$CA,$C374,'10'!$CB:$CB)))-IF($D374="","",IF(ISNA(SUMIF('10'!$B:$B,$D374,'10'!$L:$L)),0,SUMIF('10'!$B:$B,$D374,'10'!$L:$L)))))</f>
        <v/>
      </c>
      <c r="P374" s="34" t="str">
        <f>IF($D374="","",(IF($C374="","",IF(ISNA(SUMIF('11'!$CA:$CA,$C374,'11'!$CB:$CB)),0,SUMIF('11'!$CA:$CA,$C374,'11'!$CB:$CB)))-IF($D374="","",IF(ISNA(SUMIF('11'!$B:$B,$D374,'11'!$L:$L)),0,SUMIF('11'!$B:$B,$D374,'11'!$L:$L)))))</f>
        <v/>
      </c>
      <c r="Q374" s="34" t="str">
        <f>IF($D374="","",(IF($C374="","",IF(ISNA(SUMIF('12'!$CA:$CA,$C374,'12'!$CB:$CB)),0,SUMIF('12'!$CA:$CA,$C374,'12'!$CB:$CB)))-IF($D374="","",IF(ISNA(SUMIF('12'!$B:$B,$D374,'12'!$L:$L)),0,SUMIF('12'!$B:$B,$D374,'12'!$L:$L)))))</f>
        <v/>
      </c>
      <c r="R374" s="34" t="str">
        <f>IF($D374="","",(IF($C374="","",IF(ISNA(SUMIF('13'!$CA:$CA,$C374,'13'!$CB:$CB)),0,SUMIF('13'!$CA:$CA,$C374,'13'!$CB:$CB)))-IF($D374="","",IF(ISNA(SUMIF('13'!$B:$B,$D374,'13'!$L:$L)),0,SUMIF('13'!$B:$B,$D374,'13'!$L:$L)))))</f>
        <v/>
      </c>
      <c r="S374" s="34" t="str">
        <f>IF($D374="","",(IF($C374="","",IF(ISNA(SUMIF('14'!$CA:$CA,$C374,'14'!$CB:$CB)),0,SUMIF('14'!$CA:$CA,$C374,'14'!$CB:$CB)))-IF($D374="","",IF(ISNA(SUMIF('14'!$B:$B,$D374,'14'!$L:$L)),0,SUMIF('14'!$B:$B,$D374,'14'!$L:$L)))))</f>
        <v/>
      </c>
      <c r="T374" s="34" t="str">
        <f>IF($D374="","",(IF($C374="","",IF(ISNA(SUMIF('15'!$CA:$CA,$C374,'15'!$CB:$CB)),0,SUMIF('15'!$CA:$CA,$C374,'15'!$CB:$CB)))-IF($D374="","",IF(ISNA(SUMIF('15'!$B:$B,$D374,'15'!$L:$L)),0,SUMIF('15'!$B:$B,$D374,'15'!$L:$L)))))</f>
        <v/>
      </c>
      <c r="U374" s="34" t="str">
        <f>IF($D374="","",(IF($C374="","",IF(ISNA(SUMIF('16'!$CA:$CA,$C374,'16'!$CB:$CB)),0,SUMIF('16'!$CA:$CA,$C374,'16'!$CB:$CB)))-IF($D374="","",IF(ISNA(SUMIF('16'!$B:$B,$D374,'16'!$L:$L)),0,SUMIF('16'!$B:$B,$D374,'16'!$L:$L)))))</f>
        <v/>
      </c>
      <c r="V374" s="34" t="str">
        <f>IF($D374="","",(IF($C374="","",IF(ISNA(SUMIF('17'!$CA:$CA,$C374,'17'!$CB:$CB)),0,SUMIF('17'!$CA:$CA,$C374,'17'!$CB:$CB)))-IF($D374="","",IF(ISNA(SUMIF('17'!$B:$B,$D374,'17'!$L:$L)),0,SUMIF('17'!$B:$B,$D374,'17'!$L:$L)))))</f>
        <v/>
      </c>
      <c r="W374" s="34" t="str">
        <f>IF($D374="","",(IF($C374="","",IF(ISNA(SUMIF('18'!$CA:$CA,$C374,'18'!$CB:$CB)),0,SUMIF('18'!$CA:$CA,$C374,'18'!$CB:$CB)))-IF($D374="","",IF(ISNA(SUMIF('18'!$B:$B,$D374,'18'!$L:$L)),0,SUMIF('18'!$B:$B,$D374,'18'!$L:$L)))))</f>
        <v/>
      </c>
      <c r="X374" s="34" t="str">
        <f>IF($D374="","",(IF($C374="","",IF(ISNA(SUMIF('19'!$CA:$CA,$C374,'19'!$CB:$CB)),0,SUMIF('19'!$CA:$CA,$C374,'19'!$CB:$CB)))-IF($D374="","",IF(ISNA(SUMIF('19'!$B:$B,$D374,'19'!$L:$L)),0,SUMIF('19'!$B:$B,$D374,'19'!$L:$L)))))</f>
        <v/>
      </c>
      <c r="Y374" s="34" t="str">
        <f>IF($D374="","",(IF($C374="","",IF(ISNA(SUMIF('20'!$CA:$CA,$C374,'20'!$CB:$CB)),0,SUMIF('20'!$CA:$CA,$C374,'20'!$CB:$CB)))-IF($D374="","",IF(ISNA(SUMIF('20'!$B:$B,$D374,'20'!$L:$L)),0,SUMIF('20'!$B:$B,$D374,'20'!$L:$L)))))</f>
        <v/>
      </c>
      <c r="Z374" s="34" t="str">
        <f>IF($D374="","",(IF($C374="","",IF(ISNA(SUMIF('21'!$CA:$CA,$C374,'21'!$CB:$CB)),0,SUMIF('21'!$CA:$CA,$C374,'21'!$CB:$CB)))-IF($D374="","",IF(ISNA(SUMIF('21'!$B:$B,$D374,'21'!$L:$L)),0,SUMIF('21'!$B:$B,$D374,'21'!$L:$L)))))</f>
        <v/>
      </c>
      <c r="AA374" s="34" t="str">
        <f>IF($D374="","",(IF($C374="","",IF(ISNA(SUMIF('22'!$CA:$CA,$C374,'22'!$CB:$CB)),0,SUMIF('22'!$CA:$CA,$C374,'22'!$CB:$CB)))-IF($D374="","",IF(ISNA(SUMIF('22'!$B:$B,$D374,'22'!$L:$L)),0,SUMIF('22'!$B:$B,$D374,'22'!$L:$L)))))</f>
        <v/>
      </c>
      <c r="AB374" s="34" t="str">
        <f>IF($D374="","",(IF($C374="","",IF(ISNA(SUMIF('23'!$CA:$CA,$C374,'23'!$CB:$CB)),0,SUMIF('23'!$CA:$CA,$C374,'23'!$CB:$CB)))-IF($D374="","",IF(ISNA(SUMIF('23'!$B:$B,$D374,'23'!$L:$L)),0,SUMIF('23'!$B:$B,$D374,'23'!$L:$L)))))</f>
        <v/>
      </c>
      <c r="AC374" s="34" t="str">
        <f>IF($D374="","",(IF($C374="","",IF(ISNA(SUMIF('24'!$CA:$CA,$C374,'24'!$CB:$CB)),0,SUMIF('24'!$CA:$CA,$C374,'24'!$CB:$CB)))-IF($D374="","",IF(ISNA(SUMIF('24'!$B:$B,$D374,'24'!$L:$L)),0,SUMIF('24'!$B:$B,$D374,'24'!$L:$L)))))</f>
        <v/>
      </c>
      <c r="AD374" s="34" t="str">
        <f>IF($D374="","",(IF($C374="","",IF(ISNA(SUMIF('25'!$CA:$CA,$C374,'25'!$CB:$CB)),0,SUMIF('25'!$CA:$CA,$C374,'25'!$CB:$CB)))-IF($D374="","",IF(ISNA(SUMIF('25'!$B:$B,$D374,'25'!$L:$L)),0,SUMIF('25'!$B:$B,$D374,'25'!$L:$L)))))</f>
        <v/>
      </c>
      <c r="AE374" s="34" t="str">
        <f>IF($D374="","",(IF($C374="","",IF(ISNA(SUMIF('26'!$CA:$CA,$C374,'26'!$CB:$CB)),0,SUMIF('26'!$CA:$CA,$C374,'26'!$CB:$CB)))-IF($D374="","",IF(ISNA(SUMIF('26'!$B:$B,$D374,'26'!$L:$L)),0,SUMIF('26'!$B:$B,$D374,'26'!$L:$L)))))</f>
        <v/>
      </c>
      <c r="AF374" s="34" t="str">
        <f>IF($D374="","",(IF($C374="","",IF(ISNA(SUMIF('27'!$CA:$CA,$C374,'27'!$CB:$CB)),0,SUMIF('27'!$CA:$CA,$C374,'27'!$CB:$CB)))-IF($D374="","",IF(ISNA(SUMIF('27'!$B:$B,$D374,'27'!$L:$L)),0,SUMIF('27'!$B:$B,$D374,'27'!$L:$L)))))</f>
        <v/>
      </c>
      <c r="AG374" s="34" t="str">
        <f>IF($D374="","",(IF($C374="","",IF(ISNA(SUMIF('28'!$CA:$CA,$C374,'28'!$CB:$CB)),0,SUMIF('28'!$CA:$CA,$C374,'28'!$CB:$CB)))-IF($D374="","",IF(ISNA(SUMIF('28'!$B:$B,$D374,'28'!$L:$L)),0,SUMIF('28'!$B:$B,$D374,'28'!$L:$L)))))</f>
        <v/>
      </c>
      <c r="AH374" s="34" t="str">
        <f>IF($D374="","",(IF($C374="","",IF(ISNA(SUMIF('29'!$CA:$CA,$C374,'29'!$CB:$CB)),0,SUMIF('29'!$CA:$CA,$C374,'29'!$CB:$CB)))-IF($D374="","",IF(ISNA(SUMIF('29'!$B:$B,$D374,'29'!$L:$L)),0,SUMIF('29'!$B:$B,$D374,'29'!$L:$L)))))</f>
        <v/>
      </c>
      <c r="AI374" s="34" t="str">
        <f>IF($D374="","",(IF($C374="","",IF(ISNA(SUMIF('30'!$CA:$CA,$C374,'30'!$CB:$CB)),0,SUMIF('30'!$CA:$CA,$C374,'30'!$CB:$CB)))-IF($D374="","",IF(ISNA(SUMIF('30'!$B:$B,$D374,'30'!$L:$L)),0,SUMIF('30'!$B:$B,$D374,'30'!$L:$L)))))</f>
        <v/>
      </c>
      <c r="AJ374" s="34" t="str">
        <f>IF($D374="","",(IF($C374="","",IF(ISNA(SUMIF('31'!$CA:$CA,$C374,'31'!$CB:$CB)),0,SUMIF('31'!$CA:$CA,$C374,'31'!$CB:$CB)))-IF($D374="","",IF(ISNA(SUMIF('31'!$B:$B,$D374,'31'!$L:$L)),0,SUMIF('31'!$B:$B,$D374,'31'!$L:$L)))))</f>
        <v/>
      </c>
      <c r="AK374" s="35" t="str">
        <f t="shared" si="20"/>
        <v/>
      </c>
      <c r="AL374" s="31" t="str">
        <f t="shared" si="21"/>
        <v/>
      </c>
    </row>
    <row r="375" spans="1:38" ht="17.399999999999999" hidden="1">
      <c r="A375" s="19">
        <v>51</v>
      </c>
      <c r="C375" s="39" t="str">
        <f>IF(D375="","",VLOOKUP('CUADRO GENERADO'!D375,'BASE DATOS CONDUCTORES'!B:C,2,FALSE))</f>
        <v/>
      </c>
      <c r="D375" s="28" t="str">
        <f>IFERROR(VLOOKUP(A375,'BASE DATOS CONDUCTORES'!$AA$4:$AB$403,2,FALSE),"")</f>
        <v/>
      </c>
      <c r="E375" s="34" t="str">
        <f>IF(ISNA(VLOOKUP(D375,SALDOS!C:D,2,FALSE)),"",VLOOKUP(D375,SALDOS!C:D,2,FALSE))</f>
        <v/>
      </c>
      <c r="F375" s="34" t="str">
        <f>IF($D375="","",(IF($C375="","",IF(ISNA(SUMIF('1'!$CA:$CA,$C375,'1'!$CB:$CB)),0,SUMIF('1'!$CA:$CA,$C375,'1'!$CB:$CB)))-IF($D375="","",IF(ISNA(SUMIF('1'!$B:$B,$D375,'1'!$L:$L)),0,SUMIF('1'!$B:$B,$D375,'1'!$L:$L)))))</f>
        <v/>
      </c>
      <c r="G375" s="34" t="str">
        <f>IF($D375="","",(IF($C375="","",IF(ISNA(SUMIF('2'!$CA:$CA,$C375,'2'!$CB:$CB)),0,SUMIF('2'!$CA:$CA,$C375,'2'!$CB:$CB)))-IF($D375="","",IF(ISNA(SUMIF('2'!$B:$B,$D375,'2'!$L:$L)),0,SUMIF('2'!$B:$B,$D375,'2'!$L:$L)))))</f>
        <v/>
      </c>
      <c r="H375" s="34" t="str">
        <f>IF($D375="","",(IF($C375="","",IF(ISNA(SUMIF('3'!$CA:$CA,$C375,'3'!$CB:$CB)),0,SUMIF('3'!$CA:$CA,$C375,'3'!$CB:$CB)))-IF($D375="","",IF(ISNA(SUMIF('3'!$B:$B,$D375,'3'!$L:$L)),0,SUMIF('3'!$B:$B,$D375,'3'!$L:$L)))))</f>
        <v/>
      </c>
      <c r="I375" s="34" t="str">
        <f>IF($D375="","",(IF($C375="","",IF(ISNA(SUMIF('4'!$CA:$CA,$C375,'4'!$CB:$CB)),0,SUMIF('4'!$CA:$CA,$C375,'4'!$CB:$CB)))-IF($D375="","",IF(ISNA(SUMIF('4'!$B:$B,$D375,'4'!$L:$L)),0,SUMIF('4'!$B:$B,$D375,'4'!$L:$L)))))</f>
        <v/>
      </c>
      <c r="J375" s="34" t="str">
        <f>IF($D375="","",(IF($C375="","",IF(ISNA(SUMIF('5'!$CA:$CA,$C375,'5'!$CB:$CB)),0,SUMIF('5'!$CA:$CA,$C375,'5'!$CB:$CB)))-IF($D375="","",IF(ISNA(SUMIF('5'!$B:$B,$D375,'5'!$L:$L)),0,SUMIF('5'!$B:$B,$D375,'5'!$L:$L)))))</f>
        <v/>
      </c>
      <c r="K375" s="34" t="str">
        <f>IF($D375="","",(IF($C375="","",IF(ISNA(SUMIF('6'!$CA:$CA,$C375,'6'!$CB:$CB)),0,SUMIF('6'!$CA:$CA,$C375,'6'!$CB:$CB)))-IF($D375="","",IF(ISNA(SUMIF('6'!$B:$B,$D375,'6'!$L:$L)),0,SUMIF('6'!$B:$B,$D375,'6'!$L:$L)))))</f>
        <v/>
      </c>
      <c r="L375" s="34" t="str">
        <f>IF($D375="","",(IF($C375="","",IF(ISNA(SUMIF('7'!$CA:$CA,$C375,'7'!$CB:$CB)),0,SUMIF('7'!$CA:$CA,$C375,'7'!$CB:$CB)))-IF($D375="","",IF(ISNA(SUMIF('7'!$B:$B,$D375,'7'!$L:$L)),0,SUMIF('7'!$B:$B,$D375,'7'!$L:$L)))))</f>
        <v/>
      </c>
      <c r="M375" s="34" t="str">
        <f>IF($D375="","",(IF($C375="","",IF(ISNA(SUMIF('8'!$CA:$CA,$C375,'8'!$CB:$CB)),0,SUMIF('8'!$CA:$CA,$C375,'8'!$CB:$CB)))-IF($D375="","",IF(ISNA(SUMIF('8'!$B:$B,$D375,'8'!$L:$L)),0,SUMIF('8'!$B:$B,$D375,'8'!$L:$L)))))</f>
        <v/>
      </c>
      <c r="N375" s="34" t="str">
        <f>IF($D375="","",(IF($C375="","",IF(ISNA(SUMIF('9'!$CA:$CA,$C375,'9'!$CB:$CB)),0,SUMIF('9'!$CA:$CA,$C375,'9'!$CB:$CB)))-IF($D375="","",IF(ISNA(SUMIF('9'!$B:$B,$D375,'9'!$L:$L)),0,SUMIF('9'!$B:$B,$D375,'9'!$L:$L)))))</f>
        <v/>
      </c>
      <c r="O375" s="34" t="str">
        <f>IF($D375="","",(IF($C375="","",IF(ISNA(SUMIF('10'!$CA:$CA,$C375,'10'!$CB:$CB)),0,SUMIF('10'!$CA:$CA,$C375,'10'!$CB:$CB)))-IF($D375="","",IF(ISNA(SUMIF('10'!$B:$B,$D375,'10'!$L:$L)),0,SUMIF('10'!$B:$B,$D375,'10'!$L:$L)))))</f>
        <v/>
      </c>
      <c r="P375" s="34" t="str">
        <f>IF($D375="","",(IF($C375="","",IF(ISNA(SUMIF('11'!$CA:$CA,$C375,'11'!$CB:$CB)),0,SUMIF('11'!$CA:$CA,$C375,'11'!$CB:$CB)))-IF($D375="","",IF(ISNA(SUMIF('11'!$B:$B,$D375,'11'!$L:$L)),0,SUMIF('11'!$B:$B,$D375,'11'!$L:$L)))))</f>
        <v/>
      </c>
      <c r="Q375" s="34" t="str">
        <f>IF($D375="","",(IF($C375="","",IF(ISNA(SUMIF('12'!$CA:$CA,$C375,'12'!$CB:$CB)),0,SUMIF('12'!$CA:$CA,$C375,'12'!$CB:$CB)))-IF($D375="","",IF(ISNA(SUMIF('12'!$B:$B,$D375,'12'!$L:$L)),0,SUMIF('12'!$B:$B,$D375,'12'!$L:$L)))))</f>
        <v/>
      </c>
      <c r="R375" s="34" t="str">
        <f>IF($D375="","",(IF($C375="","",IF(ISNA(SUMIF('13'!$CA:$CA,$C375,'13'!$CB:$CB)),0,SUMIF('13'!$CA:$CA,$C375,'13'!$CB:$CB)))-IF($D375="","",IF(ISNA(SUMIF('13'!$B:$B,$D375,'13'!$L:$L)),0,SUMIF('13'!$B:$B,$D375,'13'!$L:$L)))))</f>
        <v/>
      </c>
      <c r="S375" s="34" t="str">
        <f>IF($D375="","",(IF($C375="","",IF(ISNA(SUMIF('14'!$CA:$CA,$C375,'14'!$CB:$CB)),0,SUMIF('14'!$CA:$CA,$C375,'14'!$CB:$CB)))-IF($D375="","",IF(ISNA(SUMIF('14'!$B:$B,$D375,'14'!$L:$L)),0,SUMIF('14'!$B:$B,$D375,'14'!$L:$L)))))</f>
        <v/>
      </c>
      <c r="T375" s="34" t="str">
        <f>IF($D375="","",(IF($C375="","",IF(ISNA(SUMIF('15'!$CA:$CA,$C375,'15'!$CB:$CB)),0,SUMIF('15'!$CA:$CA,$C375,'15'!$CB:$CB)))-IF($D375="","",IF(ISNA(SUMIF('15'!$B:$B,$D375,'15'!$L:$L)),0,SUMIF('15'!$B:$B,$D375,'15'!$L:$L)))))</f>
        <v/>
      </c>
      <c r="U375" s="34" t="str">
        <f>IF($D375="","",(IF($C375="","",IF(ISNA(SUMIF('16'!$CA:$CA,$C375,'16'!$CB:$CB)),0,SUMIF('16'!$CA:$CA,$C375,'16'!$CB:$CB)))-IF($D375="","",IF(ISNA(SUMIF('16'!$B:$B,$D375,'16'!$L:$L)),0,SUMIF('16'!$B:$B,$D375,'16'!$L:$L)))))</f>
        <v/>
      </c>
      <c r="V375" s="34" t="str">
        <f>IF($D375="","",(IF($C375="","",IF(ISNA(SUMIF('17'!$CA:$CA,$C375,'17'!$CB:$CB)),0,SUMIF('17'!$CA:$CA,$C375,'17'!$CB:$CB)))-IF($D375="","",IF(ISNA(SUMIF('17'!$B:$B,$D375,'17'!$L:$L)),0,SUMIF('17'!$B:$B,$D375,'17'!$L:$L)))))</f>
        <v/>
      </c>
      <c r="W375" s="34" t="str">
        <f>IF($D375="","",(IF($C375="","",IF(ISNA(SUMIF('18'!$CA:$CA,$C375,'18'!$CB:$CB)),0,SUMIF('18'!$CA:$CA,$C375,'18'!$CB:$CB)))-IF($D375="","",IF(ISNA(SUMIF('18'!$B:$B,$D375,'18'!$L:$L)),0,SUMIF('18'!$B:$B,$D375,'18'!$L:$L)))))</f>
        <v/>
      </c>
      <c r="X375" s="34" t="str">
        <f>IF($D375="","",(IF($C375="","",IF(ISNA(SUMIF('19'!$CA:$CA,$C375,'19'!$CB:$CB)),0,SUMIF('19'!$CA:$CA,$C375,'19'!$CB:$CB)))-IF($D375="","",IF(ISNA(SUMIF('19'!$B:$B,$D375,'19'!$L:$L)),0,SUMIF('19'!$B:$B,$D375,'19'!$L:$L)))))</f>
        <v/>
      </c>
      <c r="Y375" s="34" t="str">
        <f>IF($D375="","",(IF($C375="","",IF(ISNA(SUMIF('20'!$CA:$CA,$C375,'20'!$CB:$CB)),0,SUMIF('20'!$CA:$CA,$C375,'20'!$CB:$CB)))-IF($D375="","",IF(ISNA(SUMIF('20'!$B:$B,$D375,'20'!$L:$L)),0,SUMIF('20'!$B:$B,$D375,'20'!$L:$L)))))</f>
        <v/>
      </c>
      <c r="Z375" s="34" t="str">
        <f>IF($D375="","",(IF($C375="","",IF(ISNA(SUMIF('21'!$CA:$CA,$C375,'21'!$CB:$CB)),0,SUMIF('21'!$CA:$CA,$C375,'21'!$CB:$CB)))-IF($D375="","",IF(ISNA(SUMIF('21'!$B:$B,$D375,'21'!$L:$L)),0,SUMIF('21'!$B:$B,$D375,'21'!$L:$L)))))</f>
        <v/>
      </c>
      <c r="AA375" s="34" t="str">
        <f>IF($D375="","",(IF($C375="","",IF(ISNA(SUMIF('22'!$CA:$CA,$C375,'22'!$CB:$CB)),0,SUMIF('22'!$CA:$CA,$C375,'22'!$CB:$CB)))-IF($D375="","",IF(ISNA(SUMIF('22'!$B:$B,$D375,'22'!$L:$L)),0,SUMIF('22'!$B:$B,$D375,'22'!$L:$L)))))</f>
        <v/>
      </c>
      <c r="AB375" s="34" t="str">
        <f>IF($D375="","",(IF($C375="","",IF(ISNA(SUMIF('23'!$CA:$CA,$C375,'23'!$CB:$CB)),0,SUMIF('23'!$CA:$CA,$C375,'23'!$CB:$CB)))-IF($D375="","",IF(ISNA(SUMIF('23'!$B:$B,$D375,'23'!$L:$L)),0,SUMIF('23'!$B:$B,$D375,'23'!$L:$L)))))</f>
        <v/>
      </c>
      <c r="AC375" s="34" t="str">
        <f>IF($D375="","",(IF($C375="","",IF(ISNA(SUMIF('24'!$CA:$CA,$C375,'24'!$CB:$CB)),0,SUMIF('24'!$CA:$CA,$C375,'24'!$CB:$CB)))-IF($D375="","",IF(ISNA(SUMIF('24'!$B:$B,$D375,'24'!$L:$L)),0,SUMIF('24'!$B:$B,$D375,'24'!$L:$L)))))</f>
        <v/>
      </c>
      <c r="AD375" s="34" t="str">
        <f>IF($D375="","",(IF($C375="","",IF(ISNA(SUMIF('25'!$CA:$CA,$C375,'25'!$CB:$CB)),0,SUMIF('25'!$CA:$CA,$C375,'25'!$CB:$CB)))-IF($D375="","",IF(ISNA(SUMIF('25'!$B:$B,$D375,'25'!$L:$L)),0,SUMIF('25'!$B:$B,$D375,'25'!$L:$L)))))</f>
        <v/>
      </c>
      <c r="AE375" s="34" t="str">
        <f>IF($D375="","",(IF($C375="","",IF(ISNA(SUMIF('26'!$CA:$CA,$C375,'26'!$CB:$CB)),0,SUMIF('26'!$CA:$CA,$C375,'26'!$CB:$CB)))-IF($D375="","",IF(ISNA(SUMIF('26'!$B:$B,$D375,'26'!$L:$L)),0,SUMIF('26'!$B:$B,$D375,'26'!$L:$L)))))</f>
        <v/>
      </c>
      <c r="AF375" s="34" t="str">
        <f>IF($D375="","",(IF($C375="","",IF(ISNA(SUMIF('27'!$CA:$CA,$C375,'27'!$CB:$CB)),0,SUMIF('27'!$CA:$CA,$C375,'27'!$CB:$CB)))-IF($D375="","",IF(ISNA(SUMIF('27'!$B:$B,$D375,'27'!$L:$L)),0,SUMIF('27'!$B:$B,$D375,'27'!$L:$L)))))</f>
        <v/>
      </c>
      <c r="AG375" s="34" t="str">
        <f>IF($D375="","",(IF($C375="","",IF(ISNA(SUMIF('28'!$CA:$CA,$C375,'28'!$CB:$CB)),0,SUMIF('28'!$CA:$CA,$C375,'28'!$CB:$CB)))-IF($D375="","",IF(ISNA(SUMIF('28'!$B:$B,$D375,'28'!$L:$L)),0,SUMIF('28'!$B:$B,$D375,'28'!$L:$L)))))</f>
        <v/>
      </c>
      <c r="AH375" s="34" t="str">
        <f>IF($D375="","",(IF($C375="","",IF(ISNA(SUMIF('29'!$CA:$CA,$C375,'29'!$CB:$CB)),0,SUMIF('29'!$CA:$CA,$C375,'29'!$CB:$CB)))-IF($D375="","",IF(ISNA(SUMIF('29'!$B:$B,$D375,'29'!$L:$L)),0,SUMIF('29'!$B:$B,$D375,'29'!$L:$L)))))</f>
        <v/>
      </c>
      <c r="AI375" s="34" t="str">
        <f>IF($D375="","",(IF($C375="","",IF(ISNA(SUMIF('30'!$CA:$CA,$C375,'30'!$CB:$CB)),0,SUMIF('30'!$CA:$CA,$C375,'30'!$CB:$CB)))-IF($D375="","",IF(ISNA(SUMIF('30'!$B:$B,$D375,'30'!$L:$L)),0,SUMIF('30'!$B:$B,$D375,'30'!$L:$L)))))</f>
        <v/>
      </c>
      <c r="AJ375" s="34" t="str">
        <f>IF($D375="","",(IF($C375="","",IF(ISNA(SUMIF('31'!$CA:$CA,$C375,'31'!$CB:$CB)),0,SUMIF('31'!$CA:$CA,$C375,'31'!$CB:$CB)))-IF($D375="","",IF(ISNA(SUMIF('31'!$B:$B,$D375,'31'!$L:$L)),0,SUMIF('31'!$B:$B,$D375,'31'!$L:$L)))))</f>
        <v/>
      </c>
      <c r="AK375" s="35" t="str">
        <f t="shared" si="20"/>
        <v/>
      </c>
      <c r="AL375" s="31" t="str">
        <f t="shared" si="21"/>
        <v/>
      </c>
    </row>
    <row r="376" spans="1:38" ht="17.399999999999999" hidden="1">
      <c r="A376" s="19">
        <v>52</v>
      </c>
      <c r="C376" s="39" t="str">
        <f>IF(D376="","",VLOOKUP('CUADRO GENERADO'!D376,'BASE DATOS CONDUCTORES'!B:C,2,FALSE))</f>
        <v/>
      </c>
      <c r="D376" s="28" t="str">
        <f>IFERROR(VLOOKUP(A376,'BASE DATOS CONDUCTORES'!$AA$4:$AB$403,2,FALSE),"")</f>
        <v/>
      </c>
      <c r="E376" s="34" t="str">
        <f>IF(ISNA(VLOOKUP(D376,SALDOS!C:D,2,FALSE)),"",VLOOKUP(D376,SALDOS!C:D,2,FALSE))</f>
        <v/>
      </c>
      <c r="F376" s="34" t="str">
        <f>IF($D376="","",(IF($C376="","",IF(ISNA(SUMIF('1'!$CA:$CA,$C376,'1'!$CB:$CB)),0,SUMIF('1'!$CA:$CA,$C376,'1'!$CB:$CB)))-IF($D376="","",IF(ISNA(SUMIF('1'!$B:$B,$D376,'1'!$L:$L)),0,SUMIF('1'!$B:$B,$D376,'1'!$L:$L)))))</f>
        <v/>
      </c>
      <c r="G376" s="34" t="str">
        <f>IF($D376="","",(IF($C376="","",IF(ISNA(SUMIF('2'!$CA:$CA,$C376,'2'!$CB:$CB)),0,SUMIF('2'!$CA:$CA,$C376,'2'!$CB:$CB)))-IF($D376="","",IF(ISNA(SUMIF('2'!$B:$B,$D376,'2'!$L:$L)),0,SUMIF('2'!$B:$B,$D376,'2'!$L:$L)))))</f>
        <v/>
      </c>
      <c r="H376" s="34" t="str">
        <f>IF($D376="","",(IF($C376="","",IF(ISNA(SUMIF('3'!$CA:$CA,$C376,'3'!$CB:$CB)),0,SUMIF('3'!$CA:$CA,$C376,'3'!$CB:$CB)))-IF($D376="","",IF(ISNA(SUMIF('3'!$B:$B,$D376,'3'!$L:$L)),0,SUMIF('3'!$B:$B,$D376,'3'!$L:$L)))))</f>
        <v/>
      </c>
      <c r="I376" s="34" t="str">
        <f>IF($D376="","",(IF($C376="","",IF(ISNA(SUMIF('4'!$CA:$CA,$C376,'4'!$CB:$CB)),0,SUMIF('4'!$CA:$CA,$C376,'4'!$CB:$CB)))-IF($D376="","",IF(ISNA(SUMIF('4'!$B:$B,$D376,'4'!$L:$L)),0,SUMIF('4'!$B:$B,$D376,'4'!$L:$L)))))</f>
        <v/>
      </c>
      <c r="J376" s="34" t="str">
        <f>IF($D376="","",(IF($C376="","",IF(ISNA(SUMIF('5'!$CA:$CA,$C376,'5'!$CB:$CB)),0,SUMIF('5'!$CA:$CA,$C376,'5'!$CB:$CB)))-IF($D376="","",IF(ISNA(SUMIF('5'!$B:$B,$D376,'5'!$L:$L)),0,SUMIF('5'!$B:$B,$D376,'5'!$L:$L)))))</f>
        <v/>
      </c>
      <c r="K376" s="34" t="str">
        <f>IF($D376="","",(IF($C376="","",IF(ISNA(SUMIF('6'!$CA:$CA,$C376,'6'!$CB:$CB)),0,SUMIF('6'!$CA:$CA,$C376,'6'!$CB:$CB)))-IF($D376="","",IF(ISNA(SUMIF('6'!$B:$B,$D376,'6'!$L:$L)),0,SUMIF('6'!$B:$B,$D376,'6'!$L:$L)))))</f>
        <v/>
      </c>
      <c r="L376" s="34" t="str">
        <f>IF($D376="","",(IF($C376="","",IF(ISNA(SUMIF('7'!$CA:$CA,$C376,'7'!$CB:$CB)),0,SUMIF('7'!$CA:$CA,$C376,'7'!$CB:$CB)))-IF($D376="","",IF(ISNA(SUMIF('7'!$B:$B,$D376,'7'!$L:$L)),0,SUMIF('7'!$B:$B,$D376,'7'!$L:$L)))))</f>
        <v/>
      </c>
      <c r="M376" s="34" t="str">
        <f>IF($D376="","",(IF($C376="","",IF(ISNA(SUMIF('8'!$CA:$CA,$C376,'8'!$CB:$CB)),0,SUMIF('8'!$CA:$CA,$C376,'8'!$CB:$CB)))-IF($D376="","",IF(ISNA(SUMIF('8'!$B:$B,$D376,'8'!$L:$L)),0,SUMIF('8'!$B:$B,$D376,'8'!$L:$L)))))</f>
        <v/>
      </c>
      <c r="N376" s="34" t="str">
        <f>IF($D376="","",(IF($C376="","",IF(ISNA(SUMIF('9'!$CA:$CA,$C376,'9'!$CB:$CB)),0,SUMIF('9'!$CA:$CA,$C376,'9'!$CB:$CB)))-IF($D376="","",IF(ISNA(SUMIF('9'!$B:$B,$D376,'9'!$L:$L)),0,SUMIF('9'!$B:$B,$D376,'9'!$L:$L)))))</f>
        <v/>
      </c>
      <c r="O376" s="34" t="str">
        <f>IF($D376="","",(IF($C376="","",IF(ISNA(SUMIF('10'!$CA:$CA,$C376,'10'!$CB:$CB)),0,SUMIF('10'!$CA:$CA,$C376,'10'!$CB:$CB)))-IF($D376="","",IF(ISNA(SUMIF('10'!$B:$B,$D376,'10'!$L:$L)),0,SUMIF('10'!$B:$B,$D376,'10'!$L:$L)))))</f>
        <v/>
      </c>
      <c r="P376" s="34" t="str">
        <f>IF($D376="","",(IF($C376="","",IF(ISNA(SUMIF('11'!$CA:$CA,$C376,'11'!$CB:$CB)),0,SUMIF('11'!$CA:$CA,$C376,'11'!$CB:$CB)))-IF($D376="","",IF(ISNA(SUMIF('11'!$B:$B,$D376,'11'!$L:$L)),0,SUMIF('11'!$B:$B,$D376,'11'!$L:$L)))))</f>
        <v/>
      </c>
      <c r="Q376" s="34" t="str">
        <f>IF($D376="","",(IF($C376="","",IF(ISNA(SUMIF('12'!$CA:$CA,$C376,'12'!$CB:$CB)),0,SUMIF('12'!$CA:$CA,$C376,'12'!$CB:$CB)))-IF($D376="","",IF(ISNA(SUMIF('12'!$B:$B,$D376,'12'!$L:$L)),0,SUMIF('12'!$B:$B,$D376,'12'!$L:$L)))))</f>
        <v/>
      </c>
      <c r="R376" s="34" t="str">
        <f>IF($D376="","",(IF($C376="","",IF(ISNA(SUMIF('13'!$CA:$CA,$C376,'13'!$CB:$CB)),0,SUMIF('13'!$CA:$CA,$C376,'13'!$CB:$CB)))-IF($D376="","",IF(ISNA(SUMIF('13'!$B:$B,$D376,'13'!$L:$L)),0,SUMIF('13'!$B:$B,$D376,'13'!$L:$L)))))</f>
        <v/>
      </c>
      <c r="S376" s="34" t="str">
        <f>IF($D376="","",(IF($C376="","",IF(ISNA(SUMIF('14'!$CA:$CA,$C376,'14'!$CB:$CB)),0,SUMIF('14'!$CA:$CA,$C376,'14'!$CB:$CB)))-IF($D376="","",IF(ISNA(SUMIF('14'!$B:$B,$D376,'14'!$L:$L)),0,SUMIF('14'!$B:$B,$D376,'14'!$L:$L)))))</f>
        <v/>
      </c>
      <c r="T376" s="34" t="str">
        <f>IF($D376="","",(IF($C376="","",IF(ISNA(SUMIF('15'!$CA:$CA,$C376,'15'!$CB:$CB)),0,SUMIF('15'!$CA:$CA,$C376,'15'!$CB:$CB)))-IF($D376="","",IF(ISNA(SUMIF('15'!$B:$B,$D376,'15'!$L:$L)),0,SUMIF('15'!$B:$B,$D376,'15'!$L:$L)))))</f>
        <v/>
      </c>
      <c r="U376" s="34" t="str">
        <f>IF($D376="","",(IF($C376="","",IF(ISNA(SUMIF('16'!$CA:$CA,$C376,'16'!$CB:$CB)),0,SUMIF('16'!$CA:$CA,$C376,'16'!$CB:$CB)))-IF($D376="","",IF(ISNA(SUMIF('16'!$B:$B,$D376,'16'!$L:$L)),0,SUMIF('16'!$B:$B,$D376,'16'!$L:$L)))))</f>
        <v/>
      </c>
      <c r="V376" s="34" t="str">
        <f>IF($D376="","",(IF($C376="","",IF(ISNA(SUMIF('17'!$CA:$CA,$C376,'17'!$CB:$CB)),0,SUMIF('17'!$CA:$CA,$C376,'17'!$CB:$CB)))-IF($D376="","",IF(ISNA(SUMIF('17'!$B:$B,$D376,'17'!$L:$L)),0,SUMIF('17'!$B:$B,$D376,'17'!$L:$L)))))</f>
        <v/>
      </c>
      <c r="W376" s="34" t="str">
        <f>IF($D376="","",(IF($C376="","",IF(ISNA(SUMIF('18'!$CA:$CA,$C376,'18'!$CB:$CB)),0,SUMIF('18'!$CA:$CA,$C376,'18'!$CB:$CB)))-IF($D376="","",IF(ISNA(SUMIF('18'!$B:$B,$D376,'18'!$L:$L)),0,SUMIF('18'!$B:$B,$D376,'18'!$L:$L)))))</f>
        <v/>
      </c>
      <c r="X376" s="34" t="str">
        <f>IF($D376="","",(IF($C376="","",IF(ISNA(SUMIF('19'!$CA:$CA,$C376,'19'!$CB:$CB)),0,SUMIF('19'!$CA:$CA,$C376,'19'!$CB:$CB)))-IF($D376="","",IF(ISNA(SUMIF('19'!$B:$B,$D376,'19'!$L:$L)),0,SUMIF('19'!$B:$B,$D376,'19'!$L:$L)))))</f>
        <v/>
      </c>
      <c r="Y376" s="34" t="str">
        <f>IF($D376="","",(IF($C376="","",IF(ISNA(SUMIF('20'!$CA:$CA,$C376,'20'!$CB:$CB)),0,SUMIF('20'!$CA:$CA,$C376,'20'!$CB:$CB)))-IF($D376="","",IF(ISNA(SUMIF('20'!$B:$B,$D376,'20'!$L:$L)),0,SUMIF('20'!$B:$B,$D376,'20'!$L:$L)))))</f>
        <v/>
      </c>
      <c r="Z376" s="34" t="str">
        <f>IF($D376="","",(IF($C376="","",IF(ISNA(SUMIF('21'!$CA:$CA,$C376,'21'!$CB:$CB)),0,SUMIF('21'!$CA:$CA,$C376,'21'!$CB:$CB)))-IF($D376="","",IF(ISNA(SUMIF('21'!$B:$B,$D376,'21'!$L:$L)),0,SUMIF('21'!$B:$B,$D376,'21'!$L:$L)))))</f>
        <v/>
      </c>
      <c r="AA376" s="34" t="str">
        <f>IF($D376="","",(IF($C376="","",IF(ISNA(SUMIF('22'!$CA:$CA,$C376,'22'!$CB:$CB)),0,SUMIF('22'!$CA:$CA,$C376,'22'!$CB:$CB)))-IF($D376="","",IF(ISNA(SUMIF('22'!$B:$B,$D376,'22'!$L:$L)),0,SUMIF('22'!$B:$B,$D376,'22'!$L:$L)))))</f>
        <v/>
      </c>
      <c r="AB376" s="34" t="str">
        <f>IF($D376="","",(IF($C376="","",IF(ISNA(SUMIF('23'!$CA:$CA,$C376,'23'!$CB:$CB)),0,SUMIF('23'!$CA:$CA,$C376,'23'!$CB:$CB)))-IF($D376="","",IF(ISNA(SUMIF('23'!$B:$B,$D376,'23'!$L:$L)),0,SUMIF('23'!$B:$B,$D376,'23'!$L:$L)))))</f>
        <v/>
      </c>
      <c r="AC376" s="34" t="str">
        <f>IF($D376="","",(IF($C376="","",IF(ISNA(SUMIF('24'!$CA:$CA,$C376,'24'!$CB:$CB)),0,SUMIF('24'!$CA:$CA,$C376,'24'!$CB:$CB)))-IF($D376="","",IF(ISNA(SUMIF('24'!$B:$B,$D376,'24'!$L:$L)),0,SUMIF('24'!$B:$B,$D376,'24'!$L:$L)))))</f>
        <v/>
      </c>
      <c r="AD376" s="34" t="str">
        <f>IF($D376="","",(IF($C376="","",IF(ISNA(SUMIF('25'!$CA:$CA,$C376,'25'!$CB:$CB)),0,SUMIF('25'!$CA:$CA,$C376,'25'!$CB:$CB)))-IF($D376="","",IF(ISNA(SUMIF('25'!$B:$B,$D376,'25'!$L:$L)),0,SUMIF('25'!$B:$B,$D376,'25'!$L:$L)))))</f>
        <v/>
      </c>
      <c r="AE376" s="34" t="str">
        <f>IF($D376="","",(IF($C376="","",IF(ISNA(SUMIF('26'!$CA:$CA,$C376,'26'!$CB:$CB)),0,SUMIF('26'!$CA:$CA,$C376,'26'!$CB:$CB)))-IF($D376="","",IF(ISNA(SUMIF('26'!$B:$B,$D376,'26'!$L:$L)),0,SUMIF('26'!$B:$B,$D376,'26'!$L:$L)))))</f>
        <v/>
      </c>
      <c r="AF376" s="34" t="str">
        <f>IF($D376="","",(IF($C376="","",IF(ISNA(SUMIF('27'!$CA:$CA,$C376,'27'!$CB:$CB)),0,SUMIF('27'!$CA:$CA,$C376,'27'!$CB:$CB)))-IF($D376="","",IF(ISNA(SUMIF('27'!$B:$B,$D376,'27'!$L:$L)),0,SUMIF('27'!$B:$B,$D376,'27'!$L:$L)))))</f>
        <v/>
      </c>
      <c r="AG376" s="34" t="str">
        <f>IF($D376="","",(IF($C376="","",IF(ISNA(SUMIF('28'!$CA:$CA,$C376,'28'!$CB:$CB)),0,SUMIF('28'!$CA:$CA,$C376,'28'!$CB:$CB)))-IF($D376="","",IF(ISNA(SUMIF('28'!$B:$B,$D376,'28'!$L:$L)),0,SUMIF('28'!$B:$B,$D376,'28'!$L:$L)))))</f>
        <v/>
      </c>
      <c r="AH376" s="34" t="str">
        <f>IF($D376="","",(IF($C376="","",IF(ISNA(SUMIF('29'!$CA:$CA,$C376,'29'!$CB:$CB)),0,SUMIF('29'!$CA:$CA,$C376,'29'!$CB:$CB)))-IF($D376="","",IF(ISNA(SUMIF('29'!$B:$B,$D376,'29'!$L:$L)),0,SUMIF('29'!$B:$B,$D376,'29'!$L:$L)))))</f>
        <v/>
      </c>
      <c r="AI376" s="34" t="str">
        <f>IF($D376="","",(IF($C376="","",IF(ISNA(SUMIF('30'!$CA:$CA,$C376,'30'!$CB:$CB)),0,SUMIF('30'!$CA:$CA,$C376,'30'!$CB:$CB)))-IF($D376="","",IF(ISNA(SUMIF('30'!$B:$B,$D376,'30'!$L:$L)),0,SUMIF('30'!$B:$B,$D376,'30'!$L:$L)))))</f>
        <v/>
      </c>
      <c r="AJ376" s="34" t="str">
        <f>IF($D376="","",(IF($C376="","",IF(ISNA(SUMIF('31'!$CA:$CA,$C376,'31'!$CB:$CB)),0,SUMIF('31'!$CA:$CA,$C376,'31'!$CB:$CB)))-IF($D376="","",IF(ISNA(SUMIF('31'!$B:$B,$D376,'31'!$L:$L)),0,SUMIF('31'!$B:$B,$D376,'31'!$L:$L)))))</f>
        <v/>
      </c>
      <c r="AK376" s="35" t="str">
        <f t="shared" si="20"/>
        <v/>
      </c>
      <c r="AL376" s="31" t="str">
        <f t="shared" si="21"/>
        <v/>
      </c>
    </row>
    <row r="377" spans="1:38" ht="17.399999999999999" hidden="1">
      <c r="A377" s="19">
        <v>53</v>
      </c>
      <c r="C377" s="39" t="str">
        <f>IF(D377="","",VLOOKUP('CUADRO GENERADO'!D377,'BASE DATOS CONDUCTORES'!B:C,2,FALSE))</f>
        <v/>
      </c>
      <c r="D377" s="28" t="str">
        <f>IFERROR(VLOOKUP(A377,'BASE DATOS CONDUCTORES'!$AA$4:$AB$403,2,FALSE),"")</f>
        <v/>
      </c>
      <c r="E377" s="34" t="str">
        <f>IF(ISNA(VLOOKUP(D377,SALDOS!C:D,2,FALSE)),"",VLOOKUP(D377,SALDOS!C:D,2,FALSE))</f>
        <v/>
      </c>
      <c r="F377" s="34" t="str">
        <f>IF($D377="","",(IF($C377="","",IF(ISNA(SUMIF('1'!$CA:$CA,$C377,'1'!$CB:$CB)),0,SUMIF('1'!$CA:$CA,$C377,'1'!$CB:$CB)))-IF($D377="","",IF(ISNA(SUMIF('1'!$B:$B,$D377,'1'!$L:$L)),0,SUMIF('1'!$B:$B,$D377,'1'!$L:$L)))))</f>
        <v/>
      </c>
      <c r="G377" s="34" t="str">
        <f>IF($D377="","",(IF($C377="","",IF(ISNA(SUMIF('2'!$CA:$CA,$C377,'2'!$CB:$CB)),0,SUMIF('2'!$CA:$CA,$C377,'2'!$CB:$CB)))-IF($D377="","",IF(ISNA(SUMIF('2'!$B:$B,$D377,'2'!$L:$L)),0,SUMIF('2'!$B:$B,$D377,'2'!$L:$L)))))</f>
        <v/>
      </c>
      <c r="H377" s="34" t="str">
        <f>IF($D377="","",(IF($C377="","",IF(ISNA(SUMIF('3'!$CA:$CA,$C377,'3'!$CB:$CB)),0,SUMIF('3'!$CA:$CA,$C377,'3'!$CB:$CB)))-IF($D377="","",IF(ISNA(SUMIF('3'!$B:$B,$D377,'3'!$L:$L)),0,SUMIF('3'!$B:$B,$D377,'3'!$L:$L)))))</f>
        <v/>
      </c>
      <c r="I377" s="34" t="str">
        <f>IF($D377="","",(IF($C377="","",IF(ISNA(SUMIF('4'!$CA:$CA,$C377,'4'!$CB:$CB)),0,SUMIF('4'!$CA:$CA,$C377,'4'!$CB:$CB)))-IF($D377="","",IF(ISNA(SUMIF('4'!$B:$B,$D377,'4'!$L:$L)),0,SUMIF('4'!$B:$B,$D377,'4'!$L:$L)))))</f>
        <v/>
      </c>
      <c r="J377" s="34" t="str">
        <f>IF($D377="","",(IF($C377="","",IF(ISNA(SUMIF('5'!$CA:$CA,$C377,'5'!$CB:$CB)),0,SUMIF('5'!$CA:$CA,$C377,'5'!$CB:$CB)))-IF($D377="","",IF(ISNA(SUMIF('5'!$B:$B,$D377,'5'!$L:$L)),0,SUMIF('5'!$B:$B,$D377,'5'!$L:$L)))))</f>
        <v/>
      </c>
      <c r="K377" s="34" t="str">
        <f>IF($D377="","",(IF($C377="","",IF(ISNA(SUMIF('6'!$CA:$CA,$C377,'6'!$CB:$CB)),0,SUMIF('6'!$CA:$CA,$C377,'6'!$CB:$CB)))-IF($D377="","",IF(ISNA(SUMIF('6'!$B:$B,$D377,'6'!$L:$L)),0,SUMIF('6'!$B:$B,$D377,'6'!$L:$L)))))</f>
        <v/>
      </c>
      <c r="L377" s="34" t="str">
        <f>IF($D377="","",(IF($C377="","",IF(ISNA(SUMIF('7'!$CA:$CA,$C377,'7'!$CB:$CB)),0,SUMIF('7'!$CA:$CA,$C377,'7'!$CB:$CB)))-IF($D377="","",IF(ISNA(SUMIF('7'!$B:$B,$D377,'7'!$L:$L)),0,SUMIF('7'!$B:$B,$D377,'7'!$L:$L)))))</f>
        <v/>
      </c>
      <c r="M377" s="34" t="str">
        <f>IF($D377="","",(IF($C377="","",IF(ISNA(SUMIF('8'!$CA:$CA,$C377,'8'!$CB:$CB)),0,SUMIF('8'!$CA:$CA,$C377,'8'!$CB:$CB)))-IF($D377="","",IF(ISNA(SUMIF('8'!$B:$B,$D377,'8'!$L:$L)),0,SUMIF('8'!$B:$B,$D377,'8'!$L:$L)))))</f>
        <v/>
      </c>
      <c r="N377" s="34" t="str">
        <f>IF($D377="","",(IF($C377="","",IF(ISNA(SUMIF('9'!$CA:$CA,$C377,'9'!$CB:$CB)),0,SUMIF('9'!$CA:$CA,$C377,'9'!$CB:$CB)))-IF($D377="","",IF(ISNA(SUMIF('9'!$B:$B,$D377,'9'!$L:$L)),0,SUMIF('9'!$B:$B,$D377,'9'!$L:$L)))))</f>
        <v/>
      </c>
      <c r="O377" s="34" t="str">
        <f>IF($D377="","",(IF($C377="","",IF(ISNA(SUMIF('10'!$CA:$CA,$C377,'10'!$CB:$CB)),0,SUMIF('10'!$CA:$CA,$C377,'10'!$CB:$CB)))-IF($D377="","",IF(ISNA(SUMIF('10'!$B:$B,$D377,'10'!$L:$L)),0,SUMIF('10'!$B:$B,$D377,'10'!$L:$L)))))</f>
        <v/>
      </c>
      <c r="P377" s="34" t="str">
        <f>IF($D377="","",(IF($C377="","",IF(ISNA(SUMIF('11'!$CA:$CA,$C377,'11'!$CB:$CB)),0,SUMIF('11'!$CA:$CA,$C377,'11'!$CB:$CB)))-IF($D377="","",IF(ISNA(SUMIF('11'!$B:$B,$D377,'11'!$L:$L)),0,SUMIF('11'!$B:$B,$D377,'11'!$L:$L)))))</f>
        <v/>
      </c>
      <c r="Q377" s="34" t="str">
        <f>IF($D377="","",(IF($C377="","",IF(ISNA(SUMIF('12'!$CA:$CA,$C377,'12'!$CB:$CB)),0,SUMIF('12'!$CA:$CA,$C377,'12'!$CB:$CB)))-IF($D377="","",IF(ISNA(SUMIF('12'!$B:$B,$D377,'12'!$L:$L)),0,SUMIF('12'!$B:$B,$D377,'12'!$L:$L)))))</f>
        <v/>
      </c>
      <c r="R377" s="34" t="str">
        <f>IF($D377="","",(IF($C377="","",IF(ISNA(SUMIF('13'!$CA:$CA,$C377,'13'!$CB:$CB)),0,SUMIF('13'!$CA:$CA,$C377,'13'!$CB:$CB)))-IF($D377="","",IF(ISNA(SUMIF('13'!$B:$B,$D377,'13'!$L:$L)),0,SUMIF('13'!$B:$B,$D377,'13'!$L:$L)))))</f>
        <v/>
      </c>
      <c r="S377" s="34" t="str">
        <f>IF($D377="","",(IF($C377="","",IF(ISNA(SUMIF('14'!$CA:$CA,$C377,'14'!$CB:$CB)),0,SUMIF('14'!$CA:$CA,$C377,'14'!$CB:$CB)))-IF($D377="","",IF(ISNA(SUMIF('14'!$B:$B,$D377,'14'!$L:$L)),0,SUMIF('14'!$B:$B,$D377,'14'!$L:$L)))))</f>
        <v/>
      </c>
      <c r="T377" s="34" t="str">
        <f>IF($D377="","",(IF($C377="","",IF(ISNA(SUMIF('15'!$CA:$CA,$C377,'15'!$CB:$CB)),0,SUMIF('15'!$CA:$CA,$C377,'15'!$CB:$CB)))-IF($D377="","",IF(ISNA(SUMIF('15'!$B:$B,$D377,'15'!$L:$L)),0,SUMIF('15'!$B:$B,$D377,'15'!$L:$L)))))</f>
        <v/>
      </c>
      <c r="U377" s="34" t="str">
        <f>IF($D377="","",(IF($C377="","",IF(ISNA(SUMIF('16'!$CA:$CA,$C377,'16'!$CB:$CB)),0,SUMIF('16'!$CA:$CA,$C377,'16'!$CB:$CB)))-IF($D377="","",IF(ISNA(SUMIF('16'!$B:$B,$D377,'16'!$L:$L)),0,SUMIF('16'!$B:$B,$D377,'16'!$L:$L)))))</f>
        <v/>
      </c>
      <c r="V377" s="34" t="str">
        <f>IF($D377="","",(IF($C377="","",IF(ISNA(SUMIF('17'!$CA:$CA,$C377,'17'!$CB:$CB)),0,SUMIF('17'!$CA:$CA,$C377,'17'!$CB:$CB)))-IF($D377="","",IF(ISNA(SUMIF('17'!$B:$B,$D377,'17'!$L:$L)),0,SUMIF('17'!$B:$B,$D377,'17'!$L:$L)))))</f>
        <v/>
      </c>
      <c r="W377" s="34" t="str">
        <f>IF($D377="","",(IF($C377="","",IF(ISNA(SUMIF('18'!$CA:$CA,$C377,'18'!$CB:$CB)),0,SUMIF('18'!$CA:$CA,$C377,'18'!$CB:$CB)))-IF($D377="","",IF(ISNA(SUMIF('18'!$B:$B,$D377,'18'!$L:$L)),0,SUMIF('18'!$B:$B,$D377,'18'!$L:$L)))))</f>
        <v/>
      </c>
      <c r="X377" s="34" t="str">
        <f>IF($D377="","",(IF($C377="","",IF(ISNA(SUMIF('19'!$CA:$CA,$C377,'19'!$CB:$CB)),0,SUMIF('19'!$CA:$CA,$C377,'19'!$CB:$CB)))-IF($D377="","",IF(ISNA(SUMIF('19'!$B:$B,$D377,'19'!$L:$L)),0,SUMIF('19'!$B:$B,$D377,'19'!$L:$L)))))</f>
        <v/>
      </c>
      <c r="Y377" s="34" t="str">
        <f>IF($D377="","",(IF($C377="","",IF(ISNA(SUMIF('20'!$CA:$CA,$C377,'20'!$CB:$CB)),0,SUMIF('20'!$CA:$CA,$C377,'20'!$CB:$CB)))-IF($D377="","",IF(ISNA(SUMIF('20'!$B:$B,$D377,'20'!$L:$L)),0,SUMIF('20'!$B:$B,$D377,'20'!$L:$L)))))</f>
        <v/>
      </c>
      <c r="Z377" s="34" t="str">
        <f>IF($D377="","",(IF($C377="","",IF(ISNA(SUMIF('21'!$CA:$CA,$C377,'21'!$CB:$CB)),0,SUMIF('21'!$CA:$CA,$C377,'21'!$CB:$CB)))-IF($D377="","",IF(ISNA(SUMIF('21'!$B:$B,$D377,'21'!$L:$L)),0,SUMIF('21'!$B:$B,$D377,'21'!$L:$L)))))</f>
        <v/>
      </c>
      <c r="AA377" s="34" t="str">
        <f>IF($D377="","",(IF($C377="","",IF(ISNA(SUMIF('22'!$CA:$CA,$C377,'22'!$CB:$CB)),0,SUMIF('22'!$CA:$CA,$C377,'22'!$CB:$CB)))-IF($D377="","",IF(ISNA(SUMIF('22'!$B:$B,$D377,'22'!$L:$L)),0,SUMIF('22'!$B:$B,$D377,'22'!$L:$L)))))</f>
        <v/>
      </c>
      <c r="AB377" s="34" t="str">
        <f>IF($D377="","",(IF($C377="","",IF(ISNA(SUMIF('23'!$CA:$CA,$C377,'23'!$CB:$CB)),0,SUMIF('23'!$CA:$CA,$C377,'23'!$CB:$CB)))-IF($D377="","",IF(ISNA(SUMIF('23'!$B:$B,$D377,'23'!$L:$L)),0,SUMIF('23'!$B:$B,$D377,'23'!$L:$L)))))</f>
        <v/>
      </c>
      <c r="AC377" s="34" t="str">
        <f>IF($D377="","",(IF($C377="","",IF(ISNA(SUMIF('24'!$CA:$CA,$C377,'24'!$CB:$CB)),0,SUMIF('24'!$CA:$CA,$C377,'24'!$CB:$CB)))-IF($D377="","",IF(ISNA(SUMIF('24'!$B:$B,$D377,'24'!$L:$L)),0,SUMIF('24'!$B:$B,$D377,'24'!$L:$L)))))</f>
        <v/>
      </c>
      <c r="AD377" s="34" t="str">
        <f>IF($D377="","",(IF($C377="","",IF(ISNA(SUMIF('25'!$CA:$CA,$C377,'25'!$CB:$CB)),0,SUMIF('25'!$CA:$CA,$C377,'25'!$CB:$CB)))-IF($D377="","",IF(ISNA(SUMIF('25'!$B:$B,$D377,'25'!$L:$L)),0,SUMIF('25'!$B:$B,$D377,'25'!$L:$L)))))</f>
        <v/>
      </c>
      <c r="AE377" s="34" t="str">
        <f>IF($D377="","",(IF($C377="","",IF(ISNA(SUMIF('26'!$CA:$CA,$C377,'26'!$CB:$CB)),0,SUMIF('26'!$CA:$CA,$C377,'26'!$CB:$CB)))-IF($D377="","",IF(ISNA(SUMIF('26'!$B:$B,$D377,'26'!$L:$L)),0,SUMIF('26'!$B:$B,$D377,'26'!$L:$L)))))</f>
        <v/>
      </c>
      <c r="AF377" s="34" t="str">
        <f>IF($D377="","",(IF($C377="","",IF(ISNA(SUMIF('27'!$CA:$CA,$C377,'27'!$CB:$CB)),0,SUMIF('27'!$CA:$CA,$C377,'27'!$CB:$CB)))-IF($D377="","",IF(ISNA(SUMIF('27'!$B:$B,$D377,'27'!$L:$L)),0,SUMIF('27'!$B:$B,$D377,'27'!$L:$L)))))</f>
        <v/>
      </c>
      <c r="AG377" s="34" t="str">
        <f>IF($D377="","",(IF($C377="","",IF(ISNA(SUMIF('28'!$CA:$CA,$C377,'28'!$CB:$CB)),0,SUMIF('28'!$CA:$CA,$C377,'28'!$CB:$CB)))-IF($D377="","",IF(ISNA(SUMIF('28'!$B:$B,$D377,'28'!$L:$L)),0,SUMIF('28'!$B:$B,$D377,'28'!$L:$L)))))</f>
        <v/>
      </c>
      <c r="AH377" s="34" t="str">
        <f>IF($D377="","",(IF($C377="","",IF(ISNA(SUMIF('29'!$CA:$CA,$C377,'29'!$CB:$CB)),0,SUMIF('29'!$CA:$CA,$C377,'29'!$CB:$CB)))-IF($D377="","",IF(ISNA(SUMIF('29'!$B:$B,$D377,'29'!$L:$L)),0,SUMIF('29'!$B:$B,$D377,'29'!$L:$L)))))</f>
        <v/>
      </c>
      <c r="AI377" s="34" t="str">
        <f>IF($D377="","",(IF($C377="","",IF(ISNA(SUMIF('30'!$CA:$CA,$C377,'30'!$CB:$CB)),0,SUMIF('30'!$CA:$CA,$C377,'30'!$CB:$CB)))-IF($D377="","",IF(ISNA(SUMIF('30'!$B:$B,$D377,'30'!$L:$L)),0,SUMIF('30'!$B:$B,$D377,'30'!$L:$L)))))</f>
        <v/>
      </c>
      <c r="AJ377" s="34" t="str">
        <f>IF($D377="","",(IF($C377="","",IF(ISNA(SUMIF('31'!$CA:$CA,$C377,'31'!$CB:$CB)),0,SUMIF('31'!$CA:$CA,$C377,'31'!$CB:$CB)))-IF($D377="","",IF(ISNA(SUMIF('31'!$B:$B,$D377,'31'!$L:$L)),0,SUMIF('31'!$B:$B,$D377,'31'!$L:$L)))))</f>
        <v/>
      </c>
      <c r="AK377" s="35" t="str">
        <f t="shared" si="20"/>
        <v/>
      </c>
      <c r="AL377" s="31" t="str">
        <f t="shared" si="21"/>
        <v/>
      </c>
    </row>
    <row r="378" spans="1:38" ht="17.399999999999999" hidden="1">
      <c r="A378" s="19">
        <v>54</v>
      </c>
      <c r="C378" s="39" t="str">
        <f>IF(D378="","",VLOOKUP('CUADRO GENERADO'!D378,'BASE DATOS CONDUCTORES'!B:C,2,FALSE))</f>
        <v/>
      </c>
      <c r="D378" s="28" t="str">
        <f>IFERROR(VLOOKUP(A378,'BASE DATOS CONDUCTORES'!$AA$4:$AB$403,2,FALSE),"")</f>
        <v/>
      </c>
      <c r="E378" s="34" t="str">
        <f>IF(ISNA(VLOOKUP(D378,SALDOS!C:D,2,FALSE)),"",VLOOKUP(D378,SALDOS!C:D,2,FALSE))</f>
        <v/>
      </c>
      <c r="F378" s="34" t="str">
        <f>IF($D378="","",(IF($C378="","",IF(ISNA(SUMIF('1'!$CA:$CA,$C378,'1'!$CB:$CB)),0,SUMIF('1'!$CA:$CA,$C378,'1'!$CB:$CB)))-IF($D378="","",IF(ISNA(SUMIF('1'!$B:$B,$D378,'1'!$L:$L)),0,SUMIF('1'!$B:$B,$D378,'1'!$L:$L)))))</f>
        <v/>
      </c>
      <c r="G378" s="34" t="str">
        <f>IF($D378="","",(IF($C378="","",IF(ISNA(SUMIF('2'!$CA:$CA,$C378,'2'!$CB:$CB)),0,SUMIF('2'!$CA:$CA,$C378,'2'!$CB:$CB)))-IF($D378="","",IF(ISNA(SUMIF('2'!$B:$B,$D378,'2'!$L:$L)),0,SUMIF('2'!$B:$B,$D378,'2'!$L:$L)))))</f>
        <v/>
      </c>
      <c r="H378" s="34" t="str">
        <f>IF($D378="","",(IF($C378="","",IF(ISNA(SUMIF('3'!$CA:$CA,$C378,'3'!$CB:$CB)),0,SUMIF('3'!$CA:$CA,$C378,'3'!$CB:$CB)))-IF($D378="","",IF(ISNA(SUMIF('3'!$B:$B,$D378,'3'!$L:$L)),0,SUMIF('3'!$B:$B,$D378,'3'!$L:$L)))))</f>
        <v/>
      </c>
      <c r="I378" s="34" t="str">
        <f>IF($D378="","",(IF($C378="","",IF(ISNA(SUMIF('4'!$CA:$CA,$C378,'4'!$CB:$CB)),0,SUMIF('4'!$CA:$CA,$C378,'4'!$CB:$CB)))-IF($D378="","",IF(ISNA(SUMIF('4'!$B:$B,$D378,'4'!$L:$L)),0,SUMIF('4'!$B:$B,$D378,'4'!$L:$L)))))</f>
        <v/>
      </c>
      <c r="J378" s="34" t="str">
        <f>IF($D378="","",(IF($C378="","",IF(ISNA(SUMIF('5'!$CA:$CA,$C378,'5'!$CB:$CB)),0,SUMIF('5'!$CA:$CA,$C378,'5'!$CB:$CB)))-IF($D378="","",IF(ISNA(SUMIF('5'!$B:$B,$D378,'5'!$L:$L)),0,SUMIF('5'!$B:$B,$D378,'5'!$L:$L)))))</f>
        <v/>
      </c>
      <c r="K378" s="34" t="str">
        <f>IF($D378="","",(IF($C378="","",IF(ISNA(SUMIF('6'!$CA:$CA,$C378,'6'!$CB:$CB)),0,SUMIF('6'!$CA:$CA,$C378,'6'!$CB:$CB)))-IF($D378="","",IF(ISNA(SUMIF('6'!$B:$B,$D378,'6'!$L:$L)),0,SUMIF('6'!$B:$B,$D378,'6'!$L:$L)))))</f>
        <v/>
      </c>
      <c r="L378" s="34" t="str">
        <f>IF($D378="","",(IF($C378="","",IF(ISNA(SUMIF('7'!$CA:$CA,$C378,'7'!$CB:$CB)),0,SUMIF('7'!$CA:$CA,$C378,'7'!$CB:$CB)))-IF($D378="","",IF(ISNA(SUMIF('7'!$B:$B,$D378,'7'!$L:$L)),0,SUMIF('7'!$B:$B,$D378,'7'!$L:$L)))))</f>
        <v/>
      </c>
      <c r="M378" s="34" t="str">
        <f>IF($D378="","",(IF($C378="","",IF(ISNA(SUMIF('8'!$CA:$CA,$C378,'8'!$CB:$CB)),0,SUMIF('8'!$CA:$CA,$C378,'8'!$CB:$CB)))-IF($D378="","",IF(ISNA(SUMIF('8'!$B:$B,$D378,'8'!$L:$L)),0,SUMIF('8'!$B:$B,$D378,'8'!$L:$L)))))</f>
        <v/>
      </c>
      <c r="N378" s="34" t="str">
        <f>IF($D378="","",(IF($C378="","",IF(ISNA(SUMIF('9'!$CA:$CA,$C378,'9'!$CB:$CB)),0,SUMIF('9'!$CA:$CA,$C378,'9'!$CB:$CB)))-IF($D378="","",IF(ISNA(SUMIF('9'!$B:$B,$D378,'9'!$L:$L)),0,SUMIF('9'!$B:$B,$D378,'9'!$L:$L)))))</f>
        <v/>
      </c>
      <c r="O378" s="34" t="str">
        <f>IF($D378="","",(IF($C378="","",IF(ISNA(SUMIF('10'!$CA:$CA,$C378,'10'!$CB:$CB)),0,SUMIF('10'!$CA:$CA,$C378,'10'!$CB:$CB)))-IF($D378="","",IF(ISNA(SUMIF('10'!$B:$B,$D378,'10'!$L:$L)),0,SUMIF('10'!$B:$B,$D378,'10'!$L:$L)))))</f>
        <v/>
      </c>
      <c r="P378" s="34" t="str">
        <f>IF($D378="","",(IF($C378="","",IF(ISNA(SUMIF('11'!$CA:$CA,$C378,'11'!$CB:$CB)),0,SUMIF('11'!$CA:$CA,$C378,'11'!$CB:$CB)))-IF($D378="","",IF(ISNA(SUMIF('11'!$B:$B,$D378,'11'!$L:$L)),0,SUMIF('11'!$B:$B,$D378,'11'!$L:$L)))))</f>
        <v/>
      </c>
      <c r="Q378" s="34" t="str">
        <f>IF($D378="","",(IF($C378="","",IF(ISNA(SUMIF('12'!$CA:$CA,$C378,'12'!$CB:$CB)),0,SUMIF('12'!$CA:$CA,$C378,'12'!$CB:$CB)))-IF($D378="","",IF(ISNA(SUMIF('12'!$B:$B,$D378,'12'!$L:$L)),0,SUMIF('12'!$B:$B,$D378,'12'!$L:$L)))))</f>
        <v/>
      </c>
      <c r="R378" s="34" t="str">
        <f>IF($D378="","",(IF($C378="","",IF(ISNA(SUMIF('13'!$CA:$CA,$C378,'13'!$CB:$CB)),0,SUMIF('13'!$CA:$CA,$C378,'13'!$CB:$CB)))-IF($D378="","",IF(ISNA(SUMIF('13'!$B:$B,$D378,'13'!$L:$L)),0,SUMIF('13'!$B:$B,$D378,'13'!$L:$L)))))</f>
        <v/>
      </c>
      <c r="S378" s="34" t="str">
        <f>IF($D378="","",(IF($C378="","",IF(ISNA(SUMIF('14'!$CA:$CA,$C378,'14'!$CB:$CB)),0,SUMIF('14'!$CA:$CA,$C378,'14'!$CB:$CB)))-IF($D378="","",IF(ISNA(SUMIF('14'!$B:$B,$D378,'14'!$L:$L)),0,SUMIF('14'!$B:$B,$D378,'14'!$L:$L)))))</f>
        <v/>
      </c>
      <c r="T378" s="34" t="str">
        <f>IF($D378="","",(IF($C378="","",IF(ISNA(SUMIF('15'!$CA:$CA,$C378,'15'!$CB:$CB)),0,SUMIF('15'!$CA:$CA,$C378,'15'!$CB:$CB)))-IF($D378="","",IF(ISNA(SUMIF('15'!$B:$B,$D378,'15'!$L:$L)),0,SUMIF('15'!$B:$B,$D378,'15'!$L:$L)))))</f>
        <v/>
      </c>
      <c r="U378" s="34" t="str">
        <f>IF($D378="","",(IF($C378="","",IF(ISNA(SUMIF('16'!$CA:$CA,$C378,'16'!$CB:$CB)),0,SUMIF('16'!$CA:$CA,$C378,'16'!$CB:$CB)))-IF($D378="","",IF(ISNA(SUMIF('16'!$B:$B,$D378,'16'!$L:$L)),0,SUMIF('16'!$B:$B,$D378,'16'!$L:$L)))))</f>
        <v/>
      </c>
      <c r="V378" s="34" t="str">
        <f>IF($D378="","",(IF($C378="","",IF(ISNA(SUMIF('17'!$CA:$CA,$C378,'17'!$CB:$CB)),0,SUMIF('17'!$CA:$CA,$C378,'17'!$CB:$CB)))-IF($D378="","",IF(ISNA(SUMIF('17'!$B:$B,$D378,'17'!$L:$L)),0,SUMIF('17'!$B:$B,$D378,'17'!$L:$L)))))</f>
        <v/>
      </c>
      <c r="W378" s="34" t="str">
        <f>IF($D378="","",(IF($C378="","",IF(ISNA(SUMIF('18'!$CA:$CA,$C378,'18'!$CB:$CB)),0,SUMIF('18'!$CA:$CA,$C378,'18'!$CB:$CB)))-IF($D378="","",IF(ISNA(SUMIF('18'!$B:$B,$D378,'18'!$L:$L)),0,SUMIF('18'!$B:$B,$D378,'18'!$L:$L)))))</f>
        <v/>
      </c>
      <c r="X378" s="34" t="str">
        <f>IF($D378="","",(IF($C378="","",IF(ISNA(SUMIF('19'!$CA:$CA,$C378,'19'!$CB:$CB)),0,SUMIF('19'!$CA:$CA,$C378,'19'!$CB:$CB)))-IF($D378="","",IF(ISNA(SUMIF('19'!$B:$B,$D378,'19'!$L:$L)),0,SUMIF('19'!$B:$B,$D378,'19'!$L:$L)))))</f>
        <v/>
      </c>
      <c r="Y378" s="34" t="str">
        <f>IF($D378="","",(IF($C378="","",IF(ISNA(SUMIF('20'!$CA:$CA,$C378,'20'!$CB:$CB)),0,SUMIF('20'!$CA:$CA,$C378,'20'!$CB:$CB)))-IF($D378="","",IF(ISNA(SUMIF('20'!$B:$B,$D378,'20'!$L:$L)),0,SUMIF('20'!$B:$B,$D378,'20'!$L:$L)))))</f>
        <v/>
      </c>
      <c r="Z378" s="34" t="str">
        <f>IF($D378="","",(IF($C378="","",IF(ISNA(SUMIF('21'!$CA:$CA,$C378,'21'!$CB:$CB)),0,SUMIF('21'!$CA:$CA,$C378,'21'!$CB:$CB)))-IF($D378="","",IF(ISNA(SUMIF('21'!$B:$B,$D378,'21'!$L:$L)),0,SUMIF('21'!$B:$B,$D378,'21'!$L:$L)))))</f>
        <v/>
      </c>
      <c r="AA378" s="34" t="str">
        <f>IF($D378="","",(IF($C378="","",IF(ISNA(SUMIF('22'!$CA:$CA,$C378,'22'!$CB:$CB)),0,SUMIF('22'!$CA:$CA,$C378,'22'!$CB:$CB)))-IF($D378="","",IF(ISNA(SUMIF('22'!$B:$B,$D378,'22'!$L:$L)),0,SUMIF('22'!$B:$B,$D378,'22'!$L:$L)))))</f>
        <v/>
      </c>
      <c r="AB378" s="34" t="str">
        <f>IF($D378="","",(IF($C378="","",IF(ISNA(SUMIF('23'!$CA:$CA,$C378,'23'!$CB:$CB)),0,SUMIF('23'!$CA:$CA,$C378,'23'!$CB:$CB)))-IF($D378="","",IF(ISNA(SUMIF('23'!$B:$B,$D378,'23'!$L:$L)),0,SUMIF('23'!$B:$B,$D378,'23'!$L:$L)))))</f>
        <v/>
      </c>
      <c r="AC378" s="34" t="str">
        <f>IF($D378="","",(IF($C378="","",IF(ISNA(SUMIF('24'!$CA:$CA,$C378,'24'!$CB:$CB)),0,SUMIF('24'!$CA:$CA,$C378,'24'!$CB:$CB)))-IF($D378="","",IF(ISNA(SUMIF('24'!$B:$B,$D378,'24'!$L:$L)),0,SUMIF('24'!$B:$B,$D378,'24'!$L:$L)))))</f>
        <v/>
      </c>
      <c r="AD378" s="34" t="str">
        <f>IF($D378="","",(IF($C378="","",IF(ISNA(SUMIF('25'!$CA:$CA,$C378,'25'!$CB:$CB)),0,SUMIF('25'!$CA:$CA,$C378,'25'!$CB:$CB)))-IF($D378="","",IF(ISNA(SUMIF('25'!$B:$B,$D378,'25'!$L:$L)),0,SUMIF('25'!$B:$B,$D378,'25'!$L:$L)))))</f>
        <v/>
      </c>
      <c r="AE378" s="34" t="str">
        <f>IF($D378="","",(IF($C378="","",IF(ISNA(SUMIF('26'!$CA:$CA,$C378,'26'!$CB:$CB)),0,SUMIF('26'!$CA:$CA,$C378,'26'!$CB:$CB)))-IF($D378="","",IF(ISNA(SUMIF('26'!$B:$B,$D378,'26'!$L:$L)),0,SUMIF('26'!$B:$B,$D378,'26'!$L:$L)))))</f>
        <v/>
      </c>
      <c r="AF378" s="34" t="str">
        <f>IF($D378="","",(IF($C378="","",IF(ISNA(SUMIF('27'!$CA:$CA,$C378,'27'!$CB:$CB)),0,SUMIF('27'!$CA:$CA,$C378,'27'!$CB:$CB)))-IF($D378="","",IF(ISNA(SUMIF('27'!$B:$B,$D378,'27'!$L:$L)),0,SUMIF('27'!$B:$B,$D378,'27'!$L:$L)))))</f>
        <v/>
      </c>
      <c r="AG378" s="34" t="str">
        <f>IF($D378="","",(IF($C378="","",IF(ISNA(SUMIF('28'!$CA:$CA,$C378,'28'!$CB:$CB)),0,SUMIF('28'!$CA:$CA,$C378,'28'!$CB:$CB)))-IF($D378="","",IF(ISNA(SUMIF('28'!$B:$B,$D378,'28'!$L:$L)),0,SUMIF('28'!$B:$B,$D378,'28'!$L:$L)))))</f>
        <v/>
      </c>
      <c r="AH378" s="34" t="str">
        <f>IF($D378="","",(IF($C378="","",IF(ISNA(SUMIF('29'!$CA:$CA,$C378,'29'!$CB:$CB)),0,SUMIF('29'!$CA:$CA,$C378,'29'!$CB:$CB)))-IF($D378="","",IF(ISNA(SUMIF('29'!$B:$B,$D378,'29'!$L:$L)),0,SUMIF('29'!$B:$B,$D378,'29'!$L:$L)))))</f>
        <v/>
      </c>
      <c r="AI378" s="34" t="str">
        <f>IF($D378="","",(IF($C378="","",IF(ISNA(SUMIF('30'!$CA:$CA,$C378,'30'!$CB:$CB)),0,SUMIF('30'!$CA:$CA,$C378,'30'!$CB:$CB)))-IF($D378="","",IF(ISNA(SUMIF('30'!$B:$B,$D378,'30'!$L:$L)),0,SUMIF('30'!$B:$B,$D378,'30'!$L:$L)))))</f>
        <v/>
      </c>
      <c r="AJ378" s="34" t="str">
        <f>IF($D378="","",(IF($C378="","",IF(ISNA(SUMIF('31'!$CA:$CA,$C378,'31'!$CB:$CB)),0,SUMIF('31'!$CA:$CA,$C378,'31'!$CB:$CB)))-IF($D378="","",IF(ISNA(SUMIF('31'!$B:$B,$D378,'31'!$L:$L)),0,SUMIF('31'!$B:$B,$D378,'31'!$L:$L)))))</f>
        <v/>
      </c>
      <c r="AK378" s="35" t="str">
        <f t="shared" si="20"/>
        <v/>
      </c>
      <c r="AL378" s="31" t="str">
        <f t="shared" si="21"/>
        <v/>
      </c>
    </row>
    <row r="379" spans="1:38" ht="17.399999999999999" hidden="1">
      <c r="A379" s="19">
        <v>55</v>
      </c>
      <c r="C379" s="39" t="str">
        <f>IF(D379="","",VLOOKUP('CUADRO GENERADO'!D379,'BASE DATOS CONDUCTORES'!B:C,2,FALSE))</f>
        <v/>
      </c>
      <c r="D379" s="28" t="str">
        <f>IFERROR(VLOOKUP(A379,'BASE DATOS CONDUCTORES'!$AA$4:$AB$403,2,FALSE),"")</f>
        <v/>
      </c>
      <c r="E379" s="34" t="str">
        <f>IF(ISNA(VLOOKUP(D379,SALDOS!C:D,2,FALSE)),"",VLOOKUP(D379,SALDOS!C:D,2,FALSE))</f>
        <v/>
      </c>
      <c r="F379" s="34" t="str">
        <f>IF($D379="","",(IF($C379="","",IF(ISNA(SUMIF('1'!$CA:$CA,$C379,'1'!$CB:$CB)),0,SUMIF('1'!$CA:$CA,$C379,'1'!$CB:$CB)))-IF($D379="","",IF(ISNA(SUMIF('1'!$B:$B,$D379,'1'!$L:$L)),0,SUMIF('1'!$B:$B,$D379,'1'!$L:$L)))))</f>
        <v/>
      </c>
      <c r="G379" s="34" t="str">
        <f>IF($D379="","",(IF($C379="","",IF(ISNA(SUMIF('2'!$CA:$CA,$C379,'2'!$CB:$CB)),0,SUMIF('2'!$CA:$CA,$C379,'2'!$CB:$CB)))-IF($D379="","",IF(ISNA(SUMIF('2'!$B:$B,$D379,'2'!$L:$L)),0,SUMIF('2'!$B:$B,$D379,'2'!$L:$L)))))</f>
        <v/>
      </c>
      <c r="H379" s="34" t="str">
        <f>IF($D379="","",(IF($C379="","",IF(ISNA(SUMIF('3'!$CA:$CA,$C379,'3'!$CB:$CB)),0,SUMIF('3'!$CA:$CA,$C379,'3'!$CB:$CB)))-IF($D379="","",IF(ISNA(SUMIF('3'!$B:$B,$D379,'3'!$L:$L)),0,SUMIF('3'!$B:$B,$D379,'3'!$L:$L)))))</f>
        <v/>
      </c>
      <c r="I379" s="34" t="str">
        <f>IF($D379="","",(IF($C379="","",IF(ISNA(SUMIF('4'!$CA:$CA,$C379,'4'!$CB:$CB)),0,SUMIF('4'!$CA:$CA,$C379,'4'!$CB:$CB)))-IF($D379="","",IF(ISNA(SUMIF('4'!$B:$B,$D379,'4'!$L:$L)),0,SUMIF('4'!$B:$B,$D379,'4'!$L:$L)))))</f>
        <v/>
      </c>
      <c r="J379" s="34" t="str">
        <f>IF($D379="","",(IF($C379="","",IF(ISNA(SUMIF('5'!$CA:$CA,$C379,'5'!$CB:$CB)),0,SUMIF('5'!$CA:$CA,$C379,'5'!$CB:$CB)))-IF($D379="","",IF(ISNA(SUMIF('5'!$B:$B,$D379,'5'!$L:$L)),0,SUMIF('5'!$B:$B,$D379,'5'!$L:$L)))))</f>
        <v/>
      </c>
      <c r="K379" s="34" t="str">
        <f>IF($D379="","",(IF($C379="","",IF(ISNA(SUMIF('6'!$CA:$CA,$C379,'6'!$CB:$CB)),0,SUMIF('6'!$CA:$CA,$C379,'6'!$CB:$CB)))-IF($D379="","",IF(ISNA(SUMIF('6'!$B:$B,$D379,'6'!$L:$L)),0,SUMIF('6'!$B:$B,$D379,'6'!$L:$L)))))</f>
        <v/>
      </c>
      <c r="L379" s="34" t="str">
        <f>IF($D379="","",(IF($C379="","",IF(ISNA(SUMIF('7'!$CA:$CA,$C379,'7'!$CB:$CB)),0,SUMIF('7'!$CA:$CA,$C379,'7'!$CB:$CB)))-IF($D379="","",IF(ISNA(SUMIF('7'!$B:$B,$D379,'7'!$L:$L)),0,SUMIF('7'!$B:$B,$D379,'7'!$L:$L)))))</f>
        <v/>
      </c>
      <c r="M379" s="34" t="str">
        <f>IF($D379="","",(IF($C379="","",IF(ISNA(SUMIF('8'!$CA:$CA,$C379,'8'!$CB:$CB)),0,SUMIF('8'!$CA:$CA,$C379,'8'!$CB:$CB)))-IF($D379="","",IF(ISNA(SUMIF('8'!$B:$B,$D379,'8'!$L:$L)),0,SUMIF('8'!$B:$B,$D379,'8'!$L:$L)))))</f>
        <v/>
      </c>
      <c r="N379" s="34" t="str">
        <f>IF($D379="","",(IF($C379="","",IF(ISNA(SUMIF('9'!$CA:$CA,$C379,'9'!$CB:$CB)),0,SUMIF('9'!$CA:$CA,$C379,'9'!$CB:$CB)))-IF($D379="","",IF(ISNA(SUMIF('9'!$B:$B,$D379,'9'!$L:$L)),0,SUMIF('9'!$B:$B,$D379,'9'!$L:$L)))))</f>
        <v/>
      </c>
      <c r="O379" s="34" t="str">
        <f>IF($D379="","",(IF($C379="","",IF(ISNA(SUMIF('10'!$CA:$CA,$C379,'10'!$CB:$CB)),0,SUMIF('10'!$CA:$CA,$C379,'10'!$CB:$CB)))-IF($D379="","",IF(ISNA(SUMIF('10'!$B:$B,$D379,'10'!$L:$L)),0,SUMIF('10'!$B:$B,$D379,'10'!$L:$L)))))</f>
        <v/>
      </c>
      <c r="P379" s="34" t="str">
        <f>IF($D379="","",(IF($C379="","",IF(ISNA(SUMIF('11'!$CA:$CA,$C379,'11'!$CB:$CB)),0,SUMIF('11'!$CA:$CA,$C379,'11'!$CB:$CB)))-IF($D379="","",IF(ISNA(SUMIF('11'!$B:$B,$D379,'11'!$L:$L)),0,SUMIF('11'!$B:$B,$D379,'11'!$L:$L)))))</f>
        <v/>
      </c>
      <c r="Q379" s="34" t="str">
        <f>IF($D379="","",(IF($C379="","",IF(ISNA(SUMIF('12'!$CA:$CA,$C379,'12'!$CB:$CB)),0,SUMIF('12'!$CA:$CA,$C379,'12'!$CB:$CB)))-IF($D379="","",IF(ISNA(SUMIF('12'!$B:$B,$D379,'12'!$L:$L)),0,SUMIF('12'!$B:$B,$D379,'12'!$L:$L)))))</f>
        <v/>
      </c>
      <c r="R379" s="34" t="str">
        <f>IF($D379="","",(IF($C379="","",IF(ISNA(SUMIF('13'!$CA:$CA,$C379,'13'!$CB:$CB)),0,SUMIF('13'!$CA:$CA,$C379,'13'!$CB:$CB)))-IF($D379="","",IF(ISNA(SUMIF('13'!$B:$B,$D379,'13'!$L:$L)),0,SUMIF('13'!$B:$B,$D379,'13'!$L:$L)))))</f>
        <v/>
      </c>
      <c r="S379" s="34" t="str">
        <f>IF($D379="","",(IF($C379="","",IF(ISNA(SUMIF('14'!$CA:$CA,$C379,'14'!$CB:$CB)),0,SUMIF('14'!$CA:$CA,$C379,'14'!$CB:$CB)))-IF($D379="","",IF(ISNA(SUMIF('14'!$B:$B,$D379,'14'!$L:$L)),0,SUMIF('14'!$B:$B,$D379,'14'!$L:$L)))))</f>
        <v/>
      </c>
      <c r="T379" s="34" t="str">
        <f>IF($D379="","",(IF($C379="","",IF(ISNA(SUMIF('15'!$CA:$CA,$C379,'15'!$CB:$CB)),0,SUMIF('15'!$CA:$CA,$C379,'15'!$CB:$CB)))-IF($D379="","",IF(ISNA(SUMIF('15'!$B:$B,$D379,'15'!$L:$L)),0,SUMIF('15'!$B:$B,$D379,'15'!$L:$L)))))</f>
        <v/>
      </c>
      <c r="U379" s="34" t="str">
        <f>IF($D379="","",(IF($C379="","",IF(ISNA(SUMIF('16'!$CA:$CA,$C379,'16'!$CB:$CB)),0,SUMIF('16'!$CA:$CA,$C379,'16'!$CB:$CB)))-IF($D379="","",IF(ISNA(SUMIF('16'!$B:$B,$D379,'16'!$L:$L)),0,SUMIF('16'!$B:$B,$D379,'16'!$L:$L)))))</f>
        <v/>
      </c>
      <c r="V379" s="34" t="str">
        <f>IF($D379="","",(IF($C379="","",IF(ISNA(SUMIF('17'!$CA:$CA,$C379,'17'!$CB:$CB)),0,SUMIF('17'!$CA:$CA,$C379,'17'!$CB:$CB)))-IF($D379="","",IF(ISNA(SUMIF('17'!$B:$B,$D379,'17'!$L:$L)),0,SUMIF('17'!$B:$B,$D379,'17'!$L:$L)))))</f>
        <v/>
      </c>
      <c r="W379" s="34" t="str">
        <f>IF($D379="","",(IF($C379="","",IF(ISNA(SUMIF('18'!$CA:$CA,$C379,'18'!$CB:$CB)),0,SUMIF('18'!$CA:$CA,$C379,'18'!$CB:$CB)))-IF($D379="","",IF(ISNA(SUMIF('18'!$B:$B,$D379,'18'!$L:$L)),0,SUMIF('18'!$B:$B,$D379,'18'!$L:$L)))))</f>
        <v/>
      </c>
      <c r="X379" s="34" t="str">
        <f>IF($D379="","",(IF($C379="","",IF(ISNA(SUMIF('19'!$CA:$CA,$C379,'19'!$CB:$CB)),0,SUMIF('19'!$CA:$CA,$C379,'19'!$CB:$CB)))-IF($D379="","",IF(ISNA(SUMIF('19'!$B:$B,$D379,'19'!$L:$L)),0,SUMIF('19'!$B:$B,$D379,'19'!$L:$L)))))</f>
        <v/>
      </c>
      <c r="Y379" s="34" t="str">
        <f>IF($D379="","",(IF($C379="","",IF(ISNA(SUMIF('20'!$CA:$CA,$C379,'20'!$CB:$CB)),0,SUMIF('20'!$CA:$CA,$C379,'20'!$CB:$CB)))-IF($D379="","",IF(ISNA(SUMIF('20'!$B:$B,$D379,'20'!$L:$L)),0,SUMIF('20'!$B:$B,$D379,'20'!$L:$L)))))</f>
        <v/>
      </c>
      <c r="Z379" s="34" t="str">
        <f>IF($D379="","",(IF($C379="","",IF(ISNA(SUMIF('21'!$CA:$CA,$C379,'21'!$CB:$CB)),0,SUMIF('21'!$CA:$CA,$C379,'21'!$CB:$CB)))-IF($D379="","",IF(ISNA(SUMIF('21'!$B:$B,$D379,'21'!$L:$L)),0,SUMIF('21'!$B:$B,$D379,'21'!$L:$L)))))</f>
        <v/>
      </c>
      <c r="AA379" s="34" t="str">
        <f>IF($D379="","",(IF($C379="","",IF(ISNA(SUMIF('22'!$CA:$CA,$C379,'22'!$CB:$CB)),0,SUMIF('22'!$CA:$CA,$C379,'22'!$CB:$CB)))-IF($D379="","",IF(ISNA(SUMIF('22'!$B:$B,$D379,'22'!$L:$L)),0,SUMIF('22'!$B:$B,$D379,'22'!$L:$L)))))</f>
        <v/>
      </c>
      <c r="AB379" s="34" t="str">
        <f>IF($D379="","",(IF($C379="","",IF(ISNA(SUMIF('23'!$CA:$CA,$C379,'23'!$CB:$CB)),0,SUMIF('23'!$CA:$CA,$C379,'23'!$CB:$CB)))-IF($D379="","",IF(ISNA(SUMIF('23'!$B:$B,$D379,'23'!$L:$L)),0,SUMIF('23'!$B:$B,$D379,'23'!$L:$L)))))</f>
        <v/>
      </c>
      <c r="AC379" s="34" t="str">
        <f>IF($D379="","",(IF($C379="","",IF(ISNA(SUMIF('24'!$CA:$CA,$C379,'24'!$CB:$CB)),0,SUMIF('24'!$CA:$CA,$C379,'24'!$CB:$CB)))-IF($D379="","",IF(ISNA(SUMIF('24'!$B:$B,$D379,'24'!$L:$L)),0,SUMIF('24'!$B:$B,$D379,'24'!$L:$L)))))</f>
        <v/>
      </c>
      <c r="AD379" s="34" t="str">
        <f>IF($D379="","",(IF($C379="","",IF(ISNA(SUMIF('25'!$CA:$CA,$C379,'25'!$CB:$CB)),0,SUMIF('25'!$CA:$CA,$C379,'25'!$CB:$CB)))-IF($D379="","",IF(ISNA(SUMIF('25'!$B:$B,$D379,'25'!$L:$L)),0,SUMIF('25'!$B:$B,$D379,'25'!$L:$L)))))</f>
        <v/>
      </c>
      <c r="AE379" s="34" t="str">
        <f>IF($D379="","",(IF($C379="","",IF(ISNA(SUMIF('26'!$CA:$CA,$C379,'26'!$CB:$CB)),0,SUMIF('26'!$CA:$CA,$C379,'26'!$CB:$CB)))-IF($D379="","",IF(ISNA(SUMIF('26'!$B:$B,$D379,'26'!$L:$L)),0,SUMIF('26'!$B:$B,$D379,'26'!$L:$L)))))</f>
        <v/>
      </c>
      <c r="AF379" s="34" t="str">
        <f>IF($D379="","",(IF($C379="","",IF(ISNA(SUMIF('27'!$CA:$CA,$C379,'27'!$CB:$CB)),0,SUMIF('27'!$CA:$CA,$C379,'27'!$CB:$CB)))-IF($D379="","",IF(ISNA(SUMIF('27'!$B:$B,$D379,'27'!$L:$L)),0,SUMIF('27'!$B:$B,$D379,'27'!$L:$L)))))</f>
        <v/>
      </c>
      <c r="AG379" s="34" t="str">
        <f>IF($D379="","",(IF($C379="","",IF(ISNA(SUMIF('28'!$CA:$CA,$C379,'28'!$CB:$CB)),0,SUMIF('28'!$CA:$CA,$C379,'28'!$CB:$CB)))-IF($D379="","",IF(ISNA(SUMIF('28'!$B:$B,$D379,'28'!$L:$L)),0,SUMIF('28'!$B:$B,$D379,'28'!$L:$L)))))</f>
        <v/>
      </c>
      <c r="AH379" s="34" t="str">
        <f>IF($D379="","",(IF($C379="","",IF(ISNA(SUMIF('29'!$CA:$CA,$C379,'29'!$CB:$CB)),0,SUMIF('29'!$CA:$CA,$C379,'29'!$CB:$CB)))-IF($D379="","",IF(ISNA(SUMIF('29'!$B:$B,$D379,'29'!$L:$L)),0,SUMIF('29'!$B:$B,$D379,'29'!$L:$L)))))</f>
        <v/>
      </c>
      <c r="AI379" s="34" t="str">
        <f>IF($D379="","",(IF($C379="","",IF(ISNA(SUMIF('30'!$CA:$CA,$C379,'30'!$CB:$CB)),0,SUMIF('30'!$CA:$CA,$C379,'30'!$CB:$CB)))-IF($D379="","",IF(ISNA(SUMIF('30'!$B:$B,$D379,'30'!$L:$L)),0,SUMIF('30'!$B:$B,$D379,'30'!$L:$L)))))</f>
        <v/>
      </c>
      <c r="AJ379" s="34" t="str">
        <f>IF($D379="","",(IF($C379="","",IF(ISNA(SUMIF('31'!$CA:$CA,$C379,'31'!$CB:$CB)),0,SUMIF('31'!$CA:$CA,$C379,'31'!$CB:$CB)))-IF($D379="","",IF(ISNA(SUMIF('31'!$B:$B,$D379,'31'!$L:$L)),0,SUMIF('31'!$B:$B,$D379,'31'!$L:$L)))))</f>
        <v/>
      </c>
      <c r="AK379" s="35" t="str">
        <f t="shared" si="20"/>
        <v/>
      </c>
      <c r="AL379" s="31" t="str">
        <f t="shared" si="21"/>
        <v/>
      </c>
    </row>
    <row r="380" spans="1:38" ht="17.399999999999999" hidden="1">
      <c r="A380" s="19">
        <v>56</v>
      </c>
      <c r="C380" s="39" t="str">
        <f>IF(D380="","",VLOOKUP('CUADRO GENERADO'!D380,'BASE DATOS CONDUCTORES'!B:C,2,FALSE))</f>
        <v/>
      </c>
      <c r="D380" s="28" t="str">
        <f>IFERROR(VLOOKUP(A380,'BASE DATOS CONDUCTORES'!$AA$4:$AB$403,2,FALSE),"")</f>
        <v/>
      </c>
      <c r="E380" s="34" t="str">
        <f>IF(ISNA(VLOOKUP(D380,SALDOS!C:D,2,FALSE)),"",VLOOKUP(D380,SALDOS!C:D,2,FALSE))</f>
        <v/>
      </c>
      <c r="F380" s="34" t="str">
        <f>IF($D380="","",(IF($C380="","",IF(ISNA(SUMIF('1'!$CA:$CA,$C380,'1'!$CB:$CB)),0,SUMIF('1'!$CA:$CA,$C380,'1'!$CB:$CB)))-IF($D380="","",IF(ISNA(SUMIF('1'!$B:$B,$D380,'1'!$L:$L)),0,SUMIF('1'!$B:$B,$D380,'1'!$L:$L)))))</f>
        <v/>
      </c>
      <c r="G380" s="34" t="str">
        <f>IF($D380="","",(IF($C380="","",IF(ISNA(SUMIF('2'!$CA:$CA,$C380,'2'!$CB:$CB)),0,SUMIF('2'!$CA:$CA,$C380,'2'!$CB:$CB)))-IF($D380="","",IF(ISNA(SUMIF('2'!$B:$B,$D380,'2'!$L:$L)),0,SUMIF('2'!$B:$B,$D380,'2'!$L:$L)))))</f>
        <v/>
      </c>
      <c r="H380" s="34" t="str">
        <f>IF($D380="","",(IF($C380="","",IF(ISNA(SUMIF('3'!$CA:$CA,$C380,'3'!$CB:$CB)),0,SUMIF('3'!$CA:$CA,$C380,'3'!$CB:$CB)))-IF($D380="","",IF(ISNA(SUMIF('3'!$B:$B,$D380,'3'!$L:$L)),0,SUMIF('3'!$B:$B,$D380,'3'!$L:$L)))))</f>
        <v/>
      </c>
      <c r="I380" s="34" t="str">
        <f>IF($D380="","",(IF($C380="","",IF(ISNA(SUMIF('4'!$CA:$CA,$C380,'4'!$CB:$CB)),0,SUMIF('4'!$CA:$CA,$C380,'4'!$CB:$CB)))-IF($D380="","",IF(ISNA(SUMIF('4'!$B:$B,$D380,'4'!$L:$L)),0,SUMIF('4'!$B:$B,$D380,'4'!$L:$L)))))</f>
        <v/>
      </c>
      <c r="J380" s="34" t="str">
        <f>IF($D380="","",(IF($C380="","",IF(ISNA(SUMIF('5'!$CA:$CA,$C380,'5'!$CB:$CB)),0,SUMIF('5'!$CA:$CA,$C380,'5'!$CB:$CB)))-IF($D380="","",IF(ISNA(SUMIF('5'!$B:$B,$D380,'5'!$L:$L)),0,SUMIF('5'!$B:$B,$D380,'5'!$L:$L)))))</f>
        <v/>
      </c>
      <c r="K380" s="34" t="str">
        <f>IF($D380="","",(IF($C380="","",IF(ISNA(SUMIF('6'!$CA:$CA,$C380,'6'!$CB:$CB)),0,SUMIF('6'!$CA:$CA,$C380,'6'!$CB:$CB)))-IF($D380="","",IF(ISNA(SUMIF('6'!$B:$B,$D380,'6'!$L:$L)),0,SUMIF('6'!$B:$B,$D380,'6'!$L:$L)))))</f>
        <v/>
      </c>
      <c r="L380" s="34" t="str">
        <f>IF($D380="","",(IF($C380="","",IF(ISNA(SUMIF('7'!$CA:$CA,$C380,'7'!$CB:$CB)),0,SUMIF('7'!$CA:$CA,$C380,'7'!$CB:$CB)))-IF($D380="","",IF(ISNA(SUMIF('7'!$B:$B,$D380,'7'!$L:$L)),0,SUMIF('7'!$B:$B,$D380,'7'!$L:$L)))))</f>
        <v/>
      </c>
      <c r="M380" s="34" t="str">
        <f>IF($D380="","",(IF($C380="","",IF(ISNA(SUMIF('8'!$CA:$CA,$C380,'8'!$CB:$CB)),0,SUMIF('8'!$CA:$CA,$C380,'8'!$CB:$CB)))-IF($D380="","",IF(ISNA(SUMIF('8'!$B:$B,$D380,'8'!$L:$L)),0,SUMIF('8'!$B:$B,$D380,'8'!$L:$L)))))</f>
        <v/>
      </c>
      <c r="N380" s="34" t="str">
        <f>IF($D380="","",(IF($C380="","",IF(ISNA(SUMIF('9'!$CA:$CA,$C380,'9'!$CB:$CB)),0,SUMIF('9'!$CA:$CA,$C380,'9'!$CB:$CB)))-IF($D380="","",IF(ISNA(SUMIF('9'!$B:$B,$D380,'9'!$L:$L)),0,SUMIF('9'!$B:$B,$D380,'9'!$L:$L)))))</f>
        <v/>
      </c>
      <c r="O380" s="34" t="str">
        <f>IF($D380="","",(IF($C380="","",IF(ISNA(SUMIF('10'!$CA:$CA,$C380,'10'!$CB:$CB)),0,SUMIF('10'!$CA:$CA,$C380,'10'!$CB:$CB)))-IF($D380="","",IF(ISNA(SUMIF('10'!$B:$B,$D380,'10'!$L:$L)),0,SUMIF('10'!$B:$B,$D380,'10'!$L:$L)))))</f>
        <v/>
      </c>
      <c r="P380" s="34" t="str">
        <f>IF($D380="","",(IF($C380="","",IF(ISNA(SUMIF('11'!$CA:$CA,$C380,'11'!$CB:$CB)),0,SUMIF('11'!$CA:$CA,$C380,'11'!$CB:$CB)))-IF($D380="","",IF(ISNA(SUMIF('11'!$B:$B,$D380,'11'!$L:$L)),0,SUMIF('11'!$B:$B,$D380,'11'!$L:$L)))))</f>
        <v/>
      </c>
      <c r="Q380" s="34" t="str">
        <f>IF($D380="","",(IF($C380="","",IF(ISNA(SUMIF('12'!$CA:$CA,$C380,'12'!$CB:$CB)),0,SUMIF('12'!$CA:$CA,$C380,'12'!$CB:$CB)))-IF($D380="","",IF(ISNA(SUMIF('12'!$B:$B,$D380,'12'!$L:$L)),0,SUMIF('12'!$B:$B,$D380,'12'!$L:$L)))))</f>
        <v/>
      </c>
      <c r="R380" s="34" t="str">
        <f>IF($D380="","",(IF($C380="","",IF(ISNA(SUMIF('13'!$CA:$CA,$C380,'13'!$CB:$CB)),0,SUMIF('13'!$CA:$CA,$C380,'13'!$CB:$CB)))-IF($D380="","",IF(ISNA(SUMIF('13'!$B:$B,$D380,'13'!$L:$L)),0,SUMIF('13'!$B:$B,$D380,'13'!$L:$L)))))</f>
        <v/>
      </c>
      <c r="S380" s="34" t="str">
        <f>IF($D380="","",(IF($C380="","",IF(ISNA(SUMIF('14'!$CA:$CA,$C380,'14'!$CB:$CB)),0,SUMIF('14'!$CA:$CA,$C380,'14'!$CB:$CB)))-IF($D380="","",IF(ISNA(SUMIF('14'!$B:$B,$D380,'14'!$L:$L)),0,SUMIF('14'!$B:$B,$D380,'14'!$L:$L)))))</f>
        <v/>
      </c>
      <c r="T380" s="34" t="str">
        <f>IF($D380="","",(IF($C380="","",IF(ISNA(SUMIF('15'!$CA:$CA,$C380,'15'!$CB:$CB)),0,SUMIF('15'!$CA:$CA,$C380,'15'!$CB:$CB)))-IF($D380="","",IF(ISNA(SUMIF('15'!$B:$B,$D380,'15'!$L:$L)),0,SUMIF('15'!$B:$B,$D380,'15'!$L:$L)))))</f>
        <v/>
      </c>
      <c r="U380" s="34" t="str">
        <f>IF($D380="","",(IF($C380="","",IF(ISNA(SUMIF('16'!$CA:$CA,$C380,'16'!$CB:$CB)),0,SUMIF('16'!$CA:$CA,$C380,'16'!$CB:$CB)))-IF($D380="","",IF(ISNA(SUMIF('16'!$B:$B,$D380,'16'!$L:$L)),0,SUMIF('16'!$B:$B,$D380,'16'!$L:$L)))))</f>
        <v/>
      </c>
      <c r="V380" s="34" t="str">
        <f>IF($D380="","",(IF($C380="","",IF(ISNA(SUMIF('17'!$CA:$CA,$C380,'17'!$CB:$CB)),0,SUMIF('17'!$CA:$CA,$C380,'17'!$CB:$CB)))-IF($D380="","",IF(ISNA(SUMIF('17'!$B:$B,$D380,'17'!$L:$L)),0,SUMIF('17'!$B:$B,$D380,'17'!$L:$L)))))</f>
        <v/>
      </c>
      <c r="W380" s="34" t="str">
        <f>IF($D380="","",(IF($C380="","",IF(ISNA(SUMIF('18'!$CA:$CA,$C380,'18'!$CB:$CB)),0,SUMIF('18'!$CA:$CA,$C380,'18'!$CB:$CB)))-IF($D380="","",IF(ISNA(SUMIF('18'!$B:$B,$D380,'18'!$L:$L)),0,SUMIF('18'!$B:$B,$D380,'18'!$L:$L)))))</f>
        <v/>
      </c>
      <c r="X380" s="34" t="str">
        <f>IF($D380="","",(IF($C380="","",IF(ISNA(SUMIF('19'!$CA:$CA,$C380,'19'!$CB:$CB)),0,SUMIF('19'!$CA:$CA,$C380,'19'!$CB:$CB)))-IF($D380="","",IF(ISNA(SUMIF('19'!$B:$B,$D380,'19'!$L:$L)),0,SUMIF('19'!$B:$B,$D380,'19'!$L:$L)))))</f>
        <v/>
      </c>
      <c r="Y380" s="34" t="str">
        <f>IF($D380="","",(IF($C380="","",IF(ISNA(SUMIF('20'!$CA:$CA,$C380,'20'!$CB:$CB)),0,SUMIF('20'!$CA:$CA,$C380,'20'!$CB:$CB)))-IF($D380="","",IF(ISNA(SUMIF('20'!$B:$B,$D380,'20'!$L:$L)),0,SUMIF('20'!$B:$B,$D380,'20'!$L:$L)))))</f>
        <v/>
      </c>
      <c r="Z380" s="34" t="str">
        <f>IF($D380="","",(IF($C380="","",IF(ISNA(SUMIF('21'!$CA:$CA,$C380,'21'!$CB:$CB)),0,SUMIF('21'!$CA:$CA,$C380,'21'!$CB:$CB)))-IF($D380="","",IF(ISNA(SUMIF('21'!$B:$B,$D380,'21'!$L:$L)),0,SUMIF('21'!$B:$B,$D380,'21'!$L:$L)))))</f>
        <v/>
      </c>
      <c r="AA380" s="34" t="str">
        <f>IF($D380="","",(IF($C380="","",IF(ISNA(SUMIF('22'!$CA:$CA,$C380,'22'!$CB:$CB)),0,SUMIF('22'!$CA:$CA,$C380,'22'!$CB:$CB)))-IF($D380="","",IF(ISNA(SUMIF('22'!$B:$B,$D380,'22'!$L:$L)),0,SUMIF('22'!$B:$B,$D380,'22'!$L:$L)))))</f>
        <v/>
      </c>
      <c r="AB380" s="34" t="str">
        <f>IF($D380="","",(IF($C380="","",IF(ISNA(SUMIF('23'!$CA:$CA,$C380,'23'!$CB:$CB)),0,SUMIF('23'!$CA:$CA,$C380,'23'!$CB:$CB)))-IF($D380="","",IF(ISNA(SUMIF('23'!$B:$B,$D380,'23'!$L:$L)),0,SUMIF('23'!$B:$B,$D380,'23'!$L:$L)))))</f>
        <v/>
      </c>
      <c r="AC380" s="34" t="str">
        <f>IF($D380="","",(IF($C380="","",IF(ISNA(SUMIF('24'!$CA:$CA,$C380,'24'!$CB:$CB)),0,SUMIF('24'!$CA:$CA,$C380,'24'!$CB:$CB)))-IF($D380="","",IF(ISNA(SUMIF('24'!$B:$B,$D380,'24'!$L:$L)),0,SUMIF('24'!$B:$B,$D380,'24'!$L:$L)))))</f>
        <v/>
      </c>
      <c r="AD380" s="34" t="str">
        <f>IF($D380="","",(IF($C380="","",IF(ISNA(SUMIF('25'!$CA:$CA,$C380,'25'!$CB:$CB)),0,SUMIF('25'!$CA:$CA,$C380,'25'!$CB:$CB)))-IF($D380="","",IF(ISNA(SUMIF('25'!$B:$B,$D380,'25'!$L:$L)),0,SUMIF('25'!$B:$B,$D380,'25'!$L:$L)))))</f>
        <v/>
      </c>
      <c r="AE380" s="34" t="str">
        <f>IF($D380="","",(IF($C380="","",IF(ISNA(SUMIF('26'!$CA:$CA,$C380,'26'!$CB:$CB)),0,SUMIF('26'!$CA:$CA,$C380,'26'!$CB:$CB)))-IF($D380="","",IF(ISNA(SUMIF('26'!$B:$B,$D380,'26'!$L:$L)),0,SUMIF('26'!$B:$B,$D380,'26'!$L:$L)))))</f>
        <v/>
      </c>
      <c r="AF380" s="34" t="str">
        <f>IF($D380="","",(IF($C380="","",IF(ISNA(SUMIF('27'!$CA:$CA,$C380,'27'!$CB:$CB)),0,SUMIF('27'!$CA:$CA,$C380,'27'!$CB:$CB)))-IF($D380="","",IF(ISNA(SUMIF('27'!$B:$B,$D380,'27'!$L:$L)),0,SUMIF('27'!$B:$B,$D380,'27'!$L:$L)))))</f>
        <v/>
      </c>
      <c r="AG380" s="34" t="str">
        <f>IF($D380="","",(IF($C380="","",IF(ISNA(SUMIF('28'!$CA:$CA,$C380,'28'!$CB:$CB)),0,SUMIF('28'!$CA:$CA,$C380,'28'!$CB:$CB)))-IF($D380="","",IF(ISNA(SUMIF('28'!$B:$B,$D380,'28'!$L:$L)),0,SUMIF('28'!$B:$B,$D380,'28'!$L:$L)))))</f>
        <v/>
      </c>
      <c r="AH380" s="34" t="str">
        <f>IF($D380="","",(IF($C380="","",IF(ISNA(SUMIF('29'!$CA:$CA,$C380,'29'!$CB:$CB)),0,SUMIF('29'!$CA:$CA,$C380,'29'!$CB:$CB)))-IF($D380="","",IF(ISNA(SUMIF('29'!$B:$B,$D380,'29'!$L:$L)),0,SUMIF('29'!$B:$B,$D380,'29'!$L:$L)))))</f>
        <v/>
      </c>
      <c r="AI380" s="34" t="str">
        <f>IF($D380="","",(IF($C380="","",IF(ISNA(SUMIF('30'!$CA:$CA,$C380,'30'!$CB:$CB)),0,SUMIF('30'!$CA:$CA,$C380,'30'!$CB:$CB)))-IF($D380="","",IF(ISNA(SUMIF('30'!$B:$B,$D380,'30'!$L:$L)),0,SUMIF('30'!$B:$B,$D380,'30'!$L:$L)))))</f>
        <v/>
      </c>
      <c r="AJ380" s="34" t="str">
        <f>IF($D380="","",(IF($C380="","",IF(ISNA(SUMIF('31'!$CA:$CA,$C380,'31'!$CB:$CB)),0,SUMIF('31'!$CA:$CA,$C380,'31'!$CB:$CB)))-IF($D380="","",IF(ISNA(SUMIF('31'!$B:$B,$D380,'31'!$L:$L)),0,SUMIF('31'!$B:$B,$D380,'31'!$L:$L)))))</f>
        <v/>
      </c>
      <c r="AK380" s="35" t="str">
        <f t="shared" si="20"/>
        <v/>
      </c>
      <c r="AL380" s="31" t="str">
        <f t="shared" si="21"/>
        <v/>
      </c>
    </row>
    <row r="381" spans="1:38" ht="17.399999999999999" hidden="1">
      <c r="A381" s="19">
        <v>57</v>
      </c>
      <c r="C381" s="39" t="str">
        <f>IF(D381="","",VLOOKUP('CUADRO GENERADO'!D381,'BASE DATOS CONDUCTORES'!B:C,2,FALSE))</f>
        <v/>
      </c>
      <c r="D381" s="28" t="str">
        <f>IFERROR(VLOOKUP(A381,'BASE DATOS CONDUCTORES'!$AA$4:$AB$403,2,FALSE),"")</f>
        <v/>
      </c>
      <c r="E381" s="34" t="str">
        <f>IF(ISNA(VLOOKUP(D381,SALDOS!C:D,2,FALSE)),"",VLOOKUP(D381,SALDOS!C:D,2,FALSE))</f>
        <v/>
      </c>
      <c r="F381" s="34" t="str">
        <f>IF($D381="","",(IF($C381="","",IF(ISNA(SUMIF('1'!$CA:$CA,$C381,'1'!$CB:$CB)),0,SUMIF('1'!$CA:$CA,$C381,'1'!$CB:$CB)))-IF($D381="","",IF(ISNA(SUMIF('1'!$B:$B,$D381,'1'!$L:$L)),0,SUMIF('1'!$B:$B,$D381,'1'!$L:$L)))))</f>
        <v/>
      </c>
      <c r="G381" s="34" t="str">
        <f>IF($D381="","",(IF($C381="","",IF(ISNA(SUMIF('2'!$CA:$CA,$C381,'2'!$CB:$CB)),0,SUMIF('2'!$CA:$CA,$C381,'2'!$CB:$CB)))-IF($D381="","",IF(ISNA(SUMIF('2'!$B:$B,$D381,'2'!$L:$L)),0,SUMIF('2'!$B:$B,$D381,'2'!$L:$L)))))</f>
        <v/>
      </c>
      <c r="H381" s="34" t="str">
        <f>IF($D381="","",(IF($C381="","",IF(ISNA(SUMIF('3'!$CA:$CA,$C381,'3'!$CB:$CB)),0,SUMIF('3'!$CA:$CA,$C381,'3'!$CB:$CB)))-IF($D381="","",IF(ISNA(SUMIF('3'!$B:$B,$D381,'3'!$L:$L)),0,SUMIF('3'!$B:$B,$D381,'3'!$L:$L)))))</f>
        <v/>
      </c>
      <c r="I381" s="34" t="str">
        <f>IF($D381="","",(IF($C381="","",IF(ISNA(SUMIF('4'!$CA:$CA,$C381,'4'!$CB:$CB)),0,SUMIF('4'!$CA:$CA,$C381,'4'!$CB:$CB)))-IF($D381="","",IF(ISNA(SUMIF('4'!$B:$B,$D381,'4'!$L:$L)),0,SUMIF('4'!$B:$B,$D381,'4'!$L:$L)))))</f>
        <v/>
      </c>
      <c r="J381" s="34" t="str">
        <f>IF($D381="","",(IF($C381="","",IF(ISNA(SUMIF('5'!$CA:$CA,$C381,'5'!$CB:$CB)),0,SUMIF('5'!$CA:$CA,$C381,'5'!$CB:$CB)))-IF($D381="","",IF(ISNA(SUMIF('5'!$B:$B,$D381,'5'!$L:$L)),0,SUMIF('5'!$B:$B,$D381,'5'!$L:$L)))))</f>
        <v/>
      </c>
      <c r="K381" s="34" t="str">
        <f>IF($D381="","",(IF($C381="","",IF(ISNA(SUMIF('6'!$CA:$CA,$C381,'6'!$CB:$CB)),0,SUMIF('6'!$CA:$CA,$C381,'6'!$CB:$CB)))-IF($D381="","",IF(ISNA(SUMIF('6'!$B:$B,$D381,'6'!$L:$L)),0,SUMIF('6'!$B:$B,$D381,'6'!$L:$L)))))</f>
        <v/>
      </c>
      <c r="L381" s="34" t="str">
        <f>IF($D381="","",(IF($C381="","",IF(ISNA(SUMIF('7'!$CA:$CA,$C381,'7'!$CB:$CB)),0,SUMIF('7'!$CA:$CA,$C381,'7'!$CB:$CB)))-IF($D381="","",IF(ISNA(SUMIF('7'!$B:$B,$D381,'7'!$L:$L)),0,SUMIF('7'!$B:$B,$D381,'7'!$L:$L)))))</f>
        <v/>
      </c>
      <c r="M381" s="34" t="str">
        <f>IF($D381="","",(IF($C381="","",IF(ISNA(SUMIF('8'!$CA:$CA,$C381,'8'!$CB:$CB)),0,SUMIF('8'!$CA:$CA,$C381,'8'!$CB:$CB)))-IF($D381="","",IF(ISNA(SUMIF('8'!$B:$B,$D381,'8'!$L:$L)),0,SUMIF('8'!$B:$B,$D381,'8'!$L:$L)))))</f>
        <v/>
      </c>
      <c r="N381" s="34" t="str">
        <f>IF($D381="","",(IF($C381="","",IF(ISNA(SUMIF('9'!$CA:$CA,$C381,'9'!$CB:$CB)),0,SUMIF('9'!$CA:$CA,$C381,'9'!$CB:$CB)))-IF($D381="","",IF(ISNA(SUMIF('9'!$B:$B,$D381,'9'!$L:$L)),0,SUMIF('9'!$B:$B,$D381,'9'!$L:$L)))))</f>
        <v/>
      </c>
      <c r="O381" s="34" t="str">
        <f>IF($D381="","",(IF($C381="","",IF(ISNA(SUMIF('10'!$CA:$CA,$C381,'10'!$CB:$CB)),0,SUMIF('10'!$CA:$CA,$C381,'10'!$CB:$CB)))-IF($D381="","",IF(ISNA(SUMIF('10'!$B:$B,$D381,'10'!$L:$L)),0,SUMIF('10'!$B:$B,$D381,'10'!$L:$L)))))</f>
        <v/>
      </c>
      <c r="P381" s="34" t="str">
        <f>IF($D381="","",(IF($C381="","",IF(ISNA(SUMIF('11'!$CA:$CA,$C381,'11'!$CB:$CB)),0,SUMIF('11'!$CA:$CA,$C381,'11'!$CB:$CB)))-IF($D381="","",IF(ISNA(SUMIF('11'!$B:$B,$D381,'11'!$L:$L)),0,SUMIF('11'!$B:$B,$D381,'11'!$L:$L)))))</f>
        <v/>
      </c>
      <c r="Q381" s="34" t="str">
        <f>IF($D381="","",(IF($C381="","",IF(ISNA(SUMIF('12'!$CA:$CA,$C381,'12'!$CB:$CB)),0,SUMIF('12'!$CA:$CA,$C381,'12'!$CB:$CB)))-IF($D381="","",IF(ISNA(SUMIF('12'!$B:$B,$D381,'12'!$L:$L)),0,SUMIF('12'!$B:$B,$D381,'12'!$L:$L)))))</f>
        <v/>
      </c>
      <c r="R381" s="34" t="str">
        <f>IF($D381="","",(IF($C381="","",IF(ISNA(SUMIF('13'!$CA:$CA,$C381,'13'!$CB:$CB)),0,SUMIF('13'!$CA:$CA,$C381,'13'!$CB:$CB)))-IF($D381="","",IF(ISNA(SUMIF('13'!$B:$B,$D381,'13'!$L:$L)),0,SUMIF('13'!$B:$B,$D381,'13'!$L:$L)))))</f>
        <v/>
      </c>
      <c r="S381" s="34" t="str">
        <f>IF($D381="","",(IF($C381="","",IF(ISNA(SUMIF('14'!$CA:$CA,$C381,'14'!$CB:$CB)),0,SUMIF('14'!$CA:$CA,$C381,'14'!$CB:$CB)))-IF($D381="","",IF(ISNA(SUMIF('14'!$B:$B,$D381,'14'!$L:$L)),0,SUMIF('14'!$B:$B,$D381,'14'!$L:$L)))))</f>
        <v/>
      </c>
      <c r="T381" s="34" t="str">
        <f>IF($D381="","",(IF($C381="","",IF(ISNA(SUMIF('15'!$CA:$CA,$C381,'15'!$CB:$CB)),0,SUMIF('15'!$CA:$CA,$C381,'15'!$CB:$CB)))-IF($D381="","",IF(ISNA(SUMIF('15'!$B:$B,$D381,'15'!$L:$L)),0,SUMIF('15'!$B:$B,$D381,'15'!$L:$L)))))</f>
        <v/>
      </c>
      <c r="U381" s="34" t="str">
        <f>IF($D381="","",(IF($C381="","",IF(ISNA(SUMIF('16'!$CA:$CA,$C381,'16'!$CB:$CB)),0,SUMIF('16'!$CA:$CA,$C381,'16'!$CB:$CB)))-IF($D381="","",IF(ISNA(SUMIF('16'!$B:$B,$D381,'16'!$L:$L)),0,SUMIF('16'!$B:$B,$D381,'16'!$L:$L)))))</f>
        <v/>
      </c>
      <c r="V381" s="34" t="str">
        <f>IF($D381="","",(IF($C381="","",IF(ISNA(SUMIF('17'!$CA:$CA,$C381,'17'!$CB:$CB)),0,SUMIF('17'!$CA:$CA,$C381,'17'!$CB:$CB)))-IF($D381="","",IF(ISNA(SUMIF('17'!$B:$B,$D381,'17'!$L:$L)),0,SUMIF('17'!$B:$B,$D381,'17'!$L:$L)))))</f>
        <v/>
      </c>
      <c r="W381" s="34" t="str">
        <f>IF($D381="","",(IF($C381="","",IF(ISNA(SUMIF('18'!$CA:$CA,$C381,'18'!$CB:$CB)),0,SUMIF('18'!$CA:$CA,$C381,'18'!$CB:$CB)))-IF($D381="","",IF(ISNA(SUMIF('18'!$B:$B,$D381,'18'!$L:$L)),0,SUMIF('18'!$B:$B,$D381,'18'!$L:$L)))))</f>
        <v/>
      </c>
      <c r="X381" s="34" t="str">
        <f>IF($D381="","",(IF($C381="","",IF(ISNA(SUMIF('19'!$CA:$CA,$C381,'19'!$CB:$CB)),0,SUMIF('19'!$CA:$CA,$C381,'19'!$CB:$CB)))-IF($D381="","",IF(ISNA(SUMIF('19'!$B:$B,$D381,'19'!$L:$L)),0,SUMIF('19'!$B:$B,$D381,'19'!$L:$L)))))</f>
        <v/>
      </c>
      <c r="Y381" s="34" t="str">
        <f>IF($D381="","",(IF($C381="","",IF(ISNA(SUMIF('20'!$CA:$CA,$C381,'20'!$CB:$CB)),0,SUMIF('20'!$CA:$CA,$C381,'20'!$CB:$CB)))-IF($D381="","",IF(ISNA(SUMIF('20'!$B:$B,$D381,'20'!$L:$L)),0,SUMIF('20'!$B:$B,$D381,'20'!$L:$L)))))</f>
        <v/>
      </c>
      <c r="Z381" s="34" t="str">
        <f>IF($D381="","",(IF($C381="","",IF(ISNA(SUMIF('21'!$CA:$CA,$C381,'21'!$CB:$CB)),0,SUMIF('21'!$CA:$CA,$C381,'21'!$CB:$CB)))-IF($D381="","",IF(ISNA(SUMIF('21'!$B:$B,$D381,'21'!$L:$L)),0,SUMIF('21'!$B:$B,$D381,'21'!$L:$L)))))</f>
        <v/>
      </c>
      <c r="AA381" s="34" t="str">
        <f>IF($D381="","",(IF($C381="","",IF(ISNA(SUMIF('22'!$CA:$CA,$C381,'22'!$CB:$CB)),0,SUMIF('22'!$CA:$CA,$C381,'22'!$CB:$CB)))-IF($D381="","",IF(ISNA(SUMIF('22'!$B:$B,$D381,'22'!$L:$L)),0,SUMIF('22'!$B:$B,$D381,'22'!$L:$L)))))</f>
        <v/>
      </c>
      <c r="AB381" s="34" t="str">
        <f>IF($D381="","",(IF($C381="","",IF(ISNA(SUMIF('23'!$CA:$CA,$C381,'23'!$CB:$CB)),0,SUMIF('23'!$CA:$CA,$C381,'23'!$CB:$CB)))-IF($D381="","",IF(ISNA(SUMIF('23'!$B:$B,$D381,'23'!$L:$L)),0,SUMIF('23'!$B:$B,$D381,'23'!$L:$L)))))</f>
        <v/>
      </c>
      <c r="AC381" s="34" t="str">
        <f>IF($D381="","",(IF($C381="","",IF(ISNA(SUMIF('24'!$CA:$CA,$C381,'24'!$CB:$CB)),0,SUMIF('24'!$CA:$CA,$C381,'24'!$CB:$CB)))-IF($D381="","",IF(ISNA(SUMIF('24'!$B:$B,$D381,'24'!$L:$L)),0,SUMIF('24'!$B:$B,$D381,'24'!$L:$L)))))</f>
        <v/>
      </c>
      <c r="AD381" s="34" t="str">
        <f>IF($D381="","",(IF($C381="","",IF(ISNA(SUMIF('25'!$CA:$CA,$C381,'25'!$CB:$CB)),0,SUMIF('25'!$CA:$CA,$C381,'25'!$CB:$CB)))-IF($D381="","",IF(ISNA(SUMIF('25'!$B:$B,$D381,'25'!$L:$L)),0,SUMIF('25'!$B:$B,$D381,'25'!$L:$L)))))</f>
        <v/>
      </c>
      <c r="AE381" s="34" t="str">
        <f>IF($D381="","",(IF($C381="","",IF(ISNA(SUMIF('26'!$CA:$CA,$C381,'26'!$CB:$CB)),0,SUMIF('26'!$CA:$CA,$C381,'26'!$CB:$CB)))-IF($D381="","",IF(ISNA(SUMIF('26'!$B:$B,$D381,'26'!$L:$L)),0,SUMIF('26'!$B:$B,$D381,'26'!$L:$L)))))</f>
        <v/>
      </c>
      <c r="AF381" s="34" t="str">
        <f>IF($D381="","",(IF($C381="","",IF(ISNA(SUMIF('27'!$CA:$CA,$C381,'27'!$CB:$CB)),0,SUMIF('27'!$CA:$CA,$C381,'27'!$CB:$CB)))-IF($D381="","",IF(ISNA(SUMIF('27'!$B:$B,$D381,'27'!$L:$L)),0,SUMIF('27'!$B:$B,$D381,'27'!$L:$L)))))</f>
        <v/>
      </c>
      <c r="AG381" s="34" t="str">
        <f>IF($D381="","",(IF($C381="","",IF(ISNA(SUMIF('28'!$CA:$CA,$C381,'28'!$CB:$CB)),0,SUMIF('28'!$CA:$CA,$C381,'28'!$CB:$CB)))-IF($D381="","",IF(ISNA(SUMIF('28'!$B:$B,$D381,'28'!$L:$L)),0,SUMIF('28'!$B:$B,$D381,'28'!$L:$L)))))</f>
        <v/>
      </c>
      <c r="AH381" s="34" t="str">
        <f>IF($D381="","",(IF($C381="","",IF(ISNA(SUMIF('29'!$CA:$CA,$C381,'29'!$CB:$CB)),0,SUMIF('29'!$CA:$CA,$C381,'29'!$CB:$CB)))-IF($D381="","",IF(ISNA(SUMIF('29'!$B:$B,$D381,'29'!$L:$L)),0,SUMIF('29'!$B:$B,$D381,'29'!$L:$L)))))</f>
        <v/>
      </c>
      <c r="AI381" s="34" t="str">
        <f>IF($D381="","",(IF($C381="","",IF(ISNA(SUMIF('30'!$CA:$CA,$C381,'30'!$CB:$CB)),0,SUMIF('30'!$CA:$CA,$C381,'30'!$CB:$CB)))-IF($D381="","",IF(ISNA(SUMIF('30'!$B:$B,$D381,'30'!$L:$L)),0,SUMIF('30'!$B:$B,$D381,'30'!$L:$L)))))</f>
        <v/>
      </c>
      <c r="AJ381" s="34" t="str">
        <f>IF($D381="","",(IF($C381="","",IF(ISNA(SUMIF('31'!$CA:$CA,$C381,'31'!$CB:$CB)),0,SUMIF('31'!$CA:$CA,$C381,'31'!$CB:$CB)))-IF($D381="","",IF(ISNA(SUMIF('31'!$B:$B,$D381,'31'!$L:$L)),0,SUMIF('31'!$B:$B,$D381,'31'!$L:$L)))))</f>
        <v/>
      </c>
      <c r="AK381" s="35" t="str">
        <f t="shared" si="20"/>
        <v/>
      </c>
      <c r="AL381" s="31" t="str">
        <f t="shared" si="21"/>
        <v/>
      </c>
    </row>
    <row r="382" spans="1:38" ht="17.399999999999999" hidden="1">
      <c r="A382" s="19">
        <v>58</v>
      </c>
      <c r="C382" s="39" t="str">
        <f>IF(D382="","",VLOOKUP('CUADRO GENERADO'!D382,'BASE DATOS CONDUCTORES'!B:C,2,FALSE))</f>
        <v/>
      </c>
      <c r="D382" s="28" t="str">
        <f>IFERROR(VLOOKUP(A382,'BASE DATOS CONDUCTORES'!$AA$4:$AB$403,2,FALSE),"")</f>
        <v/>
      </c>
      <c r="E382" s="34" t="str">
        <f>IF(ISNA(VLOOKUP(D382,SALDOS!C:D,2,FALSE)),"",VLOOKUP(D382,SALDOS!C:D,2,FALSE))</f>
        <v/>
      </c>
      <c r="F382" s="34" t="str">
        <f>IF($D382="","",(IF($C382="","",IF(ISNA(SUMIF('1'!$CA:$CA,$C382,'1'!$CB:$CB)),0,SUMIF('1'!$CA:$CA,$C382,'1'!$CB:$CB)))-IF($D382="","",IF(ISNA(SUMIF('1'!$B:$B,$D382,'1'!$L:$L)),0,SUMIF('1'!$B:$B,$D382,'1'!$L:$L)))))</f>
        <v/>
      </c>
      <c r="G382" s="34" t="str">
        <f>IF($D382="","",(IF($C382="","",IF(ISNA(SUMIF('2'!$CA:$CA,$C382,'2'!$CB:$CB)),0,SUMIF('2'!$CA:$CA,$C382,'2'!$CB:$CB)))-IF($D382="","",IF(ISNA(SUMIF('2'!$B:$B,$D382,'2'!$L:$L)),0,SUMIF('2'!$B:$B,$D382,'2'!$L:$L)))))</f>
        <v/>
      </c>
      <c r="H382" s="34" t="str">
        <f>IF($D382="","",(IF($C382="","",IF(ISNA(SUMIF('3'!$CA:$CA,$C382,'3'!$CB:$CB)),0,SUMIF('3'!$CA:$CA,$C382,'3'!$CB:$CB)))-IF($D382="","",IF(ISNA(SUMIF('3'!$B:$B,$D382,'3'!$L:$L)),0,SUMIF('3'!$B:$B,$D382,'3'!$L:$L)))))</f>
        <v/>
      </c>
      <c r="I382" s="34" t="str">
        <f>IF($D382="","",(IF($C382="","",IF(ISNA(SUMIF('4'!$CA:$CA,$C382,'4'!$CB:$CB)),0,SUMIF('4'!$CA:$CA,$C382,'4'!$CB:$CB)))-IF($D382="","",IF(ISNA(SUMIF('4'!$B:$B,$D382,'4'!$L:$L)),0,SUMIF('4'!$B:$B,$D382,'4'!$L:$L)))))</f>
        <v/>
      </c>
      <c r="J382" s="34" t="str">
        <f>IF($D382="","",(IF($C382="","",IF(ISNA(SUMIF('5'!$CA:$CA,$C382,'5'!$CB:$CB)),0,SUMIF('5'!$CA:$CA,$C382,'5'!$CB:$CB)))-IF($D382="","",IF(ISNA(SUMIF('5'!$B:$B,$D382,'5'!$L:$L)),0,SUMIF('5'!$B:$B,$D382,'5'!$L:$L)))))</f>
        <v/>
      </c>
      <c r="K382" s="34" t="str">
        <f>IF($D382="","",(IF($C382="","",IF(ISNA(SUMIF('6'!$CA:$CA,$C382,'6'!$CB:$CB)),0,SUMIF('6'!$CA:$CA,$C382,'6'!$CB:$CB)))-IF($D382="","",IF(ISNA(SUMIF('6'!$B:$B,$D382,'6'!$L:$L)),0,SUMIF('6'!$B:$B,$D382,'6'!$L:$L)))))</f>
        <v/>
      </c>
      <c r="L382" s="34" t="str">
        <f>IF($D382="","",(IF($C382="","",IF(ISNA(SUMIF('7'!$CA:$CA,$C382,'7'!$CB:$CB)),0,SUMIF('7'!$CA:$CA,$C382,'7'!$CB:$CB)))-IF($D382="","",IF(ISNA(SUMIF('7'!$B:$B,$D382,'7'!$L:$L)),0,SUMIF('7'!$B:$B,$D382,'7'!$L:$L)))))</f>
        <v/>
      </c>
      <c r="M382" s="34" t="str">
        <f>IF($D382="","",(IF($C382="","",IF(ISNA(SUMIF('8'!$CA:$CA,$C382,'8'!$CB:$CB)),0,SUMIF('8'!$CA:$CA,$C382,'8'!$CB:$CB)))-IF($D382="","",IF(ISNA(SUMIF('8'!$B:$B,$D382,'8'!$L:$L)),0,SUMIF('8'!$B:$B,$D382,'8'!$L:$L)))))</f>
        <v/>
      </c>
      <c r="N382" s="34" t="str">
        <f>IF($D382="","",(IF($C382="","",IF(ISNA(SUMIF('9'!$CA:$CA,$C382,'9'!$CB:$CB)),0,SUMIF('9'!$CA:$CA,$C382,'9'!$CB:$CB)))-IF($D382="","",IF(ISNA(SUMIF('9'!$B:$B,$D382,'9'!$L:$L)),0,SUMIF('9'!$B:$B,$D382,'9'!$L:$L)))))</f>
        <v/>
      </c>
      <c r="O382" s="34" t="str">
        <f>IF($D382="","",(IF($C382="","",IF(ISNA(SUMIF('10'!$CA:$CA,$C382,'10'!$CB:$CB)),0,SUMIF('10'!$CA:$CA,$C382,'10'!$CB:$CB)))-IF($D382="","",IF(ISNA(SUMIF('10'!$B:$B,$D382,'10'!$L:$L)),0,SUMIF('10'!$B:$B,$D382,'10'!$L:$L)))))</f>
        <v/>
      </c>
      <c r="P382" s="34" t="str">
        <f>IF($D382="","",(IF($C382="","",IF(ISNA(SUMIF('11'!$CA:$CA,$C382,'11'!$CB:$CB)),0,SUMIF('11'!$CA:$CA,$C382,'11'!$CB:$CB)))-IF($D382="","",IF(ISNA(SUMIF('11'!$B:$B,$D382,'11'!$L:$L)),0,SUMIF('11'!$B:$B,$D382,'11'!$L:$L)))))</f>
        <v/>
      </c>
      <c r="Q382" s="34" t="str">
        <f>IF($D382="","",(IF($C382="","",IF(ISNA(SUMIF('12'!$CA:$CA,$C382,'12'!$CB:$CB)),0,SUMIF('12'!$CA:$CA,$C382,'12'!$CB:$CB)))-IF($D382="","",IF(ISNA(SUMIF('12'!$B:$B,$D382,'12'!$L:$L)),0,SUMIF('12'!$B:$B,$D382,'12'!$L:$L)))))</f>
        <v/>
      </c>
      <c r="R382" s="34" t="str">
        <f>IF($D382="","",(IF($C382="","",IF(ISNA(SUMIF('13'!$CA:$CA,$C382,'13'!$CB:$CB)),0,SUMIF('13'!$CA:$CA,$C382,'13'!$CB:$CB)))-IF($D382="","",IF(ISNA(SUMIF('13'!$B:$B,$D382,'13'!$L:$L)),0,SUMIF('13'!$B:$B,$D382,'13'!$L:$L)))))</f>
        <v/>
      </c>
      <c r="S382" s="34" t="str">
        <f>IF($D382="","",(IF($C382="","",IF(ISNA(SUMIF('14'!$CA:$CA,$C382,'14'!$CB:$CB)),0,SUMIF('14'!$CA:$CA,$C382,'14'!$CB:$CB)))-IF($D382="","",IF(ISNA(SUMIF('14'!$B:$B,$D382,'14'!$L:$L)),0,SUMIF('14'!$B:$B,$D382,'14'!$L:$L)))))</f>
        <v/>
      </c>
      <c r="T382" s="34" t="str">
        <f>IF($D382="","",(IF($C382="","",IF(ISNA(SUMIF('15'!$CA:$CA,$C382,'15'!$CB:$CB)),0,SUMIF('15'!$CA:$CA,$C382,'15'!$CB:$CB)))-IF($D382="","",IF(ISNA(SUMIF('15'!$B:$B,$D382,'15'!$L:$L)),0,SUMIF('15'!$B:$B,$D382,'15'!$L:$L)))))</f>
        <v/>
      </c>
      <c r="U382" s="34" t="str">
        <f>IF($D382="","",(IF($C382="","",IF(ISNA(SUMIF('16'!$CA:$CA,$C382,'16'!$CB:$CB)),0,SUMIF('16'!$CA:$CA,$C382,'16'!$CB:$CB)))-IF($D382="","",IF(ISNA(SUMIF('16'!$B:$B,$D382,'16'!$L:$L)),0,SUMIF('16'!$B:$B,$D382,'16'!$L:$L)))))</f>
        <v/>
      </c>
      <c r="V382" s="34" t="str">
        <f>IF($D382="","",(IF($C382="","",IF(ISNA(SUMIF('17'!$CA:$CA,$C382,'17'!$CB:$CB)),0,SUMIF('17'!$CA:$CA,$C382,'17'!$CB:$CB)))-IF($D382="","",IF(ISNA(SUMIF('17'!$B:$B,$D382,'17'!$L:$L)),0,SUMIF('17'!$B:$B,$D382,'17'!$L:$L)))))</f>
        <v/>
      </c>
      <c r="W382" s="34" t="str">
        <f>IF($D382="","",(IF($C382="","",IF(ISNA(SUMIF('18'!$CA:$CA,$C382,'18'!$CB:$CB)),0,SUMIF('18'!$CA:$CA,$C382,'18'!$CB:$CB)))-IF($D382="","",IF(ISNA(SUMIF('18'!$B:$B,$D382,'18'!$L:$L)),0,SUMIF('18'!$B:$B,$D382,'18'!$L:$L)))))</f>
        <v/>
      </c>
      <c r="X382" s="34" t="str">
        <f>IF($D382="","",(IF($C382="","",IF(ISNA(SUMIF('19'!$CA:$CA,$C382,'19'!$CB:$CB)),0,SUMIF('19'!$CA:$CA,$C382,'19'!$CB:$CB)))-IF($D382="","",IF(ISNA(SUMIF('19'!$B:$B,$D382,'19'!$L:$L)),0,SUMIF('19'!$B:$B,$D382,'19'!$L:$L)))))</f>
        <v/>
      </c>
      <c r="Y382" s="34" t="str">
        <f>IF($D382="","",(IF($C382="","",IF(ISNA(SUMIF('20'!$CA:$CA,$C382,'20'!$CB:$CB)),0,SUMIF('20'!$CA:$CA,$C382,'20'!$CB:$CB)))-IF($D382="","",IF(ISNA(SUMIF('20'!$B:$B,$D382,'20'!$L:$L)),0,SUMIF('20'!$B:$B,$D382,'20'!$L:$L)))))</f>
        <v/>
      </c>
      <c r="Z382" s="34" t="str">
        <f>IF($D382="","",(IF($C382="","",IF(ISNA(SUMIF('21'!$CA:$CA,$C382,'21'!$CB:$CB)),0,SUMIF('21'!$CA:$CA,$C382,'21'!$CB:$CB)))-IF($D382="","",IF(ISNA(SUMIF('21'!$B:$B,$D382,'21'!$L:$L)),0,SUMIF('21'!$B:$B,$D382,'21'!$L:$L)))))</f>
        <v/>
      </c>
      <c r="AA382" s="34" t="str">
        <f>IF($D382="","",(IF($C382="","",IF(ISNA(SUMIF('22'!$CA:$CA,$C382,'22'!$CB:$CB)),0,SUMIF('22'!$CA:$CA,$C382,'22'!$CB:$CB)))-IF($D382="","",IF(ISNA(SUMIF('22'!$B:$B,$D382,'22'!$L:$L)),0,SUMIF('22'!$B:$B,$D382,'22'!$L:$L)))))</f>
        <v/>
      </c>
      <c r="AB382" s="34" t="str">
        <f>IF($D382="","",(IF($C382="","",IF(ISNA(SUMIF('23'!$CA:$CA,$C382,'23'!$CB:$CB)),0,SUMIF('23'!$CA:$CA,$C382,'23'!$CB:$CB)))-IF($D382="","",IF(ISNA(SUMIF('23'!$B:$B,$D382,'23'!$L:$L)),0,SUMIF('23'!$B:$B,$D382,'23'!$L:$L)))))</f>
        <v/>
      </c>
      <c r="AC382" s="34" t="str">
        <f>IF($D382="","",(IF($C382="","",IF(ISNA(SUMIF('24'!$CA:$CA,$C382,'24'!$CB:$CB)),0,SUMIF('24'!$CA:$CA,$C382,'24'!$CB:$CB)))-IF($D382="","",IF(ISNA(SUMIF('24'!$B:$B,$D382,'24'!$L:$L)),0,SUMIF('24'!$B:$B,$D382,'24'!$L:$L)))))</f>
        <v/>
      </c>
      <c r="AD382" s="34" t="str">
        <f>IF($D382="","",(IF($C382="","",IF(ISNA(SUMIF('25'!$CA:$CA,$C382,'25'!$CB:$CB)),0,SUMIF('25'!$CA:$CA,$C382,'25'!$CB:$CB)))-IF($D382="","",IF(ISNA(SUMIF('25'!$B:$B,$D382,'25'!$L:$L)),0,SUMIF('25'!$B:$B,$D382,'25'!$L:$L)))))</f>
        <v/>
      </c>
      <c r="AE382" s="34" t="str">
        <f>IF($D382="","",(IF($C382="","",IF(ISNA(SUMIF('26'!$CA:$CA,$C382,'26'!$CB:$CB)),0,SUMIF('26'!$CA:$CA,$C382,'26'!$CB:$CB)))-IF($D382="","",IF(ISNA(SUMIF('26'!$B:$B,$D382,'26'!$L:$L)),0,SUMIF('26'!$B:$B,$D382,'26'!$L:$L)))))</f>
        <v/>
      </c>
      <c r="AF382" s="34" t="str">
        <f>IF($D382="","",(IF($C382="","",IF(ISNA(SUMIF('27'!$CA:$CA,$C382,'27'!$CB:$CB)),0,SUMIF('27'!$CA:$CA,$C382,'27'!$CB:$CB)))-IF($D382="","",IF(ISNA(SUMIF('27'!$B:$B,$D382,'27'!$L:$L)),0,SUMIF('27'!$B:$B,$D382,'27'!$L:$L)))))</f>
        <v/>
      </c>
      <c r="AG382" s="34" t="str">
        <f>IF($D382="","",(IF($C382="","",IF(ISNA(SUMIF('28'!$CA:$CA,$C382,'28'!$CB:$CB)),0,SUMIF('28'!$CA:$CA,$C382,'28'!$CB:$CB)))-IF($D382="","",IF(ISNA(SUMIF('28'!$B:$B,$D382,'28'!$L:$L)),0,SUMIF('28'!$B:$B,$D382,'28'!$L:$L)))))</f>
        <v/>
      </c>
      <c r="AH382" s="34" t="str">
        <f>IF($D382="","",(IF($C382="","",IF(ISNA(SUMIF('29'!$CA:$CA,$C382,'29'!$CB:$CB)),0,SUMIF('29'!$CA:$CA,$C382,'29'!$CB:$CB)))-IF($D382="","",IF(ISNA(SUMIF('29'!$B:$B,$D382,'29'!$L:$L)),0,SUMIF('29'!$B:$B,$D382,'29'!$L:$L)))))</f>
        <v/>
      </c>
      <c r="AI382" s="34" t="str">
        <f>IF($D382="","",(IF($C382="","",IF(ISNA(SUMIF('30'!$CA:$CA,$C382,'30'!$CB:$CB)),0,SUMIF('30'!$CA:$CA,$C382,'30'!$CB:$CB)))-IF($D382="","",IF(ISNA(SUMIF('30'!$B:$B,$D382,'30'!$L:$L)),0,SUMIF('30'!$B:$B,$D382,'30'!$L:$L)))))</f>
        <v/>
      </c>
      <c r="AJ382" s="34" t="str">
        <f>IF($D382="","",(IF($C382="","",IF(ISNA(SUMIF('31'!$CA:$CA,$C382,'31'!$CB:$CB)),0,SUMIF('31'!$CA:$CA,$C382,'31'!$CB:$CB)))-IF($D382="","",IF(ISNA(SUMIF('31'!$B:$B,$D382,'31'!$L:$L)),0,SUMIF('31'!$B:$B,$D382,'31'!$L:$L)))))</f>
        <v/>
      </c>
      <c r="AK382" s="35" t="str">
        <f t="shared" si="20"/>
        <v/>
      </c>
      <c r="AL382" s="31" t="str">
        <f t="shared" si="21"/>
        <v/>
      </c>
    </row>
    <row r="383" spans="1:38" ht="17.399999999999999" hidden="1">
      <c r="A383" s="19">
        <v>59</v>
      </c>
      <c r="C383" s="39" t="str">
        <f>IF(D383="","",VLOOKUP('CUADRO GENERADO'!D383,'BASE DATOS CONDUCTORES'!B:C,2,FALSE))</f>
        <v/>
      </c>
      <c r="D383" s="28" t="str">
        <f>IFERROR(VLOOKUP(A383,'BASE DATOS CONDUCTORES'!$AA$4:$AB$403,2,FALSE),"")</f>
        <v/>
      </c>
      <c r="E383" s="34" t="str">
        <f>IF(ISNA(VLOOKUP(D383,SALDOS!C:D,2,FALSE)),"",VLOOKUP(D383,SALDOS!C:D,2,FALSE))</f>
        <v/>
      </c>
      <c r="F383" s="34" t="str">
        <f>IF($D383="","",(IF($C383="","",IF(ISNA(SUMIF('1'!$CA:$CA,$C383,'1'!$CB:$CB)),0,SUMIF('1'!$CA:$CA,$C383,'1'!$CB:$CB)))-IF($D383="","",IF(ISNA(SUMIF('1'!$B:$B,$D383,'1'!$L:$L)),0,SUMIF('1'!$B:$B,$D383,'1'!$L:$L)))))</f>
        <v/>
      </c>
      <c r="G383" s="34" t="str">
        <f>IF($D383="","",(IF($C383="","",IF(ISNA(SUMIF('2'!$CA:$CA,$C383,'2'!$CB:$CB)),0,SUMIF('2'!$CA:$CA,$C383,'2'!$CB:$CB)))-IF($D383="","",IF(ISNA(SUMIF('2'!$B:$B,$D383,'2'!$L:$L)),0,SUMIF('2'!$B:$B,$D383,'2'!$L:$L)))))</f>
        <v/>
      </c>
      <c r="H383" s="34" t="str">
        <f>IF($D383="","",(IF($C383="","",IF(ISNA(SUMIF('3'!$CA:$CA,$C383,'3'!$CB:$CB)),0,SUMIF('3'!$CA:$CA,$C383,'3'!$CB:$CB)))-IF($D383="","",IF(ISNA(SUMIF('3'!$B:$B,$D383,'3'!$L:$L)),0,SUMIF('3'!$B:$B,$D383,'3'!$L:$L)))))</f>
        <v/>
      </c>
      <c r="I383" s="34" t="str">
        <f>IF($D383="","",(IF($C383="","",IF(ISNA(SUMIF('4'!$CA:$CA,$C383,'4'!$CB:$CB)),0,SUMIF('4'!$CA:$CA,$C383,'4'!$CB:$CB)))-IF($D383="","",IF(ISNA(SUMIF('4'!$B:$B,$D383,'4'!$L:$L)),0,SUMIF('4'!$B:$B,$D383,'4'!$L:$L)))))</f>
        <v/>
      </c>
      <c r="J383" s="34" t="str">
        <f>IF($D383="","",(IF($C383="","",IF(ISNA(SUMIF('5'!$CA:$CA,$C383,'5'!$CB:$CB)),0,SUMIF('5'!$CA:$CA,$C383,'5'!$CB:$CB)))-IF($D383="","",IF(ISNA(SUMIF('5'!$B:$B,$D383,'5'!$L:$L)),0,SUMIF('5'!$B:$B,$D383,'5'!$L:$L)))))</f>
        <v/>
      </c>
      <c r="K383" s="34" t="str">
        <f>IF($D383="","",(IF($C383="","",IF(ISNA(SUMIF('6'!$CA:$CA,$C383,'6'!$CB:$CB)),0,SUMIF('6'!$CA:$CA,$C383,'6'!$CB:$CB)))-IF($D383="","",IF(ISNA(SUMIF('6'!$B:$B,$D383,'6'!$L:$L)),0,SUMIF('6'!$B:$B,$D383,'6'!$L:$L)))))</f>
        <v/>
      </c>
      <c r="L383" s="34" t="str">
        <f>IF($D383="","",(IF($C383="","",IF(ISNA(SUMIF('7'!$CA:$CA,$C383,'7'!$CB:$CB)),0,SUMIF('7'!$CA:$CA,$C383,'7'!$CB:$CB)))-IF($D383="","",IF(ISNA(SUMIF('7'!$B:$B,$D383,'7'!$L:$L)),0,SUMIF('7'!$B:$B,$D383,'7'!$L:$L)))))</f>
        <v/>
      </c>
      <c r="M383" s="34" t="str">
        <f>IF($D383="","",(IF($C383="","",IF(ISNA(SUMIF('8'!$CA:$CA,$C383,'8'!$CB:$CB)),0,SUMIF('8'!$CA:$CA,$C383,'8'!$CB:$CB)))-IF($D383="","",IF(ISNA(SUMIF('8'!$B:$B,$D383,'8'!$L:$L)),0,SUMIF('8'!$B:$B,$D383,'8'!$L:$L)))))</f>
        <v/>
      </c>
      <c r="N383" s="34" t="str">
        <f>IF($D383="","",(IF($C383="","",IF(ISNA(SUMIF('9'!$CA:$CA,$C383,'9'!$CB:$CB)),0,SUMIF('9'!$CA:$CA,$C383,'9'!$CB:$CB)))-IF($D383="","",IF(ISNA(SUMIF('9'!$B:$B,$D383,'9'!$L:$L)),0,SUMIF('9'!$B:$B,$D383,'9'!$L:$L)))))</f>
        <v/>
      </c>
      <c r="O383" s="34" t="str">
        <f>IF($D383="","",(IF($C383="","",IF(ISNA(SUMIF('10'!$CA:$CA,$C383,'10'!$CB:$CB)),0,SUMIF('10'!$CA:$CA,$C383,'10'!$CB:$CB)))-IF($D383="","",IF(ISNA(SUMIF('10'!$B:$B,$D383,'10'!$L:$L)),0,SUMIF('10'!$B:$B,$D383,'10'!$L:$L)))))</f>
        <v/>
      </c>
      <c r="P383" s="34" t="str">
        <f>IF($D383="","",(IF($C383="","",IF(ISNA(SUMIF('11'!$CA:$CA,$C383,'11'!$CB:$CB)),0,SUMIF('11'!$CA:$CA,$C383,'11'!$CB:$CB)))-IF($D383="","",IF(ISNA(SUMIF('11'!$B:$B,$D383,'11'!$L:$L)),0,SUMIF('11'!$B:$B,$D383,'11'!$L:$L)))))</f>
        <v/>
      </c>
      <c r="Q383" s="34" t="str">
        <f>IF($D383="","",(IF($C383="","",IF(ISNA(SUMIF('12'!$CA:$CA,$C383,'12'!$CB:$CB)),0,SUMIF('12'!$CA:$CA,$C383,'12'!$CB:$CB)))-IF($D383="","",IF(ISNA(SUMIF('12'!$B:$B,$D383,'12'!$L:$L)),0,SUMIF('12'!$B:$B,$D383,'12'!$L:$L)))))</f>
        <v/>
      </c>
      <c r="R383" s="34" t="str">
        <f>IF($D383="","",(IF($C383="","",IF(ISNA(SUMIF('13'!$CA:$CA,$C383,'13'!$CB:$CB)),0,SUMIF('13'!$CA:$CA,$C383,'13'!$CB:$CB)))-IF($D383="","",IF(ISNA(SUMIF('13'!$B:$B,$D383,'13'!$L:$L)),0,SUMIF('13'!$B:$B,$D383,'13'!$L:$L)))))</f>
        <v/>
      </c>
      <c r="S383" s="34" t="str">
        <f>IF($D383="","",(IF($C383="","",IF(ISNA(SUMIF('14'!$CA:$CA,$C383,'14'!$CB:$CB)),0,SUMIF('14'!$CA:$CA,$C383,'14'!$CB:$CB)))-IF($D383="","",IF(ISNA(SUMIF('14'!$B:$B,$D383,'14'!$L:$L)),0,SUMIF('14'!$B:$B,$D383,'14'!$L:$L)))))</f>
        <v/>
      </c>
      <c r="T383" s="34" t="str">
        <f>IF($D383="","",(IF($C383="","",IF(ISNA(SUMIF('15'!$CA:$CA,$C383,'15'!$CB:$CB)),0,SUMIF('15'!$CA:$CA,$C383,'15'!$CB:$CB)))-IF($D383="","",IF(ISNA(SUMIF('15'!$B:$B,$D383,'15'!$L:$L)),0,SUMIF('15'!$B:$B,$D383,'15'!$L:$L)))))</f>
        <v/>
      </c>
      <c r="U383" s="34" t="str">
        <f>IF($D383="","",(IF($C383="","",IF(ISNA(SUMIF('16'!$CA:$CA,$C383,'16'!$CB:$CB)),0,SUMIF('16'!$CA:$CA,$C383,'16'!$CB:$CB)))-IF($D383="","",IF(ISNA(SUMIF('16'!$B:$B,$D383,'16'!$L:$L)),0,SUMIF('16'!$B:$B,$D383,'16'!$L:$L)))))</f>
        <v/>
      </c>
      <c r="V383" s="34" t="str">
        <f>IF($D383="","",(IF($C383="","",IF(ISNA(SUMIF('17'!$CA:$CA,$C383,'17'!$CB:$CB)),0,SUMIF('17'!$CA:$CA,$C383,'17'!$CB:$CB)))-IF($D383="","",IF(ISNA(SUMIF('17'!$B:$B,$D383,'17'!$L:$L)),0,SUMIF('17'!$B:$B,$D383,'17'!$L:$L)))))</f>
        <v/>
      </c>
      <c r="W383" s="34" t="str">
        <f>IF($D383="","",(IF($C383="","",IF(ISNA(SUMIF('18'!$CA:$CA,$C383,'18'!$CB:$CB)),0,SUMIF('18'!$CA:$CA,$C383,'18'!$CB:$CB)))-IF($D383="","",IF(ISNA(SUMIF('18'!$B:$B,$D383,'18'!$L:$L)),0,SUMIF('18'!$B:$B,$D383,'18'!$L:$L)))))</f>
        <v/>
      </c>
      <c r="X383" s="34" t="str">
        <f>IF($D383="","",(IF($C383="","",IF(ISNA(SUMIF('19'!$CA:$CA,$C383,'19'!$CB:$CB)),0,SUMIF('19'!$CA:$CA,$C383,'19'!$CB:$CB)))-IF($D383="","",IF(ISNA(SUMIF('19'!$B:$B,$D383,'19'!$L:$L)),0,SUMIF('19'!$B:$B,$D383,'19'!$L:$L)))))</f>
        <v/>
      </c>
      <c r="Y383" s="34" t="str">
        <f>IF($D383="","",(IF($C383="","",IF(ISNA(SUMIF('20'!$CA:$CA,$C383,'20'!$CB:$CB)),0,SUMIF('20'!$CA:$CA,$C383,'20'!$CB:$CB)))-IF($D383="","",IF(ISNA(SUMIF('20'!$B:$B,$D383,'20'!$L:$L)),0,SUMIF('20'!$B:$B,$D383,'20'!$L:$L)))))</f>
        <v/>
      </c>
      <c r="Z383" s="34" t="str">
        <f>IF($D383="","",(IF($C383="","",IF(ISNA(SUMIF('21'!$CA:$CA,$C383,'21'!$CB:$CB)),0,SUMIF('21'!$CA:$CA,$C383,'21'!$CB:$CB)))-IF($D383="","",IF(ISNA(SUMIF('21'!$B:$B,$D383,'21'!$L:$L)),0,SUMIF('21'!$B:$B,$D383,'21'!$L:$L)))))</f>
        <v/>
      </c>
      <c r="AA383" s="34" t="str">
        <f>IF($D383="","",(IF($C383="","",IF(ISNA(SUMIF('22'!$CA:$CA,$C383,'22'!$CB:$CB)),0,SUMIF('22'!$CA:$CA,$C383,'22'!$CB:$CB)))-IF($D383="","",IF(ISNA(SUMIF('22'!$B:$B,$D383,'22'!$L:$L)),0,SUMIF('22'!$B:$B,$D383,'22'!$L:$L)))))</f>
        <v/>
      </c>
      <c r="AB383" s="34" t="str">
        <f>IF($D383="","",(IF($C383="","",IF(ISNA(SUMIF('23'!$CA:$CA,$C383,'23'!$CB:$CB)),0,SUMIF('23'!$CA:$CA,$C383,'23'!$CB:$CB)))-IF($D383="","",IF(ISNA(SUMIF('23'!$B:$B,$D383,'23'!$L:$L)),0,SUMIF('23'!$B:$B,$D383,'23'!$L:$L)))))</f>
        <v/>
      </c>
      <c r="AC383" s="34" t="str">
        <f>IF($D383="","",(IF($C383="","",IF(ISNA(SUMIF('24'!$CA:$CA,$C383,'24'!$CB:$CB)),0,SUMIF('24'!$CA:$CA,$C383,'24'!$CB:$CB)))-IF($D383="","",IF(ISNA(SUMIF('24'!$B:$B,$D383,'24'!$L:$L)),0,SUMIF('24'!$B:$B,$D383,'24'!$L:$L)))))</f>
        <v/>
      </c>
      <c r="AD383" s="34" t="str">
        <f>IF($D383="","",(IF($C383="","",IF(ISNA(SUMIF('25'!$CA:$CA,$C383,'25'!$CB:$CB)),0,SUMIF('25'!$CA:$CA,$C383,'25'!$CB:$CB)))-IF($D383="","",IF(ISNA(SUMIF('25'!$B:$B,$D383,'25'!$L:$L)),0,SUMIF('25'!$B:$B,$D383,'25'!$L:$L)))))</f>
        <v/>
      </c>
      <c r="AE383" s="34" t="str">
        <f>IF($D383="","",(IF($C383="","",IF(ISNA(SUMIF('26'!$CA:$CA,$C383,'26'!$CB:$CB)),0,SUMIF('26'!$CA:$CA,$C383,'26'!$CB:$CB)))-IF($D383="","",IF(ISNA(SUMIF('26'!$B:$B,$D383,'26'!$L:$L)),0,SUMIF('26'!$B:$B,$D383,'26'!$L:$L)))))</f>
        <v/>
      </c>
      <c r="AF383" s="34" t="str">
        <f>IF($D383="","",(IF($C383="","",IF(ISNA(SUMIF('27'!$CA:$CA,$C383,'27'!$CB:$CB)),0,SUMIF('27'!$CA:$CA,$C383,'27'!$CB:$CB)))-IF($D383="","",IF(ISNA(SUMIF('27'!$B:$B,$D383,'27'!$L:$L)),0,SUMIF('27'!$B:$B,$D383,'27'!$L:$L)))))</f>
        <v/>
      </c>
      <c r="AG383" s="34" t="str">
        <f>IF($D383="","",(IF($C383="","",IF(ISNA(SUMIF('28'!$CA:$CA,$C383,'28'!$CB:$CB)),0,SUMIF('28'!$CA:$CA,$C383,'28'!$CB:$CB)))-IF($D383="","",IF(ISNA(SUMIF('28'!$B:$B,$D383,'28'!$L:$L)),0,SUMIF('28'!$B:$B,$D383,'28'!$L:$L)))))</f>
        <v/>
      </c>
      <c r="AH383" s="34" t="str">
        <f>IF($D383="","",(IF($C383="","",IF(ISNA(SUMIF('29'!$CA:$CA,$C383,'29'!$CB:$CB)),0,SUMIF('29'!$CA:$CA,$C383,'29'!$CB:$CB)))-IF($D383="","",IF(ISNA(SUMIF('29'!$B:$B,$D383,'29'!$L:$L)),0,SUMIF('29'!$B:$B,$D383,'29'!$L:$L)))))</f>
        <v/>
      </c>
      <c r="AI383" s="34" t="str">
        <f>IF($D383="","",(IF($C383="","",IF(ISNA(SUMIF('30'!$CA:$CA,$C383,'30'!$CB:$CB)),0,SUMIF('30'!$CA:$CA,$C383,'30'!$CB:$CB)))-IF($D383="","",IF(ISNA(SUMIF('30'!$B:$B,$D383,'30'!$L:$L)),0,SUMIF('30'!$B:$B,$D383,'30'!$L:$L)))))</f>
        <v/>
      </c>
      <c r="AJ383" s="34" t="str">
        <f>IF($D383="","",(IF($C383="","",IF(ISNA(SUMIF('31'!$CA:$CA,$C383,'31'!$CB:$CB)),0,SUMIF('31'!$CA:$CA,$C383,'31'!$CB:$CB)))-IF($D383="","",IF(ISNA(SUMIF('31'!$B:$B,$D383,'31'!$L:$L)),0,SUMIF('31'!$B:$B,$D383,'31'!$L:$L)))))</f>
        <v/>
      </c>
      <c r="AK383" s="35" t="str">
        <f t="shared" si="20"/>
        <v/>
      </c>
      <c r="AL383" s="31" t="str">
        <f t="shared" si="21"/>
        <v/>
      </c>
    </row>
    <row r="384" spans="1:38" ht="17.399999999999999" hidden="1">
      <c r="A384" s="19">
        <v>60</v>
      </c>
      <c r="C384" s="39" t="str">
        <f>IF(D384="","",VLOOKUP('CUADRO GENERADO'!D384,'BASE DATOS CONDUCTORES'!B:C,2,FALSE))</f>
        <v/>
      </c>
      <c r="D384" s="28" t="str">
        <f>IFERROR(VLOOKUP(A384,'BASE DATOS CONDUCTORES'!$AA$4:$AB$403,2,FALSE),"")</f>
        <v/>
      </c>
      <c r="E384" s="34" t="str">
        <f>IF(ISNA(VLOOKUP(D384,SALDOS!C:D,2,FALSE)),"",VLOOKUP(D384,SALDOS!C:D,2,FALSE))</f>
        <v/>
      </c>
      <c r="F384" s="34" t="str">
        <f>IF($D384="","",(IF($C384="","",IF(ISNA(SUMIF('1'!$CA:$CA,$C384,'1'!$CB:$CB)),0,SUMIF('1'!$CA:$CA,$C384,'1'!$CB:$CB)))-IF($D384="","",IF(ISNA(SUMIF('1'!$B:$B,$D384,'1'!$L:$L)),0,SUMIF('1'!$B:$B,$D384,'1'!$L:$L)))))</f>
        <v/>
      </c>
      <c r="G384" s="34" t="str">
        <f>IF($D384="","",(IF($C384="","",IF(ISNA(SUMIF('2'!$CA:$CA,$C384,'2'!$CB:$CB)),0,SUMIF('2'!$CA:$CA,$C384,'2'!$CB:$CB)))-IF($D384="","",IF(ISNA(SUMIF('2'!$B:$B,$D384,'2'!$L:$L)),0,SUMIF('2'!$B:$B,$D384,'2'!$L:$L)))))</f>
        <v/>
      </c>
      <c r="H384" s="34" t="str">
        <f>IF($D384="","",(IF($C384="","",IF(ISNA(SUMIF('3'!$CA:$CA,$C384,'3'!$CB:$CB)),0,SUMIF('3'!$CA:$CA,$C384,'3'!$CB:$CB)))-IF($D384="","",IF(ISNA(SUMIF('3'!$B:$B,$D384,'3'!$L:$L)),0,SUMIF('3'!$B:$B,$D384,'3'!$L:$L)))))</f>
        <v/>
      </c>
      <c r="I384" s="34" t="str">
        <f>IF($D384="","",(IF($C384="","",IF(ISNA(SUMIF('4'!$CA:$CA,$C384,'4'!$CB:$CB)),0,SUMIF('4'!$CA:$CA,$C384,'4'!$CB:$CB)))-IF($D384="","",IF(ISNA(SUMIF('4'!$B:$B,$D384,'4'!$L:$L)),0,SUMIF('4'!$B:$B,$D384,'4'!$L:$L)))))</f>
        <v/>
      </c>
      <c r="J384" s="34" t="str">
        <f>IF($D384="","",(IF($C384="","",IF(ISNA(SUMIF('5'!$CA:$CA,$C384,'5'!$CB:$CB)),0,SUMIF('5'!$CA:$CA,$C384,'5'!$CB:$CB)))-IF($D384="","",IF(ISNA(SUMIF('5'!$B:$B,$D384,'5'!$L:$L)),0,SUMIF('5'!$B:$B,$D384,'5'!$L:$L)))))</f>
        <v/>
      </c>
      <c r="K384" s="34" t="str">
        <f>IF($D384="","",(IF($C384="","",IF(ISNA(SUMIF('6'!$CA:$CA,$C384,'6'!$CB:$CB)),0,SUMIF('6'!$CA:$CA,$C384,'6'!$CB:$CB)))-IF($D384="","",IF(ISNA(SUMIF('6'!$B:$B,$D384,'6'!$L:$L)),0,SUMIF('6'!$B:$B,$D384,'6'!$L:$L)))))</f>
        <v/>
      </c>
      <c r="L384" s="34" t="str">
        <f>IF($D384="","",(IF($C384="","",IF(ISNA(SUMIF('7'!$CA:$CA,$C384,'7'!$CB:$CB)),0,SUMIF('7'!$CA:$CA,$C384,'7'!$CB:$CB)))-IF($D384="","",IF(ISNA(SUMIF('7'!$B:$B,$D384,'7'!$L:$L)),0,SUMIF('7'!$B:$B,$D384,'7'!$L:$L)))))</f>
        <v/>
      </c>
      <c r="M384" s="34" t="str">
        <f>IF($D384="","",(IF($C384="","",IF(ISNA(SUMIF('8'!$CA:$CA,$C384,'8'!$CB:$CB)),0,SUMIF('8'!$CA:$CA,$C384,'8'!$CB:$CB)))-IF($D384="","",IF(ISNA(SUMIF('8'!$B:$B,$D384,'8'!$L:$L)),0,SUMIF('8'!$B:$B,$D384,'8'!$L:$L)))))</f>
        <v/>
      </c>
      <c r="N384" s="34" t="str">
        <f>IF($D384="","",(IF($C384="","",IF(ISNA(SUMIF('9'!$CA:$CA,$C384,'9'!$CB:$CB)),0,SUMIF('9'!$CA:$CA,$C384,'9'!$CB:$CB)))-IF($D384="","",IF(ISNA(SUMIF('9'!$B:$B,$D384,'9'!$L:$L)),0,SUMIF('9'!$B:$B,$D384,'9'!$L:$L)))))</f>
        <v/>
      </c>
      <c r="O384" s="34" t="str">
        <f>IF($D384="","",(IF($C384="","",IF(ISNA(SUMIF('10'!$CA:$CA,$C384,'10'!$CB:$CB)),0,SUMIF('10'!$CA:$CA,$C384,'10'!$CB:$CB)))-IF($D384="","",IF(ISNA(SUMIF('10'!$B:$B,$D384,'10'!$L:$L)),0,SUMIF('10'!$B:$B,$D384,'10'!$L:$L)))))</f>
        <v/>
      </c>
      <c r="P384" s="34" t="str">
        <f>IF($D384="","",(IF($C384="","",IF(ISNA(SUMIF('11'!$CA:$CA,$C384,'11'!$CB:$CB)),0,SUMIF('11'!$CA:$CA,$C384,'11'!$CB:$CB)))-IF($D384="","",IF(ISNA(SUMIF('11'!$B:$B,$D384,'11'!$L:$L)),0,SUMIF('11'!$B:$B,$D384,'11'!$L:$L)))))</f>
        <v/>
      </c>
      <c r="Q384" s="34" t="str">
        <f>IF($D384="","",(IF($C384="","",IF(ISNA(SUMIF('12'!$CA:$CA,$C384,'12'!$CB:$CB)),0,SUMIF('12'!$CA:$CA,$C384,'12'!$CB:$CB)))-IF($D384="","",IF(ISNA(SUMIF('12'!$B:$B,$D384,'12'!$L:$L)),0,SUMIF('12'!$B:$B,$D384,'12'!$L:$L)))))</f>
        <v/>
      </c>
      <c r="R384" s="34" t="str">
        <f>IF($D384="","",(IF($C384="","",IF(ISNA(SUMIF('13'!$CA:$CA,$C384,'13'!$CB:$CB)),0,SUMIF('13'!$CA:$CA,$C384,'13'!$CB:$CB)))-IF($D384="","",IF(ISNA(SUMIF('13'!$B:$B,$D384,'13'!$L:$L)),0,SUMIF('13'!$B:$B,$D384,'13'!$L:$L)))))</f>
        <v/>
      </c>
      <c r="S384" s="34" t="str">
        <f>IF($D384="","",(IF($C384="","",IF(ISNA(SUMIF('14'!$CA:$CA,$C384,'14'!$CB:$CB)),0,SUMIF('14'!$CA:$CA,$C384,'14'!$CB:$CB)))-IF($D384="","",IF(ISNA(SUMIF('14'!$B:$B,$D384,'14'!$L:$L)),0,SUMIF('14'!$B:$B,$D384,'14'!$L:$L)))))</f>
        <v/>
      </c>
      <c r="T384" s="34" t="str">
        <f>IF($D384="","",(IF($C384="","",IF(ISNA(SUMIF('15'!$CA:$CA,$C384,'15'!$CB:$CB)),0,SUMIF('15'!$CA:$CA,$C384,'15'!$CB:$CB)))-IF($D384="","",IF(ISNA(SUMIF('15'!$B:$B,$D384,'15'!$L:$L)),0,SUMIF('15'!$B:$B,$D384,'15'!$L:$L)))))</f>
        <v/>
      </c>
      <c r="U384" s="34" t="str">
        <f>IF($D384="","",(IF($C384="","",IF(ISNA(SUMIF('16'!$CA:$CA,$C384,'16'!$CB:$CB)),0,SUMIF('16'!$CA:$CA,$C384,'16'!$CB:$CB)))-IF($D384="","",IF(ISNA(SUMIF('16'!$B:$B,$D384,'16'!$L:$L)),0,SUMIF('16'!$B:$B,$D384,'16'!$L:$L)))))</f>
        <v/>
      </c>
      <c r="V384" s="34" t="str">
        <f>IF($D384="","",(IF($C384="","",IF(ISNA(SUMIF('17'!$CA:$CA,$C384,'17'!$CB:$CB)),0,SUMIF('17'!$CA:$CA,$C384,'17'!$CB:$CB)))-IF($D384="","",IF(ISNA(SUMIF('17'!$B:$B,$D384,'17'!$L:$L)),0,SUMIF('17'!$B:$B,$D384,'17'!$L:$L)))))</f>
        <v/>
      </c>
      <c r="W384" s="34" t="str">
        <f>IF($D384="","",(IF($C384="","",IF(ISNA(SUMIF('18'!$CA:$CA,$C384,'18'!$CB:$CB)),0,SUMIF('18'!$CA:$CA,$C384,'18'!$CB:$CB)))-IF($D384="","",IF(ISNA(SUMIF('18'!$B:$B,$D384,'18'!$L:$L)),0,SUMIF('18'!$B:$B,$D384,'18'!$L:$L)))))</f>
        <v/>
      </c>
      <c r="X384" s="34" t="str">
        <f>IF($D384="","",(IF($C384="","",IF(ISNA(SUMIF('19'!$CA:$CA,$C384,'19'!$CB:$CB)),0,SUMIF('19'!$CA:$CA,$C384,'19'!$CB:$CB)))-IF($D384="","",IF(ISNA(SUMIF('19'!$B:$B,$D384,'19'!$L:$L)),0,SUMIF('19'!$B:$B,$D384,'19'!$L:$L)))))</f>
        <v/>
      </c>
      <c r="Y384" s="34" t="str">
        <f>IF($D384="","",(IF($C384="","",IF(ISNA(SUMIF('20'!$CA:$CA,$C384,'20'!$CB:$CB)),0,SUMIF('20'!$CA:$CA,$C384,'20'!$CB:$CB)))-IF($D384="","",IF(ISNA(SUMIF('20'!$B:$B,$D384,'20'!$L:$L)),0,SUMIF('20'!$B:$B,$D384,'20'!$L:$L)))))</f>
        <v/>
      </c>
      <c r="Z384" s="34" t="str">
        <f>IF($D384="","",(IF($C384="","",IF(ISNA(SUMIF('21'!$CA:$CA,$C384,'21'!$CB:$CB)),0,SUMIF('21'!$CA:$CA,$C384,'21'!$CB:$CB)))-IF($D384="","",IF(ISNA(SUMIF('21'!$B:$B,$D384,'21'!$L:$L)),0,SUMIF('21'!$B:$B,$D384,'21'!$L:$L)))))</f>
        <v/>
      </c>
      <c r="AA384" s="34" t="str">
        <f>IF($D384="","",(IF($C384="","",IF(ISNA(SUMIF('22'!$CA:$CA,$C384,'22'!$CB:$CB)),0,SUMIF('22'!$CA:$CA,$C384,'22'!$CB:$CB)))-IF($D384="","",IF(ISNA(SUMIF('22'!$B:$B,$D384,'22'!$L:$L)),0,SUMIF('22'!$B:$B,$D384,'22'!$L:$L)))))</f>
        <v/>
      </c>
      <c r="AB384" s="34" t="str">
        <f>IF($D384="","",(IF($C384="","",IF(ISNA(SUMIF('23'!$CA:$CA,$C384,'23'!$CB:$CB)),0,SUMIF('23'!$CA:$CA,$C384,'23'!$CB:$CB)))-IF($D384="","",IF(ISNA(SUMIF('23'!$B:$B,$D384,'23'!$L:$L)),0,SUMIF('23'!$B:$B,$D384,'23'!$L:$L)))))</f>
        <v/>
      </c>
      <c r="AC384" s="34" t="str">
        <f>IF($D384="","",(IF($C384="","",IF(ISNA(SUMIF('24'!$CA:$CA,$C384,'24'!$CB:$CB)),0,SUMIF('24'!$CA:$CA,$C384,'24'!$CB:$CB)))-IF($D384="","",IF(ISNA(SUMIF('24'!$B:$B,$D384,'24'!$L:$L)),0,SUMIF('24'!$B:$B,$D384,'24'!$L:$L)))))</f>
        <v/>
      </c>
      <c r="AD384" s="34" t="str">
        <f>IF($D384="","",(IF($C384="","",IF(ISNA(SUMIF('25'!$CA:$CA,$C384,'25'!$CB:$CB)),0,SUMIF('25'!$CA:$CA,$C384,'25'!$CB:$CB)))-IF($D384="","",IF(ISNA(SUMIF('25'!$B:$B,$D384,'25'!$L:$L)),0,SUMIF('25'!$B:$B,$D384,'25'!$L:$L)))))</f>
        <v/>
      </c>
      <c r="AE384" s="34" t="str">
        <f>IF($D384="","",(IF($C384="","",IF(ISNA(SUMIF('26'!$CA:$CA,$C384,'26'!$CB:$CB)),0,SUMIF('26'!$CA:$CA,$C384,'26'!$CB:$CB)))-IF($D384="","",IF(ISNA(SUMIF('26'!$B:$B,$D384,'26'!$L:$L)),0,SUMIF('26'!$B:$B,$D384,'26'!$L:$L)))))</f>
        <v/>
      </c>
      <c r="AF384" s="34" t="str">
        <f>IF($D384="","",(IF($C384="","",IF(ISNA(SUMIF('27'!$CA:$CA,$C384,'27'!$CB:$CB)),0,SUMIF('27'!$CA:$CA,$C384,'27'!$CB:$CB)))-IF($D384="","",IF(ISNA(SUMIF('27'!$B:$B,$D384,'27'!$L:$L)),0,SUMIF('27'!$B:$B,$D384,'27'!$L:$L)))))</f>
        <v/>
      </c>
      <c r="AG384" s="34" t="str">
        <f>IF($D384="","",(IF($C384="","",IF(ISNA(SUMIF('28'!$CA:$CA,$C384,'28'!$CB:$CB)),0,SUMIF('28'!$CA:$CA,$C384,'28'!$CB:$CB)))-IF($D384="","",IF(ISNA(SUMIF('28'!$B:$B,$D384,'28'!$L:$L)),0,SUMIF('28'!$B:$B,$D384,'28'!$L:$L)))))</f>
        <v/>
      </c>
      <c r="AH384" s="34" t="str">
        <f>IF($D384="","",(IF($C384="","",IF(ISNA(SUMIF('29'!$CA:$CA,$C384,'29'!$CB:$CB)),0,SUMIF('29'!$CA:$CA,$C384,'29'!$CB:$CB)))-IF($D384="","",IF(ISNA(SUMIF('29'!$B:$B,$D384,'29'!$L:$L)),0,SUMIF('29'!$B:$B,$D384,'29'!$L:$L)))))</f>
        <v/>
      </c>
      <c r="AI384" s="34" t="str">
        <f>IF($D384="","",(IF($C384="","",IF(ISNA(SUMIF('30'!$CA:$CA,$C384,'30'!$CB:$CB)),0,SUMIF('30'!$CA:$CA,$C384,'30'!$CB:$CB)))-IF($D384="","",IF(ISNA(SUMIF('30'!$B:$B,$D384,'30'!$L:$L)),0,SUMIF('30'!$B:$B,$D384,'30'!$L:$L)))))</f>
        <v/>
      </c>
      <c r="AJ384" s="34" t="str">
        <f>IF($D384="","",(IF($C384="","",IF(ISNA(SUMIF('31'!$CA:$CA,$C384,'31'!$CB:$CB)),0,SUMIF('31'!$CA:$CA,$C384,'31'!$CB:$CB)))-IF($D384="","",IF(ISNA(SUMIF('31'!$B:$B,$D384,'31'!$L:$L)),0,SUMIF('31'!$B:$B,$D384,'31'!$L:$L)))))</f>
        <v/>
      </c>
      <c r="AK384" s="35" t="str">
        <f t="shared" si="20"/>
        <v/>
      </c>
      <c r="AL384" s="31" t="str">
        <f t="shared" si="21"/>
        <v/>
      </c>
    </row>
    <row r="385" spans="1:38" ht="17.399999999999999" hidden="1">
      <c r="A385" s="19">
        <v>61</v>
      </c>
      <c r="C385" s="39" t="str">
        <f>IF(D385="","",VLOOKUP('CUADRO GENERADO'!D385,'BASE DATOS CONDUCTORES'!B:C,2,FALSE))</f>
        <v/>
      </c>
      <c r="D385" s="28" t="str">
        <f>IFERROR(VLOOKUP(A385,'BASE DATOS CONDUCTORES'!$AA$4:$AB$403,2,FALSE),"")</f>
        <v/>
      </c>
      <c r="E385" s="34" t="str">
        <f>IF(ISNA(VLOOKUP(D385,SALDOS!C:D,2,FALSE)),"",VLOOKUP(D385,SALDOS!C:D,2,FALSE))</f>
        <v/>
      </c>
      <c r="F385" s="34" t="str">
        <f>IF($D385="","",(IF($C385="","",IF(ISNA(SUMIF('1'!$CA:$CA,$C385,'1'!$CB:$CB)),0,SUMIF('1'!$CA:$CA,$C385,'1'!$CB:$CB)))-IF($D385="","",IF(ISNA(SUMIF('1'!$B:$B,$D385,'1'!$L:$L)),0,SUMIF('1'!$B:$B,$D385,'1'!$L:$L)))))</f>
        <v/>
      </c>
      <c r="G385" s="34" t="str">
        <f>IF($D385="","",(IF($C385="","",IF(ISNA(SUMIF('2'!$CA:$CA,$C385,'2'!$CB:$CB)),0,SUMIF('2'!$CA:$CA,$C385,'2'!$CB:$CB)))-IF($D385="","",IF(ISNA(SUMIF('2'!$B:$B,$D385,'2'!$L:$L)),0,SUMIF('2'!$B:$B,$D385,'2'!$L:$L)))))</f>
        <v/>
      </c>
      <c r="H385" s="34" t="str">
        <f>IF($D385="","",(IF($C385="","",IF(ISNA(SUMIF('3'!$CA:$CA,$C385,'3'!$CB:$CB)),0,SUMIF('3'!$CA:$CA,$C385,'3'!$CB:$CB)))-IF($D385="","",IF(ISNA(SUMIF('3'!$B:$B,$D385,'3'!$L:$L)),0,SUMIF('3'!$B:$B,$D385,'3'!$L:$L)))))</f>
        <v/>
      </c>
      <c r="I385" s="34" t="str">
        <f>IF($D385="","",(IF($C385="","",IF(ISNA(SUMIF('4'!$CA:$CA,$C385,'4'!$CB:$CB)),0,SUMIF('4'!$CA:$CA,$C385,'4'!$CB:$CB)))-IF($D385="","",IF(ISNA(SUMIF('4'!$B:$B,$D385,'4'!$L:$L)),0,SUMIF('4'!$B:$B,$D385,'4'!$L:$L)))))</f>
        <v/>
      </c>
      <c r="J385" s="34" t="str">
        <f>IF($D385="","",(IF($C385="","",IF(ISNA(SUMIF('5'!$CA:$CA,$C385,'5'!$CB:$CB)),0,SUMIF('5'!$CA:$CA,$C385,'5'!$CB:$CB)))-IF($D385="","",IF(ISNA(SUMIF('5'!$B:$B,$D385,'5'!$L:$L)),0,SUMIF('5'!$B:$B,$D385,'5'!$L:$L)))))</f>
        <v/>
      </c>
      <c r="K385" s="34" t="str">
        <f>IF($D385="","",(IF($C385="","",IF(ISNA(SUMIF('6'!$CA:$CA,$C385,'6'!$CB:$CB)),0,SUMIF('6'!$CA:$CA,$C385,'6'!$CB:$CB)))-IF($D385="","",IF(ISNA(SUMIF('6'!$B:$B,$D385,'6'!$L:$L)),0,SUMIF('6'!$B:$B,$D385,'6'!$L:$L)))))</f>
        <v/>
      </c>
      <c r="L385" s="34" t="str">
        <f>IF($D385="","",(IF($C385="","",IF(ISNA(SUMIF('7'!$CA:$CA,$C385,'7'!$CB:$CB)),0,SUMIF('7'!$CA:$CA,$C385,'7'!$CB:$CB)))-IF($D385="","",IF(ISNA(SUMIF('7'!$B:$B,$D385,'7'!$L:$L)),0,SUMIF('7'!$B:$B,$D385,'7'!$L:$L)))))</f>
        <v/>
      </c>
      <c r="M385" s="34" t="str">
        <f>IF($D385="","",(IF($C385="","",IF(ISNA(SUMIF('8'!$CA:$CA,$C385,'8'!$CB:$CB)),0,SUMIF('8'!$CA:$CA,$C385,'8'!$CB:$CB)))-IF($D385="","",IF(ISNA(SUMIF('8'!$B:$B,$D385,'8'!$L:$L)),0,SUMIF('8'!$B:$B,$D385,'8'!$L:$L)))))</f>
        <v/>
      </c>
      <c r="N385" s="34" t="str">
        <f>IF($D385="","",(IF($C385="","",IF(ISNA(SUMIF('9'!$CA:$CA,$C385,'9'!$CB:$CB)),0,SUMIF('9'!$CA:$CA,$C385,'9'!$CB:$CB)))-IF($D385="","",IF(ISNA(SUMIF('9'!$B:$B,$D385,'9'!$L:$L)),0,SUMIF('9'!$B:$B,$D385,'9'!$L:$L)))))</f>
        <v/>
      </c>
      <c r="O385" s="34" t="str">
        <f>IF($D385="","",(IF($C385="","",IF(ISNA(SUMIF('10'!$CA:$CA,$C385,'10'!$CB:$CB)),0,SUMIF('10'!$CA:$CA,$C385,'10'!$CB:$CB)))-IF($D385="","",IF(ISNA(SUMIF('10'!$B:$B,$D385,'10'!$L:$L)),0,SUMIF('10'!$B:$B,$D385,'10'!$L:$L)))))</f>
        <v/>
      </c>
      <c r="P385" s="34" t="str">
        <f>IF($D385="","",(IF($C385="","",IF(ISNA(SUMIF('11'!$CA:$CA,$C385,'11'!$CB:$CB)),0,SUMIF('11'!$CA:$CA,$C385,'11'!$CB:$CB)))-IF($D385="","",IF(ISNA(SUMIF('11'!$B:$B,$D385,'11'!$L:$L)),0,SUMIF('11'!$B:$B,$D385,'11'!$L:$L)))))</f>
        <v/>
      </c>
      <c r="Q385" s="34" t="str">
        <f>IF($D385="","",(IF($C385="","",IF(ISNA(SUMIF('12'!$CA:$CA,$C385,'12'!$CB:$CB)),0,SUMIF('12'!$CA:$CA,$C385,'12'!$CB:$CB)))-IF($D385="","",IF(ISNA(SUMIF('12'!$B:$B,$D385,'12'!$L:$L)),0,SUMIF('12'!$B:$B,$D385,'12'!$L:$L)))))</f>
        <v/>
      </c>
      <c r="R385" s="34" t="str">
        <f>IF($D385="","",(IF($C385="","",IF(ISNA(SUMIF('13'!$CA:$CA,$C385,'13'!$CB:$CB)),0,SUMIF('13'!$CA:$CA,$C385,'13'!$CB:$CB)))-IF($D385="","",IF(ISNA(SUMIF('13'!$B:$B,$D385,'13'!$L:$L)),0,SUMIF('13'!$B:$B,$D385,'13'!$L:$L)))))</f>
        <v/>
      </c>
      <c r="S385" s="34" t="str">
        <f>IF($D385="","",(IF($C385="","",IF(ISNA(SUMIF('14'!$CA:$CA,$C385,'14'!$CB:$CB)),0,SUMIF('14'!$CA:$CA,$C385,'14'!$CB:$CB)))-IF($D385="","",IF(ISNA(SUMIF('14'!$B:$B,$D385,'14'!$L:$L)),0,SUMIF('14'!$B:$B,$D385,'14'!$L:$L)))))</f>
        <v/>
      </c>
      <c r="T385" s="34" t="str">
        <f>IF($D385="","",(IF($C385="","",IF(ISNA(SUMIF('15'!$CA:$CA,$C385,'15'!$CB:$CB)),0,SUMIF('15'!$CA:$CA,$C385,'15'!$CB:$CB)))-IF($D385="","",IF(ISNA(SUMIF('15'!$B:$B,$D385,'15'!$L:$L)),0,SUMIF('15'!$B:$B,$D385,'15'!$L:$L)))))</f>
        <v/>
      </c>
      <c r="U385" s="34" t="str">
        <f>IF($D385="","",(IF($C385="","",IF(ISNA(SUMIF('16'!$CA:$CA,$C385,'16'!$CB:$CB)),0,SUMIF('16'!$CA:$CA,$C385,'16'!$CB:$CB)))-IF($D385="","",IF(ISNA(SUMIF('16'!$B:$B,$D385,'16'!$L:$L)),0,SUMIF('16'!$B:$B,$D385,'16'!$L:$L)))))</f>
        <v/>
      </c>
      <c r="V385" s="34" t="str">
        <f>IF($D385="","",(IF($C385="","",IF(ISNA(SUMIF('17'!$CA:$CA,$C385,'17'!$CB:$CB)),0,SUMIF('17'!$CA:$CA,$C385,'17'!$CB:$CB)))-IF($D385="","",IF(ISNA(SUMIF('17'!$B:$B,$D385,'17'!$L:$L)),0,SUMIF('17'!$B:$B,$D385,'17'!$L:$L)))))</f>
        <v/>
      </c>
      <c r="W385" s="34" t="str">
        <f>IF($D385="","",(IF($C385="","",IF(ISNA(SUMIF('18'!$CA:$CA,$C385,'18'!$CB:$CB)),0,SUMIF('18'!$CA:$CA,$C385,'18'!$CB:$CB)))-IF($D385="","",IF(ISNA(SUMIF('18'!$B:$B,$D385,'18'!$L:$L)),0,SUMIF('18'!$B:$B,$D385,'18'!$L:$L)))))</f>
        <v/>
      </c>
      <c r="X385" s="34" t="str">
        <f>IF($D385="","",(IF($C385="","",IF(ISNA(SUMIF('19'!$CA:$CA,$C385,'19'!$CB:$CB)),0,SUMIF('19'!$CA:$CA,$C385,'19'!$CB:$CB)))-IF($D385="","",IF(ISNA(SUMIF('19'!$B:$B,$D385,'19'!$L:$L)),0,SUMIF('19'!$B:$B,$D385,'19'!$L:$L)))))</f>
        <v/>
      </c>
      <c r="Y385" s="34" t="str">
        <f>IF($D385="","",(IF($C385="","",IF(ISNA(SUMIF('20'!$CA:$CA,$C385,'20'!$CB:$CB)),0,SUMIF('20'!$CA:$CA,$C385,'20'!$CB:$CB)))-IF($D385="","",IF(ISNA(SUMIF('20'!$B:$B,$D385,'20'!$L:$L)),0,SUMIF('20'!$B:$B,$D385,'20'!$L:$L)))))</f>
        <v/>
      </c>
      <c r="Z385" s="34" t="str">
        <f>IF($D385="","",(IF($C385="","",IF(ISNA(SUMIF('21'!$CA:$CA,$C385,'21'!$CB:$CB)),0,SUMIF('21'!$CA:$CA,$C385,'21'!$CB:$CB)))-IF($D385="","",IF(ISNA(SUMIF('21'!$B:$B,$D385,'21'!$L:$L)),0,SUMIF('21'!$B:$B,$D385,'21'!$L:$L)))))</f>
        <v/>
      </c>
      <c r="AA385" s="34" t="str">
        <f>IF($D385="","",(IF($C385="","",IF(ISNA(SUMIF('22'!$CA:$CA,$C385,'22'!$CB:$CB)),0,SUMIF('22'!$CA:$CA,$C385,'22'!$CB:$CB)))-IF($D385="","",IF(ISNA(SUMIF('22'!$B:$B,$D385,'22'!$L:$L)),0,SUMIF('22'!$B:$B,$D385,'22'!$L:$L)))))</f>
        <v/>
      </c>
      <c r="AB385" s="34" t="str">
        <f>IF($D385="","",(IF($C385="","",IF(ISNA(SUMIF('23'!$CA:$CA,$C385,'23'!$CB:$CB)),0,SUMIF('23'!$CA:$CA,$C385,'23'!$CB:$CB)))-IF($D385="","",IF(ISNA(SUMIF('23'!$B:$B,$D385,'23'!$L:$L)),0,SUMIF('23'!$B:$B,$D385,'23'!$L:$L)))))</f>
        <v/>
      </c>
      <c r="AC385" s="34" t="str">
        <f>IF($D385="","",(IF($C385="","",IF(ISNA(SUMIF('24'!$CA:$CA,$C385,'24'!$CB:$CB)),0,SUMIF('24'!$CA:$CA,$C385,'24'!$CB:$CB)))-IF($D385="","",IF(ISNA(SUMIF('24'!$B:$B,$D385,'24'!$L:$L)),0,SUMIF('24'!$B:$B,$D385,'24'!$L:$L)))))</f>
        <v/>
      </c>
      <c r="AD385" s="34" t="str">
        <f>IF($D385="","",(IF($C385="","",IF(ISNA(SUMIF('25'!$CA:$CA,$C385,'25'!$CB:$CB)),0,SUMIF('25'!$CA:$CA,$C385,'25'!$CB:$CB)))-IF($D385="","",IF(ISNA(SUMIF('25'!$B:$B,$D385,'25'!$L:$L)),0,SUMIF('25'!$B:$B,$D385,'25'!$L:$L)))))</f>
        <v/>
      </c>
      <c r="AE385" s="34" t="str">
        <f>IF($D385="","",(IF($C385="","",IF(ISNA(SUMIF('26'!$CA:$CA,$C385,'26'!$CB:$CB)),0,SUMIF('26'!$CA:$CA,$C385,'26'!$CB:$CB)))-IF($D385="","",IF(ISNA(SUMIF('26'!$B:$B,$D385,'26'!$L:$L)),0,SUMIF('26'!$B:$B,$D385,'26'!$L:$L)))))</f>
        <v/>
      </c>
      <c r="AF385" s="34" t="str">
        <f>IF($D385="","",(IF($C385="","",IF(ISNA(SUMIF('27'!$CA:$CA,$C385,'27'!$CB:$CB)),0,SUMIF('27'!$CA:$CA,$C385,'27'!$CB:$CB)))-IF($D385="","",IF(ISNA(SUMIF('27'!$B:$B,$D385,'27'!$L:$L)),0,SUMIF('27'!$B:$B,$D385,'27'!$L:$L)))))</f>
        <v/>
      </c>
      <c r="AG385" s="34" t="str">
        <f>IF($D385="","",(IF($C385="","",IF(ISNA(SUMIF('28'!$CA:$CA,$C385,'28'!$CB:$CB)),0,SUMIF('28'!$CA:$CA,$C385,'28'!$CB:$CB)))-IF($D385="","",IF(ISNA(SUMIF('28'!$B:$B,$D385,'28'!$L:$L)),0,SUMIF('28'!$B:$B,$D385,'28'!$L:$L)))))</f>
        <v/>
      </c>
      <c r="AH385" s="34" t="str">
        <f>IF($D385="","",(IF($C385="","",IF(ISNA(SUMIF('29'!$CA:$CA,$C385,'29'!$CB:$CB)),0,SUMIF('29'!$CA:$CA,$C385,'29'!$CB:$CB)))-IF($D385="","",IF(ISNA(SUMIF('29'!$B:$B,$D385,'29'!$L:$L)),0,SUMIF('29'!$B:$B,$D385,'29'!$L:$L)))))</f>
        <v/>
      </c>
      <c r="AI385" s="34" t="str">
        <f>IF($D385="","",(IF($C385="","",IF(ISNA(SUMIF('30'!$CA:$CA,$C385,'30'!$CB:$CB)),0,SUMIF('30'!$CA:$CA,$C385,'30'!$CB:$CB)))-IF($D385="","",IF(ISNA(SUMIF('30'!$B:$B,$D385,'30'!$L:$L)),0,SUMIF('30'!$B:$B,$D385,'30'!$L:$L)))))</f>
        <v/>
      </c>
      <c r="AJ385" s="34" t="str">
        <f>IF($D385="","",(IF($C385="","",IF(ISNA(SUMIF('31'!$CA:$CA,$C385,'31'!$CB:$CB)),0,SUMIF('31'!$CA:$CA,$C385,'31'!$CB:$CB)))-IF($D385="","",IF(ISNA(SUMIF('31'!$B:$B,$D385,'31'!$L:$L)),0,SUMIF('31'!$B:$B,$D385,'31'!$L:$L)))))</f>
        <v/>
      </c>
      <c r="AK385" s="35" t="str">
        <f t="shared" si="20"/>
        <v/>
      </c>
      <c r="AL385" s="31" t="str">
        <f t="shared" si="21"/>
        <v/>
      </c>
    </row>
    <row r="386" spans="1:38" ht="17.399999999999999" hidden="1">
      <c r="A386" s="19">
        <v>62</v>
      </c>
      <c r="C386" s="39" t="str">
        <f>IF(D386="","",VLOOKUP('CUADRO GENERADO'!D386,'BASE DATOS CONDUCTORES'!B:C,2,FALSE))</f>
        <v/>
      </c>
      <c r="D386" s="28" t="str">
        <f>IFERROR(VLOOKUP(A386,'BASE DATOS CONDUCTORES'!$AA$4:$AB$403,2,FALSE),"")</f>
        <v/>
      </c>
      <c r="E386" s="34" t="str">
        <f>IF(ISNA(VLOOKUP(D386,SALDOS!C:D,2,FALSE)),"",VLOOKUP(D386,SALDOS!C:D,2,FALSE))</f>
        <v/>
      </c>
      <c r="F386" s="34" t="str">
        <f>IF($D386="","",(IF($C386="","",IF(ISNA(SUMIF('1'!$CA:$CA,$C386,'1'!$CB:$CB)),0,SUMIF('1'!$CA:$CA,$C386,'1'!$CB:$CB)))-IF($D386="","",IF(ISNA(SUMIF('1'!$B:$B,$D386,'1'!$L:$L)),0,SUMIF('1'!$B:$B,$D386,'1'!$L:$L)))))</f>
        <v/>
      </c>
      <c r="G386" s="34" t="str">
        <f>IF($D386="","",(IF($C386="","",IF(ISNA(SUMIF('2'!$CA:$CA,$C386,'2'!$CB:$CB)),0,SUMIF('2'!$CA:$CA,$C386,'2'!$CB:$CB)))-IF($D386="","",IF(ISNA(SUMIF('2'!$B:$B,$D386,'2'!$L:$L)),0,SUMIF('2'!$B:$B,$D386,'2'!$L:$L)))))</f>
        <v/>
      </c>
      <c r="H386" s="34" t="str">
        <f>IF($D386="","",(IF($C386="","",IF(ISNA(SUMIF('3'!$CA:$CA,$C386,'3'!$CB:$CB)),0,SUMIF('3'!$CA:$CA,$C386,'3'!$CB:$CB)))-IF($D386="","",IF(ISNA(SUMIF('3'!$B:$B,$D386,'3'!$L:$L)),0,SUMIF('3'!$B:$B,$D386,'3'!$L:$L)))))</f>
        <v/>
      </c>
      <c r="I386" s="34" t="str">
        <f>IF($D386="","",(IF($C386="","",IF(ISNA(SUMIF('4'!$CA:$CA,$C386,'4'!$CB:$CB)),0,SUMIF('4'!$CA:$CA,$C386,'4'!$CB:$CB)))-IF($D386="","",IF(ISNA(SUMIF('4'!$B:$B,$D386,'4'!$L:$L)),0,SUMIF('4'!$B:$B,$D386,'4'!$L:$L)))))</f>
        <v/>
      </c>
      <c r="J386" s="34" t="str">
        <f>IF($D386="","",(IF($C386="","",IF(ISNA(SUMIF('5'!$CA:$CA,$C386,'5'!$CB:$CB)),0,SUMIF('5'!$CA:$CA,$C386,'5'!$CB:$CB)))-IF($D386="","",IF(ISNA(SUMIF('5'!$B:$B,$D386,'5'!$L:$L)),0,SUMIF('5'!$B:$B,$D386,'5'!$L:$L)))))</f>
        <v/>
      </c>
      <c r="K386" s="34" t="str">
        <f>IF($D386="","",(IF($C386="","",IF(ISNA(SUMIF('6'!$CA:$CA,$C386,'6'!$CB:$CB)),0,SUMIF('6'!$CA:$CA,$C386,'6'!$CB:$CB)))-IF($D386="","",IF(ISNA(SUMIF('6'!$B:$B,$D386,'6'!$L:$L)),0,SUMIF('6'!$B:$B,$D386,'6'!$L:$L)))))</f>
        <v/>
      </c>
      <c r="L386" s="34" t="str">
        <f>IF($D386="","",(IF($C386="","",IF(ISNA(SUMIF('7'!$CA:$CA,$C386,'7'!$CB:$CB)),0,SUMIF('7'!$CA:$CA,$C386,'7'!$CB:$CB)))-IF($D386="","",IF(ISNA(SUMIF('7'!$B:$B,$D386,'7'!$L:$L)),0,SUMIF('7'!$B:$B,$D386,'7'!$L:$L)))))</f>
        <v/>
      </c>
      <c r="M386" s="34" t="str">
        <f>IF($D386="","",(IF($C386="","",IF(ISNA(SUMIF('8'!$CA:$CA,$C386,'8'!$CB:$CB)),0,SUMIF('8'!$CA:$CA,$C386,'8'!$CB:$CB)))-IF($D386="","",IF(ISNA(SUMIF('8'!$B:$B,$D386,'8'!$L:$L)),0,SUMIF('8'!$B:$B,$D386,'8'!$L:$L)))))</f>
        <v/>
      </c>
      <c r="N386" s="34" t="str">
        <f>IF($D386="","",(IF($C386="","",IF(ISNA(SUMIF('9'!$CA:$CA,$C386,'9'!$CB:$CB)),0,SUMIF('9'!$CA:$CA,$C386,'9'!$CB:$CB)))-IF($D386="","",IF(ISNA(SUMIF('9'!$B:$B,$D386,'9'!$L:$L)),0,SUMIF('9'!$B:$B,$D386,'9'!$L:$L)))))</f>
        <v/>
      </c>
      <c r="O386" s="34" t="str">
        <f>IF($D386="","",(IF($C386="","",IF(ISNA(SUMIF('10'!$CA:$CA,$C386,'10'!$CB:$CB)),0,SUMIF('10'!$CA:$CA,$C386,'10'!$CB:$CB)))-IF($D386="","",IF(ISNA(SUMIF('10'!$B:$B,$D386,'10'!$L:$L)),0,SUMIF('10'!$B:$B,$D386,'10'!$L:$L)))))</f>
        <v/>
      </c>
      <c r="P386" s="34" t="str">
        <f>IF($D386="","",(IF($C386="","",IF(ISNA(SUMIF('11'!$CA:$CA,$C386,'11'!$CB:$CB)),0,SUMIF('11'!$CA:$CA,$C386,'11'!$CB:$CB)))-IF($D386="","",IF(ISNA(SUMIF('11'!$B:$B,$D386,'11'!$L:$L)),0,SUMIF('11'!$B:$B,$D386,'11'!$L:$L)))))</f>
        <v/>
      </c>
      <c r="Q386" s="34" t="str">
        <f>IF($D386="","",(IF($C386="","",IF(ISNA(SUMIF('12'!$CA:$CA,$C386,'12'!$CB:$CB)),0,SUMIF('12'!$CA:$CA,$C386,'12'!$CB:$CB)))-IF($D386="","",IF(ISNA(SUMIF('12'!$B:$B,$D386,'12'!$L:$L)),0,SUMIF('12'!$B:$B,$D386,'12'!$L:$L)))))</f>
        <v/>
      </c>
      <c r="R386" s="34" t="str">
        <f>IF($D386="","",(IF($C386="","",IF(ISNA(SUMIF('13'!$CA:$CA,$C386,'13'!$CB:$CB)),0,SUMIF('13'!$CA:$CA,$C386,'13'!$CB:$CB)))-IF($D386="","",IF(ISNA(SUMIF('13'!$B:$B,$D386,'13'!$L:$L)),0,SUMIF('13'!$B:$B,$D386,'13'!$L:$L)))))</f>
        <v/>
      </c>
      <c r="S386" s="34" t="str">
        <f>IF($D386="","",(IF($C386="","",IF(ISNA(SUMIF('14'!$CA:$CA,$C386,'14'!$CB:$CB)),0,SUMIF('14'!$CA:$CA,$C386,'14'!$CB:$CB)))-IF($D386="","",IF(ISNA(SUMIF('14'!$B:$B,$D386,'14'!$L:$L)),0,SUMIF('14'!$B:$B,$D386,'14'!$L:$L)))))</f>
        <v/>
      </c>
      <c r="T386" s="34" t="str">
        <f>IF($D386="","",(IF($C386="","",IF(ISNA(SUMIF('15'!$CA:$CA,$C386,'15'!$CB:$CB)),0,SUMIF('15'!$CA:$CA,$C386,'15'!$CB:$CB)))-IF($D386="","",IF(ISNA(SUMIF('15'!$B:$B,$D386,'15'!$L:$L)),0,SUMIF('15'!$B:$B,$D386,'15'!$L:$L)))))</f>
        <v/>
      </c>
      <c r="U386" s="34" t="str">
        <f>IF($D386="","",(IF($C386="","",IF(ISNA(SUMIF('16'!$CA:$CA,$C386,'16'!$CB:$CB)),0,SUMIF('16'!$CA:$CA,$C386,'16'!$CB:$CB)))-IF($D386="","",IF(ISNA(SUMIF('16'!$B:$B,$D386,'16'!$L:$L)),0,SUMIF('16'!$B:$B,$D386,'16'!$L:$L)))))</f>
        <v/>
      </c>
      <c r="V386" s="34" t="str">
        <f>IF($D386="","",(IF($C386="","",IF(ISNA(SUMIF('17'!$CA:$CA,$C386,'17'!$CB:$CB)),0,SUMIF('17'!$CA:$CA,$C386,'17'!$CB:$CB)))-IF($D386="","",IF(ISNA(SUMIF('17'!$B:$B,$D386,'17'!$L:$L)),0,SUMIF('17'!$B:$B,$D386,'17'!$L:$L)))))</f>
        <v/>
      </c>
      <c r="W386" s="34" t="str">
        <f>IF($D386="","",(IF($C386="","",IF(ISNA(SUMIF('18'!$CA:$CA,$C386,'18'!$CB:$CB)),0,SUMIF('18'!$CA:$CA,$C386,'18'!$CB:$CB)))-IF($D386="","",IF(ISNA(SUMIF('18'!$B:$B,$D386,'18'!$L:$L)),0,SUMIF('18'!$B:$B,$D386,'18'!$L:$L)))))</f>
        <v/>
      </c>
      <c r="X386" s="34" t="str">
        <f>IF($D386="","",(IF($C386="","",IF(ISNA(SUMIF('19'!$CA:$CA,$C386,'19'!$CB:$CB)),0,SUMIF('19'!$CA:$CA,$C386,'19'!$CB:$CB)))-IF($D386="","",IF(ISNA(SUMIF('19'!$B:$B,$D386,'19'!$L:$L)),0,SUMIF('19'!$B:$B,$D386,'19'!$L:$L)))))</f>
        <v/>
      </c>
      <c r="Y386" s="34" t="str">
        <f>IF($D386="","",(IF($C386="","",IF(ISNA(SUMIF('20'!$CA:$CA,$C386,'20'!$CB:$CB)),0,SUMIF('20'!$CA:$CA,$C386,'20'!$CB:$CB)))-IF($D386="","",IF(ISNA(SUMIF('20'!$B:$B,$D386,'20'!$L:$L)),0,SUMIF('20'!$B:$B,$D386,'20'!$L:$L)))))</f>
        <v/>
      </c>
      <c r="Z386" s="34" t="str">
        <f>IF($D386="","",(IF($C386="","",IF(ISNA(SUMIF('21'!$CA:$CA,$C386,'21'!$CB:$CB)),0,SUMIF('21'!$CA:$CA,$C386,'21'!$CB:$CB)))-IF($D386="","",IF(ISNA(SUMIF('21'!$B:$B,$D386,'21'!$L:$L)),0,SUMIF('21'!$B:$B,$D386,'21'!$L:$L)))))</f>
        <v/>
      </c>
      <c r="AA386" s="34" t="str">
        <f>IF($D386="","",(IF($C386="","",IF(ISNA(SUMIF('22'!$CA:$CA,$C386,'22'!$CB:$CB)),0,SUMIF('22'!$CA:$CA,$C386,'22'!$CB:$CB)))-IF($D386="","",IF(ISNA(SUMIF('22'!$B:$B,$D386,'22'!$L:$L)),0,SUMIF('22'!$B:$B,$D386,'22'!$L:$L)))))</f>
        <v/>
      </c>
      <c r="AB386" s="34" t="str">
        <f>IF($D386="","",(IF($C386="","",IF(ISNA(SUMIF('23'!$CA:$CA,$C386,'23'!$CB:$CB)),0,SUMIF('23'!$CA:$CA,$C386,'23'!$CB:$CB)))-IF($D386="","",IF(ISNA(SUMIF('23'!$B:$B,$D386,'23'!$L:$L)),0,SUMIF('23'!$B:$B,$D386,'23'!$L:$L)))))</f>
        <v/>
      </c>
      <c r="AC386" s="34" t="str">
        <f>IF($D386="","",(IF($C386="","",IF(ISNA(SUMIF('24'!$CA:$CA,$C386,'24'!$CB:$CB)),0,SUMIF('24'!$CA:$CA,$C386,'24'!$CB:$CB)))-IF($D386="","",IF(ISNA(SUMIF('24'!$B:$B,$D386,'24'!$L:$L)),0,SUMIF('24'!$B:$B,$D386,'24'!$L:$L)))))</f>
        <v/>
      </c>
      <c r="AD386" s="34" t="str">
        <f>IF($D386="","",(IF($C386="","",IF(ISNA(SUMIF('25'!$CA:$CA,$C386,'25'!$CB:$CB)),0,SUMIF('25'!$CA:$CA,$C386,'25'!$CB:$CB)))-IF($D386="","",IF(ISNA(SUMIF('25'!$B:$B,$D386,'25'!$L:$L)),0,SUMIF('25'!$B:$B,$D386,'25'!$L:$L)))))</f>
        <v/>
      </c>
      <c r="AE386" s="34" t="str">
        <f>IF($D386="","",(IF($C386="","",IF(ISNA(SUMIF('26'!$CA:$CA,$C386,'26'!$CB:$CB)),0,SUMIF('26'!$CA:$CA,$C386,'26'!$CB:$CB)))-IF($D386="","",IF(ISNA(SUMIF('26'!$B:$B,$D386,'26'!$L:$L)),0,SUMIF('26'!$B:$B,$D386,'26'!$L:$L)))))</f>
        <v/>
      </c>
      <c r="AF386" s="34" t="str">
        <f>IF($D386="","",(IF($C386="","",IF(ISNA(SUMIF('27'!$CA:$CA,$C386,'27'!$CB:$CB)),0,SUMIF('27'!$CA:$CA,$C386,'27'!$CB:$CB)))-IF($D386="","",IF(ISNA(SUMIF('27'!$B:$B,$D386,'27'!$L:$L)),0,SUMIF('27'!$B:$B,$D386,'27'!$L:$L)))))</f>
        <v/>
      </c>
      <c r="AG386" s="34" t="str">
        <f>IF($D386="","",(IF($C386="","",IF(ISNA(SUMIF('28'!$CA:$CA,$C386,'28'!$CB:$CB)),0,SUMIF('28'!$CA:$CA,$C386,'28'!$CB:$CB)))-IF($D386="","",IF(ISNA(SUMIF('28'!$B:$B,$D386,'28'!$L:$L)),0,SUMIF('28'!$B:$B,$D386,'28'!$L:$L)))))</f>
        <v/>
      </c>
      <c r="AH386" s="34" t="str">
        <f>IF($D386="","",(IF($C386="","",IF(ISNA(SUMIF('29'!$CA:$CA,$C386,'29'!$CB:$CB)),0,SUMIF('29'!$CA:$CA,$C386,'29'!$CB:$CB)))-IF($D386="","",IF(ISNA(SUMIF('29'!$B:$B,$D386,'29'!$L:$L)),0,SUMIF('29'!$B:$B,$D386,'29'!$L:$L)))))</f>
        <v/>
      </c>
      <c r="AI386" s="34" t="str">
        <f>IF($D386="","",(IF($C386="","",IF(ISNA(SUMIF('30'!$CA:$CA,$C386,'30'!$CB:$CB)),0,SUMIF('30'!$CA:$CA,$C386,'30'!$CB:$CB)))-IF($D386="","",IF(ISNA(SUMIF('30'!$B:$B,$D386,'30'!$L:$L)),0,SUMIF('30'!$B:$B,$D386,'30'!$L:$L)))))</f>
        <v/>
      </c>
      <c r="AJ386" s="34" t="str">
        <f>IF($D386="","",(IF($C386="","",IF(ISNA(SUMIF('31'!$CA:$CA,$C386,'31'!$CB:$CB)),0,SUMIF('31'!$CA:$CA,$C386,'31'!$CB:$CB)))-IF($D386="","",IF(ISNA(SUMIF('31'!$B:$B,$D386,'31'!$L:$L)),0,SUMIF('31'!$B:$B,$D386,'31'!$L:$L)))))</f>
        <v/>
      </c>
      <c r="AK386" s="35" t="str">
        <f t="shared" si="20"/>
        <v/>
      </c>
      <c r="AL386" s="31" t="str">
        <f t="shared" si="21"/>
        <v/>
      </c>
    </row>
    <row r="387" spans="1:38" ht="17.399999999999999" hidden="1">
      <c r="A387" s="19">
        <v>63</v>
      </c>
      <c r="C387" s="39" t="str">
        <f>IF(D387="","",VLOOKUP('CUADRO GENERADO'!D387,'BASE DATOS CONDUCTORES'!B:C,2,FALSE))</f>
        <v/>
      </c>
      <c r="D387" s="28" t="str">
        <f>IFERROR(VLOOKUP(A387,'BASE DATOS CONDUCTORES'!$AA$4:$AB$403,2,FALSE),"")</f>
        <v/>
      </c>
      <c r="E387" s="34" t="str">
        <f>IF(ISNA(VLOOKUP(D387,SALDOS!C:D,2,FALSE)),"",VLOOKUP(D387,SALDOS!C:D,2,FALSE))</f>
        <v/>
      </c>
      <c r="F387" s="34" t="str">
        <f>IF($D387="","",(IF($C387="","",IF(ISNA(SUMIF('1'!$CA:$CA,$C387,'1'!$CB:$CB)),0,SUMIF('1'!$CA:$CA,$C387,'1'!$CB:$CB)))-IF($D387="","",IF(ISNA(SUMIF('1'!$B:$B,$D387,'1'!$L:$L)),0,SUMIF('1'!$B:$B,$D387,'1'!$L:$L)))))</f>
        <v/>
      </c>
      <c r="G387" s="34" t="str">
        <f>IF($D387="","",(IF($C387="","",IF(ISNA(SUMIF('2'!$CA:$CA,$C387,'2'!$CB:$CB)),0,SUMIF('2'!$CA:$CA,$C387,'2'!$CB:$CB)))-IF($D387="","",IF(ISNA(SUMIF('2'!$B:$B,$D387,'2'!$L:$L)),0,SUMIF('2'!$B:$B,$D387,'2'!$L:$L)))))</f>
        <v/>
      </c>
      <c r="H387" s="34" t="str">
        <f>IF($D387="","",(IF($C387="","",IF(ISNA(SUMIF('3'!$CA:$CA,$C387,'3'!$CB:$CB)),0,SUMIF('3'!$CA:$CA,$C387,'3'!$CB:$CB)))-IF($D387="","",IF(ISNA(SUMIF('3'!$B:$B,$D387,'3'!$L:$L)),0,SUMIF('3'!$B:$B,$D387,'3'!$L:$L)))))</f>
        <v/>
      </c>
      <c r="I387" s="34" t="str">
        <f>IF($D387="","",(IF($C387="","",IF(ISNA(SUMIF('4'!$CA:$CA,$C387,'4'!$CB:$CB)),0,SUMIF('4'!$CA:$CA,$C387,'4'!$CB:$CB)))-IF($D387="","",IF(ISNA(SUMIF('4'!$B:$B,$D387,'4'!$L:$L)),0,SUMIF('4'!$B:$B,$D387,'4'!$L:$L)))))</f>
        <v/>
      </c>
      <c r="J387" s="34" t="str">
        <f>IF($D387="","",(IF($C387="","",IF(ISNA(SUMIF('5'!$CA:$CA,$C387,'5'!$CB:$CB)),0,SUMIF('5'!$CA:$CA,$C387,'5'!$CB:$CB)))-IF($D387="","",IF(ISNA(SUMIF('5'!$B:$B,$D387,'5'!$L:$L)),0,SUMIF('5'!$B:$B,$D387,'5'!$L:$L)))))</f>
        <v/>
      </c>
      <c r="K387" s="34" t="str">
        <f>IF($D387="","",(IF($C387="","",IF(ISNA(SUMIF('6'!$CA:$CA,$C387,'6'!$CB:$CB)),0,SUMIF('6'!$CA:$CA,$C387,'6'!$CB:$CB)))-IF($D387="","",IF(ISNA(SUMIF('6'!$B:$B,$D387,'6'!$L:$L)),0,SUMIF('6'!$B:$B,$D387,'6'!$L:$L)))))</f>
        <v/>
      </c>
      <c r="L387" s="34" t="str">
        <f>IF($D387="","",(IF($C387="","",IF(ISNA(SUMIF('7'!$CA:$CA,$C387,'7'!$CB:$CB)),0,SUMIF('7'!$CA:$CA,$C387,'7'!$CB:$CB)))-IF($D387="","",IF(ISNA(SUMIF('7'!$B:$B,$D387,'7'!$L:$L)),0,SUMIF('7'!$B:$B,$D387,'7'!$L:$L)))))</f>
        <v/>
      </c>
      <c r="M387" s="34" t="str">
        <f>IF($D387="","",(IF($C387="","",IF(ISNA(SUMIF('8'!$CA:$CA,$C387,'8'!$CB:$CB)),0,SUMIF('8'!$CA:$CA,$C387,'8'!$CB:$CB)))-IF($D387="","",IF(ISNA(SUMIF('8'!$B:$B,$D387,'8'!$L:$L)),0,SUMIF('8'!$B:$B,$D387,'8'!$L:$L)))))</f>
        <v/>
      </c>
      <c r="N387" s="34" t="str">
        <f>IF($D387="","",(IF($C387="","",IF(ISNA(SUMIF('9'!$CA:$CA,$C387,'9'!$CB:$CB)),0,SUMIF('9'!$CA:$CA,$C387,'9'!$CB:$CB)))-IF($D387="","",IF(ISNA(SUMIF('9'!$B:$B,$D387,'9'!$L:$L)),0,SUMIF('9'!$B:$B,$D387,'9'!$L:$L)))))</f>
        <v/>
      </c>
      <c r="O387" s="34" t="str">
        <f>IF($D387="","",(IF($C387="","",IF(ISNA(SUMIF('10'!$CA:$CA,$C387,'10'!$CB:$CB)),0,SUMIF('10'!$CA:$CA,$C387,'10'!$CB:$CB)))-IF($D387="","",IF(ISNA(SUMIF('10'!$B:$B,$D387,'10'!$L:$L)),0,SUMIF('10'!$B:$B,$D387,'10'!$L:$L)))))</f>
        <v/>
      </c>
      <c r="P387" s="34" t="str">
        <f>IF($D387="","",(IF($C387="","",IF(ISNA(SUMIF('11'!$CA:$CA,$C387,'11'!$CB:$CB)),0,SUMIF('11'!$CA:$CA,$C387,'11'!$CB:$CB)))-IF($D387="","",IF(ISNA(SUMIF('11'!$B:$B,$D387,'11'!$L:$L)),0,SUMIF('11'!$B:$B,$D387,'11'!$L:$L)))))</f>
        <v/>
      </c>
      <c r="Q387" s="34" t="str">
        <f>IF($D387="","",(IF($C387="","",IF(ISNA(SUMIF('12'!$CA:$CA,$C387,'12'!$CB:$CB)),0,SUMIF('12'!$CA:$CA,$C387,'12'!$CB:$CB)))-IF($D387="","",IF(ISNA(SUMIF('12'!$B:$B,$D387,'12'!$L:$L)),0,SUMIF('12'!$B:$B,$D387,'12'!$L:$L)))))</f>
        <v/>
      </c>
      <c r="R387" s="34" t="str">
        <f>IF($D387="","",(IF($C387="","",IF(ISNA(SUMIF('13'!$CA:$CA,$C387,'13'!$CB:$CB)),0,SUMIF('13'!$CA:$CA,$C387,'13'!$CB:$CB)))-IF($D387="","",IF(ISNA(SUMIF('13'!$B:$B,$D387,'13'!$L:$L)),0,SUMIF('13'!$B:$B,$D387,'13'!$L:$L)))))</f>
        <v/>
      </c>
      <c r="S387" s="34" t="str">
        <f>IF($D387="","",(IF($C387="","",IF(ISNA(SUMIF('14'!$CA:$CA,$C387,'14'!$CB:$CB)),0,SUMIF('14'!$CA:$CA,$C387,'14'!$CB:$CB)))-IF($D387="","",IF(ISNA(SUMIF('14'!$B:$B,$D387,'14'!$L:$L)),0,SUMIF('14'!$B:$B,$D387,'14'!$L:$L)))))</f>
        <v/>
      </c>
      <c r="T387" s="34" t="str">
        <f>IF($D387="","",(IF($C387="","",IF(ISNA(SUMIF('15'!$CA:$CA,$C387,'15'!$CB:$CB)),0,SUMIF('15'!$CA:$CA,$C387,'15'!$CB:$CB)))-IF($D387="","",IF(ISNA(SUMIF('15'!$B:$B,$D387,'15'!$L:$L)),0,SUMIF('15'!$B:$B,$D387,'15'!$L:$L)))))</f>
        <v/>
      </c>
      <c r="U387" s="34" t="str">
        <f>IF($D387="","",(IF($C387="","",IF(ISNA(SUMIF('16'!$CA:$CA,$C387,'16'!$CB:$CB)),0,SUMIF('16'!$CA:$CA,$C387,'16'!$CB:$CB)))-IF($D387="","",IF(ISNA(SUMIF('16'!$B:$B,$D387,'16'!$L:$L)),0,SUMIF('16'!$B:$B,$D387,'16'!$L:$L)))))</f>
        <v/>
      </c>
      <c r="V387" s="34" t="str">
        <f>IF($D387="","",(IF($C387="","",IF(ISNA(SUMIF('17'!$CA:$CA,$C387,'17'!$CB:$CB)),0,SUMIF('17'!$CA:$CA,$C387,'17'!$CB:$CB)))-IF($D387="","",IF(ISNA(SUMIF('17'!$B:$B,$D387,'17'!$L:$L)),0,SUMIF('17'!$B:$B,$D387,'17'!$L:$L)))))</f>
        <v/>
      </c>
      <c r="W387" s="34" t="str">
        <f>IF($D387="","",(IF($C387="","",IF(ISNA(SUMIF('18'!$CA:$CA,$C387,'18'!$CB:$CB)),0,SUMIF('18'!$CA:$CA,$C387,'18'!$CB:$CB)))-IF($D387="","",IF(ISNA(SUMIF('18'!$B:$B,$D387,'18'!$L:$L)),0,SUMIF('18'!$B:$B,$D387,'18'!$L:$L)))))</f>
        <v/>
      </c>
      <c r="X387" s="34" t="str">
        <f>IF($D387="","",(IF($C387="","",IF(ISNA(SUMIF('19'!$CA:$CA,$C387,'19'!$CB:$CB)),0,SUMIF('19'!$CA:$CA,$C387,'19'!$CB:$CB)))-IF($D387="","",IF(ISNA(SUMIF('19'!$B:$B,$D387,'19'!$L:$L)),0,SUMIF('19'!$B:$B,$D387,'19'!$L:$L)))))</f>
        <v/>
      </c>
      <c r="Y387" s="34" t="str">
        <f>IF($D387="","",(IF($C387="","",IF(ISNA(SUMIF('20'!$CA:$CA,$C387,'20'!$CB:$CB)),0,SUMIF('20'!$CA:$CA,$C387,'20'!$CB:$CB)))-IF($D387="","",IF(ISNA(SUMIF('20'!$B:$B,$D387,'20'!$L:$L)),0,SUMIF('20'!$B:$B,$D387,'20'!$L:$L)))))</f>
        <v/>
      </c>
      <c r="Z387" s="34" t="str">
        <f>IF($D387="","",(IF($C387="","",IF(ISNA(SUMIF('21'!$CA:$CA,$C387,'21'!$CB:$CB)),0,SUMIF('21'!$CA:$CA,$C387,'21'!$CB:$CB)))-IF($D387="","",IF(ISNA(SUMIF('21'!$B:$B,$D387,'21'!$L:$L)),0,SUMIF('21'!$B:$B,$D387,'21'!$L:$L)))))</f>
        <v/>
      </c>
      <c r="AA387" s="34" t="str">
        <f>IF($D387="","",(IF($C387="","",IF(ISNA(SUMIF('22'!$CA:$CA,$C387,'22'!$CB:$CB)),0,SUMIF('22'!$CA:$CA,$C387,'22'!$CB:$CB)))-IF($D387="","",IF(ISNA(SUMIF('22'!$B:$B,$D387,'22'!$L:$L)),0,SUMIF('22'!$B:$B,$D387,'22'!$L:$L)))))</f>
        <v/>
      </c>
      <c r="AB387" s="34" t="str">
        <f>IF($D387="","",(IF($C387="","",IF(ISNA(SUMIF('23'!$CA:$CA,$C387,'23'!$CB:$CB)),0,SUMIF('23'!$CA:$CA,$C387,'23'!$CB:$CB)))-IF($D387="","",IF(ISNA(SUMIF('23'!$B:$B,$D387,'23'!$L:$L)),0,SUMIF('23'!$B:$B,$D387,'23'!$L:$L)))))</f>
        <v/>
      </c>
      <c r="AC387" s="34" t="str">
        <f>IF($D387="","",(IF($C387="","",IF(ISNA(SUMIF('24'!$CA:$CA,$C387,'24'!$CB:$CB)),0,SUMIF('24'!$CA:$CA,$C387,'24'!$CB:$CB)))-IF($D387="","",IF(ISNA(SUMIF('24'!$B:$B,$D387,'24'!$L:$L)),0,SUMIF('24'!$B:$B,$D387,'24'!$L:$L)))))</f>
        <v/>
      </c>
      <c r="AD387" s="34" t="str">
        <f>IF($D387="","",(IF($C387="","",IF(ISNA(SUMIF('25'!$CA:$CA,$C387,'25'!$CB:$CB)),0,SUMIF('25'!$CA:$CA,$C387,'25'!$CB:$CB)))-IF($D387="","",IF(ISNA(SUMIF('25'!$B:$B,$D387,'25'!$L:$L)),0,SUMIF('25'!$B:$B,$D387,'25'!$L:$L)))))</f>
        <v/>
      </c>
      <c r="AE387" s="34" t="str">
        <f>IF($D387="","",(IF($C387="","",IF(ISNA(SUMIF('26'!$CA:$CA,$C387,'26'!$CB:$CB)),0,SUMIF('26'!$CA:$CA,$C387,'26'!$CB:$CB)))-IF($D387="","",IF(ISNA(SUMIF('26'!$B:$B,$D387,'26'!$L:$L)),0,SUMIF('26'!$B:$B,$D387,'26'!$L:$L)))))</f>
        <v/>
      </c>
      <c r="AF387" s="34" t="str">
        <f>IF($D387="","",(IF($C387="","",IF(ISNA(SUMIF('27'!$CA:$CA,$C387,'27'!$CB:$CB)),0,SUMIF('27'!$CA:$CA,$C387,'27'!$CB:$CB)))-IF($D387="","",IF(ISNA(SUMIF('27'!$B:$B,$D387,'27'!$L:$L)),0,SUMIF('27'!$B:$B,$D387,'27'!$L:$L)))))</f>
        <v/>
      </c>
      <c r="AG387" s="34" t="str">
        <f>IF($D387="","",(IF($C387="","",IF(ISNA(SUMIF('28'!$CA:$CA,$C387,'28'!$CB:$CB)),0,SUMIF('28'!$CA:$CA,$C387,'28'!$CB:$CB)))-IF($D387="","",IF(ISNA(SUMIF('28'!$B:$B,$D387,'28'!$L:$L)),0,SUMIF('28'!$B:$B,$D387,'28'!$L:$L)))))</f>
        <v/>
      </c>
      <c r="AH387" s="34" t="str">
        <f>IF($D387="","",(IF($C387="","",IF(ISNA(SUMIF('29'!$CA:$CA,$C387,'29'!$CB:$CB)),0,SUMIF('29'!$CA:$CA,$C387,'29'!$CB:$CB)))-IF($D387="","",IF(ISNA(SUMIF('29'!$B:$B,$D387,'29'!$L:$L)),0,SUMIF('29'!$B:$B,$D387,'29'!$L:$L)))))</f>
        <v/>
      </c>
      <c r="AI387" s="34" t="str">
        <f>IF($D387="","",(IF($C387="","",IF(ISNA(SUMIF('30'!$CA:$CA,$C387,'30'!$CB:$CB)),0,SUMIF('30'!$CA:$CA,$C387,'30'!$CB:$CB)))-IF($D387="","",IF(ISNA(SUMIF('30'!$B:$B,$D387,'30'!$L:$L)),0,SUMIF('30'!$B:$B,$D387,'30'!$L:$L)))))</f>
        <v/>
      </c>
      <c r="AJ387" s="34" t="str">
        <f>IF($D387="","",(IF($C387="","",IF(ISNA(SUMIF('31'!$CA:$CA,$C387,'31'!$CB:$CB)),0,SUMIF('31'!$CA:$CA,$C387,'31'!$CB:$CB)))-IF($D387="","",IF(ISNA(SUMIF('31'!$B:$B,$D387,'31'!$L:$L)),0,SUMIF('31'!$B:$B,$D387,'31'!$L:$L)))))</f>
        <v/>
      </c>
      <c r="AK387" s="35" t="str">
        <f t="shared" si="20"/>
        <v/>
      </c>
      <c r="AL387" s="31" t="str">
        <f t="shared" si="21"/>
        <v/>
      </c>
    </row>
    <row r="388" spans="1:38" ht="17.399999999999999" hidden="1">
      <c r="A388" s="19">
        <v>64</v>
      </c>
      <c r="C388" s="39" t="str">
        <f>IF(D388="","",VLOOKUP('CUADRO GENERADO'!D388,'BASE DATOS CONDUCTORES'!B:C,2,FALSE))</f>
        <v/>
      </c>
      <c r="D388" s="28" t="str">
        <f>IFERROR(VLOOKUP(A388,'BASE DATOS CONDUCTORES'!$AA$4:$AB$403,2,FALSE),"")</f>
        <v/>
      </c>
      <c r="E388" s="34" t="str">
        <f>IF(ISNA(VLOOKUP(D388,SALDOS!C:D,2,FALSE)),"",VLOOKUP(D388,SALDOS!C:D,2,FALSE))</f>
        <v/>
      </c>
      <c r="F388" s="34" t="str">
        <f>IF($D388="","",(IF($C388="","",IF(ISNA(SUMIF('1'!$CA:$CA,$C388,'1'!$CB:$CB)),0,SUMIF('1'!$CA:$CA,$C388,'1'!$CB:$CB)))-IF($D388="","",IF(ISNA(SUMIF('1'!$B:$B,$D388,'1'!$L:$L)),0,SUMIF('1'!$B:$B,$D388,'1'!$L:$L)))))</f>
        <v/>
      </c>
      <c r="G388" s="34" t="str">
        <f>IF($D388="","",(IF($C388="","",IF(ISNA(SUMIF('2'!$CA:$CA,$C388,'2'!$CB:$CB)),0,SUMIF('2'!$CA:$CA,$C388,'2'!$CB:$CB)))-IF($D388="","",IF(ISNA(SUMIF('2'!$B:$B,$D388,'2'!$L:$L)),0,SUMIF('2'!$B:$B,$D388,'2'!$L:$L)))))</f>
        <v/>
      </c>
      <c r="H388" s="34" t="str">
        <f>IF($D388="","",(IF($C388="","",IF(ISNA(SUMIF('3'!$CA:$CA,$C388,'3'!$CB:$CB)),0,SUMIF('3'!$CA:$CA,$C388,'3'!$CB:$CB)))-IF($D388="","",IF(ISNA(SUMIF('3'!$B:$B,$D388,'3'!$L:$L)),0,SUMIF('3'!$B:$B,$D388,'3'!$L:$L)))))</f>
        <v/>
      </c>
      <c r="I388" s="34" t="str">
        <f>IF($D388="","",(IF($C388="","",IF(ISNA(SUMIF('4'!$CA:$CA,$C388,'4'!$CB:$CB)),0,SUMIF('4'!$CA:$CA,$C388,'4'!$CB:$CB)))-IF($D388="","",IF(ISNA(SUMIF('4'!$B:$B,$D388,'4'!$L:$L)),0,SUMIF('4'!$B:$B,$D388,'4'!$L:$L)))))</f>
        <v/>
      </c>
      <c r="J388" s="34" t="str">
        <f>IF($D388="","",(IF($C388="","",IF(ISNA(SUMIF('5'!$CA:$CA,$C388,'5'!$CB:$CB)),0,SUMIF('5'!$CA:$CA,$C388,'5'!$CB:$CB)))-IF($D388="","",IF(ISNA(SUMIF('5'!$B:$B,$D388,'5'!$L:$L)),0,SUMIF('5'!$B:$B,$D388,'5'!$L:$L)))))</f>
        <v/>
      </c>
      <c r="K388" s="34" t="str">
        <f>IF($D388="","",(IF($C388="","",IF(ISNA(SUMIF('6'!$CA:$CA,$C388,'6'!$CB:$CB)),0,SUMIF('6'!$CA:$CA,$C388,'6'!$CB:$CB)))-IF($D388="","",IF(ISNA(SUMIF('6'!$B:$B,$D388,'6'!$L:$L)),0,SUMIF('6'!$B:$B,$D388,'6'!$L:$L)))))</f>
        <v/>
      </c>
      <c r="L388" s="34" t="str">
        <f>IF($D388="","",(IF($C388="","",IF(ISNA(SUMIF('7'!$CA:$CA,$C388,'7'!$CB:$CB)),0,SUMIF('7'!$CA:$CA,$C388,'7'!$CB:$CB)))-IF($D388="","",IF(ISNA(SUMIF('7'!$B:$B,$D388,'7'!$L:$L)),0,SUMIF('7'!$B:$B,$D388,'7'!$L:$L)))))</f>
        <v/>
      </c>
      <c r="M388" s="34" t="str">
        <f>IF($D388="","",(IF($C388="","",IF(ISNA(SUMIF('8'!$CA:$CA,$C388,'8'!$CB:$CB)),0,SUMIF('8'!$CA:$CA,$C388,'8'!$CB:$CB)))-IF($D388="","",IF(ISNA(SUMIF('8'!$B:$B,$D388,'8'!$L:$L)),0,SUMIF('8'!$B:$B,$D388,'8'!$L:$L)))))</f>
        <v/>
      </c>
      <c r="N388" s="34" t="str">
        <f>IF($D388="","",(IF($C388="","",IF(ISNA(SUMIF('9'!$CA:$CA,$C388,'9'!$CB:$CB)),0,SUMIF('9'!$CA:$CA,$C388,'9'!$CB:$CB)))-IF($D388="","",IF(ISNA(SUMIF('9'!$B:$B,$D388,'9'!$L:$L)),0,SUMIF('9'!$B:$B,$D388,'9'!$L:$L)))))</f>
        <v/>
      </c>
      <c r="O388" s="34" t="str">
        <f>IF($D388="","",(IF($C388="","",IF(ISNA(SUMIF('10'!$CA:$CA,$C388,'10'!$CB:$CB)),0,SUMIF('10'!$CA:$CA,$C388,'10'!$CB:$CB)))-IF($D388="","",IF(ISNA(SUMIF('10'!$B:$B,$D388,'10'!$L:$L)),0,SUMIF('10'!$B:$B,$D388,'10'!$L:$L)))))</f>
        <v/>
      </c>
      <c r="P388" s="34" t="str">
        <f>IF($D388="","",(IF($C388="","",IF(ISNA(SUMIF('11'!$CA:$CA,$C388,'11'!$CB:$CB)),0,SUMIF('11'!$CA:$CA,$C388,'11'!$CB:$CB)))-IF($D388="","",IF(ISNA(SUMIF('11'!$B:$B,$D388,'11'!$L:$L)),0,SUMIF('11'!$B:$B,$D388,'11'!$L:$L)))))</f>
        <v/>
      </c>
      <c r="Q388" s="34" t="str">
        <f>IF($D388="","",(IF($C388="","",IF(ISNA(SUMIF('12'!$CA:$CA,$C388,'12'!$CB:$CB)),0,SUMIF('12'!$CA:$CA,$C388,'12'!$CB:$CB)))-IF($D388="","",IF(ISNA(SUMIF('12'!$B:$B,$D388,'12'!$L:$L)),0,SUMIF('12'!$B:$B,$D388,'12'!$L:$L)))))</f>
        <v/>
      </c>
      <c r="R388" s="34" t="str">
        <f>IF($D388="","",(IF($C388="","",IF(ISNA(SUMIF('13'!$CA:$CA,$C388,'13'!$CB:$CB)),0,SUMIF('13'!$CA:$CA,$C388,'13'!$CB:$CB)))-IF($D388="","",IF(ISNA(SUMIF('13'!$B:$B,$D388,'13'!$L:$L)),0,SUMIF('13'!$B:$B,$D388,'13'!$L:$L)))))</f>
        <v/>
      </c>
      <c r="S388" s="34" t="str">
        <f>IF($D388="","",(IF($C388="","",IF(ISNA(SUMIF('14'!$CA:$CA,$C388,'14'!$CB:$CB)),0,SUMIF('14'!$CA:$CA,$C388,'14'!$CB:$CB)))-IF($D388="","",IF(ISNA(SUMIF('14'!$B:$B,$D388,'14'!$L:$L)),0,SUMIF('14'!$B:$B,$D388,'14'!$L:$L)))))</f>
        <v/>
      </c>
      <c r="T388" s="34" t="str">
        <f>IF($D388="","",(IF($C388="","",IF(ISNA(SUMIF('15'!$CA:$CA,$C388,'15'!$CB:$CB)),0,SUMIF('15'!$CA:$CA,$C388,'15'!$CB:$CB)))-IF($D388="","",IF(ISNA(SUMIF('15'!$B:$B,$D388,'15'!$L:$L)),0,SUMIF('15'!$B:$B,$D388,'15'!$L:$L)))))</f>
        <v/>
      </c>
      <c r="U388" s="34" t="str">
        <f>IF($D388="","",(IF($C388="","",IF(ISNA(SUMIF('16'!$CA:$CA,$C388,'16'!$CB:$CB)),0,SUMIF('16'!$CA:$CA,$C388,'16'!$CB:$CB)))-IF($D388="","",IF(ISNA(SUMIF('16'!$B:$B,$D388,'16'!$L:$L)),0,SUMIF('16'!$B:$B,$D388,'16'!$L:$L)))))</f>
        <v/>
      </c>
      <c r="V388" s="34" t="str">
        <f>IF($D388="","",(IF($C388="","",IF(ISNA(SUMIF('17'!$CA:$CA,$C388,'17'!$CB:$CB)),0,SUMIF('17'!$CA:$CA,$C388,'17'!$CB:$CB)))-IF($D388="","",IF(ISNA(SUMIF('17'!$B:$B,$D388,'17'!$L:$L)),0,SUMIF('17'!$B:$B,$D388,'17'!$L:$L)))))</f>
        <v/>
      </c>
      <c r="W388" s="34" t="str">
        <f>IF($D388="","",(IF($C388="","",IF(ISNA(SUMIF('18'!$CA:$CA,$C388,'18'!$CB:$CB)),0,SUMIF('18'!$CA:$CA,$C388,'18'!$CB:$CB)))-IF($D388="","",IF(ISNA(SUMIF('18'!$B:$B,$D388,'18'!$L:$L)),0,SUMIF('18'!$B:$B,$D388,'18'!$L:$L)))))</f>
        <v/>
      </c>
      <c r="X388" s="34" t="str">
        <f>IF($D388="","",(IF($C388="","",IF(ISNA(SUMIF('19'!$CA:$CA,$C388,'19'!$CB:$CB)),0,SUMIF('19'!$CA:$CA,$C388,'19'!$CB:$CB)))-IF($D388="","",IF(ISNA(SUMIF('19'!$B:$B,$D388,'19'!$L:$L)),0,SUMIF('19'!$B:$B,$D388,'19'!$L:$L)))))</f>
        <v/>
      </c>
      <c r="Y388" s="34" t="str">
        <f>IF($D388="","",(IF($C388="","",IF(ISNA(SUMIF('20'!$CA:$CA,$C388,'20'!$CB:$CB)),0,SUMIF('20'!$CA:$CA,$C388,'20'!$CB:$CB)))-IF($D388="","",IF(ISNA(SUMIF('20'!$B:$B,$D388,'20'!$L:$L)),0,SUMIF('20'!$B:$B,$D388,'20'!$L:$L)))))</f>
        <v/>
      </c>
      <c r="Z388" s="34" t="str">
        <f>IF($D388="","",(IF($C388="","",IF(ISNA(SUMIF('21'!$CA:$CA,$C388,'21'!$CB:$CB)),0,SUMIF('21'!$CA:$CA,$C388,'21'!$CB:$CB)))-IF($D388="","",IF(ISNA(SUMIF('21'!$B:$B,$D388,'21'!$L:$L)),0,SUMIF('21'!$B:$B,$D388,'21'!$L:$L)))))</f>
        <v/>
      </c>
      <c r="AA388" s="34" t="str">
        <f>IF($D388="","",(IF($C388="","",IF(ISNA(SUMIF('22'!$CA:$CA,$C388,'22'!$CB:$CB)),0,SUMIF('22'!$CA:$CA,$C388,'22'!$CB:$CB)))-IF($D388="","",IF(ISNA(SUMIF('22'!$B:$B,$D388,'22'!$L:$L)),0,SUMIF('22'!$B:$B,$D388,'22'!$L:$L)))))</f>
        <v/>
      </c>
      <c r="AB388" s="34" t="str">
        <f>IF($D388="","",(IF($C388="","",IF(ISNA(SUMIF('23'!$CA:$CA,$C388,'23'!$CB:$CB)),0,SUMIF('23'!$CA:$CA,$C388,'23'!$CB:$CB)))-IF($D388="","",IF(ISNA(SUMIF('23'!$B:$B,$D388,'23'!$L:$L)),0,SUMIF('23'!$B:$B,$D388,'23'!$L:$L)))))</f>
        <v/>
      </c>
      <c r="AC388" s="34" t="str">
        <f>IF($D388="","",(IF($C388="","",IF(ISNA(SUMIF('24'!$CA:$CA,$C388,'24'!$CB:$CB)),0,SUMIF('24'!$CA:$CA,$C388,'24'!$CB:$CB)))-IF($D388="","",IF(ISNA(SUMIF('24'!$B:$B,$D388,'24'!$L:$L)),0,SUMIF('24'!$B:$B,$D388,'24'!$L:$L)))))</f>
        <v/>
      </c>
      <c r="AD388" s="34" t="str">
        <f>IF($D388="","",(IF($C388="","",IF(ISNA(SUMIF('25'!$CA:$CA,$C388,'25'!$CB:$CB)),0,SUMIF('25'!$CA:$CA,$C388,'25'!$CB:$CB)))-IF($D388="","",IF(ISNA(SUMIF('25'!$B:$B,$D388,'25'!$L:$L)),0,SUMIF('25'!$B:$B,$D388,'25'!$L:$L)))))</f>
        <v/>
      </c>
      <c r="AE388" s="34" t="str">
        <f>IF($D388="","",(IF($C388="","",IF(ISNA(SUMIF('26'!$CA:$CA,$C388,'26'!$CB:$CB)),0,SUMIF('26'!$CA:$CA,$C388,'26'!$CB:$CB)))-IF($D388="","",IF(ISNA(SUMIF('26'!$B:$B,$D388,'26'!$L:$L)),0,SUMIF('26'!$B:$B,$D388,'26'!$L:$L)))))</f>
        <v/>
      </c>
      <c r="AF388" s="34" t="str">
        <f>IF($D388="","",(IF($C388="","",IF(ISNA(SUMIF('27'!$CA:$CA,$C388,'27'!$CB:$CB)),0,SUMIF('27'!$CA:$CA,$C388,'27'!$CB:$CB)))-IF($D388="","",IF(ISNA(SUMIF('27'!$B:$B,$D388,'27'!$L:$L)),0,SUMIF('27'!$B:$B,$D388,'27'!$L:$L)))))</f>
        <v/>
      </c>
      <c r="AG388" s="34" t="str">
        <f>IF($D388="","",(IF($C388="","",IF(ISNA(SUMIF('28'!$CA:$CA,$C388,'28'!$CB:$CB)),0,SUMIF('28'!$CA:$CA,$C388,'28'!$CB:$CB)))-IF($D388="","",IF(ISNA(SUMIF('28'!$B:$B,$D388,'28'!$L:$L)),0,SUMIF('28'!$B:$B,$D388,'28'!$L:$L)))))</f>
        <v/>
      </c>
      <c r="AH388" s="34" t="str">
        <f>IF($D388="","",(IF($C388="","",IF(ISNA(SUMIF('29'!$CA:$CA,$C388,'29'!$CB:$CB)),0,SUMIF('29'!$CA:$CA,$C388,'29'!$CB:$CB)))-IF($D388="","",IF(ISNA(SUMIF('29'!$B:$B,$D388,'29'!$L:$L)),0,SUMIF('29'!$B:$B,$D388,'29'!$L:$L)))))</f>
        <v/>
      </c>
      <c r="AI388" s="34" t="str">
        <f>IF($D388="","",(IF($C388="","",IF(ISNA(SUMIF('30'!$CA:$CA,$C388,'30'!$CB:$CB)),0,SUMIF('30'!$CA:$CA,$C388,'30'!$CB:$CB)))-IF($D388="","",IF(ISNA(SUMIF('30'!$B:$B,$D388,'30'!$L:$L)),0,SUMIF('30'!$B:$B,$D388,'30'!$L:$L)))))</f>
        <v/>
      </c>
      <c r="AJ388" s="34" t="str">
        <f>IF($D388="","",(IF($C388="","",IF(ISNA(SUMIF('31'!$CA:$CA,$C388,'31'!$CB:$CB)),0,SUMIF('31'!$CA:$CA,$C388,'31'!$CB:$CB)))-IF($D388="","",IF(ISNA(SUMIF('31'!$B:$B,$D388,'31'!$L:$L)),0,SUMIF('31'!$B:$B,$D388,'31'!$L:$L)))))</f>
        <v/>
      </c>
      <c r="AK388" s="35" t="str">
        <f t="shared" si="20"/>
        <v/>
      </c>
      <c r="AL388" s="31" t="str">
        <f t="shared" si="21"/>
        <v/>
      </c>
    </row>
    <row r="389" spans="1:38" ht="17.399999999999999" hidden="1">
      <c r="A389" s="19">
        <v>65</v>
      </c>
      <c r="C389" s="39" t="str">
        <f>IF(D389="","",VLOOKUP('CUADRO GENERADO'!D389,'BASE DATOS CONDUCTORES'!B:C,2,FALSE))</f>
        <v/>
      </c>
      <c r="D389" s="28" t="str">
        <f>IFERROR(VLOOKUP(A389,'BASE DATOS CONDUCTORES'!$AA$4:$AB$403,2,FALSE),"")</f>
        <v/>
      </c>
      <c r="E389" s="34" t="str">
        <f>IF(ISNA(VLOOKUP(D389,SALDOS!C:D,2,FALSE)),"",VLOOKUP(D389,SALDOS!C:D,2,FALSE))</f>
        <v/>
      </c>
      <c r="F389" s="34" t="str">
        <f>IF($D389="","",(IF($C389="","",IF(ISNA(SUMIF('1'!$CA:$CA,$C389,'1'!$CB:$CB)),0,SUMIF('1'!$CA:$CA,$C389,'1'!$CB:$CB)))-IF($D389="","",IF(ISNA(SUMIF('1'!$B:$B,$D389,'1'!$L:$L)),0,SUMIF('1'!$B:$B,$D389,'1'!$L:$L)))))</f>
        <v/>
      </c>
      <c r="G389" s="34" t="str">
        <f>IF($D389="","",(IF($C389="","",IF(ISNA(SUMIF('2'!$CA:$CA,$C389,'2'!$CB:$CB)),0,SUMIF('2'!$CA:$CA,$C389,'2'!$CB:$CB)))-IF($D389="","",IF(ISNA(SUMIF('2'!$B:$B,$D389,'2'!$L:$L)),0,SUMIF('2'!$B:$B,$D389,'2'!$L:$L)))))</f>
        <v/>
      </c>
      <c r="H389" s="34" t="str">
        <f>IF($D389="","",(IF($C389="","",IF(ISNA(SUMIF('3'!$CA:$CA,$C389,'3'!$CB:$CB)),0,SUMIF('3'!$CA:$CA,$C389,'3'!$CB:$CB)))-IF($D389="","",IF(ISNA(SUMIF('3'!$B:$B,$D389,'3'!$L:$L)),0,SUMIF('3'!$B:$B,$D389,'3'!$L:$L)))))</f>
        <v/>
      </c>
      <c r="I389" s="34" t="str">
        <f>IF($D389="","",(IF($C389="","",IF(ISNA(SUMIF('4'!$CA:$CA,$C389,'4'!$CB:$CB)),0,SUMIF('4'!$CA:$CA,$C389,'4'!$CB:$CB)))-IF($D389="","",IF(ISNA(SUMIF('4'!$B:$B,$D389,'4'!$L:$L)),0,SUMIF('4'!$B:$B,$D389,'4'!$L:$L)))))</f>
        <v/>
      </c>
      <c r="J389" s="34" t="str">
        <f>IF($D389="","",(IF($C389="","",IF(ISNA(SUMIF('5'!$CA:$CA,$C389,'5'!$CB:$CB)),0,SUMIF('5'!$CA:$CA,$C389,'5'!$CB:$CB)))-IF($D389="","",IF(ISNA(SUMIF('5'!$B:$B,$D389,'5'!$L:$L)),0,SUMIF('5'!$B:$B,$D389,'5'!$L:$L)))))</f>
        <v/>
      </c>
      <c r="K389" s="34" t="str">
        <f>IF($D389="","",(IF($C389="","",IF(ISNA(SUMIF('6'!$CA:$CA,$C389,'6'!$CB:$CB)),0,SUMIF('6'!$CA:$CA,$C389,'6'!$CB:$CB)))-IF($D389="","",IF(ISNA(SUMIF('6'!$B:$B,$D389,'6'!$L:$L)),0,SUMIF('6'!$B:$B,$D389,'6'!$L:$L)))))</f>
        <v/>
      </c>
      <c r="L389" s="34" t="str">
        <f>IF($D389="","",(IF($C389="","",IF(ISNA(SUMIF('7'!$CA:$CA,$C389,'7'!$CB:$CB)),0,SUMIF('7'!$CA:$CA,$C389,'7'!$CB:$CB)))-IF($D389="","",IF(ISNA(SUMIF('7'!$B:$B,$D389,'7'!$L:$L)),0,SUMIF('7'!$B:$B,$D389,'7'!$L:$L)))))</f>
        <v/>
      </c>
      <c r="M389" s="34" t="str">
        <f>IF($D389="","",(IF($C389="","",IF(ISNA(SUMIF('8'!$CA:$CA,$C389,'8'!$CB:$CB)),0,SUMIF('8'!$CA:$CA,$C389,'8'!$CB:$CB)))-IF($D389="","",IF(ISNA(SUMIF('8'!$B:$B,$D389,'8'!$L:$L)),0,SUMIF('8'!$B:$B,$D389,'8'!$L:$L)))))</f>
        <v/>
      </c>
      <c r="N389" s="34" t="str">
        <f>IF($D389="","",(IF($C389="","",IF(ISNA(SUMIF('9'!$CA:$CA,$C389,'9'!$CB:$CB)),0,SUMIF('9'!$CA:$CA,$C389,'9'!$CB:$CB)))-IF($D389="","",IF(ISNA(SUMIF('9'!$B:$B,$D389,'9'!$L:$L)),0,SUMIF('9'!$B:$B,$D389,'9'!$L:$L)))))</f>
        <v/>
      </c>
      <c r="O389" s="34" t="str">
        <f>IF($D389="","",(IF($C389="","",IF(ISNA(SUMIF('10'!$CA:$CA,$C389,'10'!$CB:$CB)),0,SUMIF('10'!$CA:$CA,$C389,'10'!$CB:$CB)))-IF($D389="","",IF(ISNA(SUMIF('10'!$B:$B,$D389,'10'!$L:$L)),0,SUMIF('10'!$B:$B,$D389,'10'!$L:$L)))))</f>
        <v/>
      </c>
      <c r="P389" s="34" t="str">
        <f>IF($D389="","",(IF($C389="","",IF(ISNA(SUMIF('11'!$CA:$CA,$C389,'11'!$CB:$CB)),0,SUMIF('11'!$CA:$CA,$C389,'11'!$CB:$CB)))-IF($D389="","",IF(ISNA(SUMIF('11'!$B:$B,$D389,'11'!$L:$L)),0,SUMIF('11'!$B:$B,$D389,'11'!$L:$L)))))</f>
        <v/>
      </c>
      <c r="Q389" s="34" t="str">
        <f>IF($D389="","",(IF($C389="","",IF(ISNA(SUMIF('12'!$CA:$CA,$C389,'12'!$CB:$CB)),0,SUMIF('12'!$CA:$CA,$C389,'12'!$CB:$CB)))-IF($D389="","",IF(ISNA(SUMIF('12'!$B:$B,$D389,'12'!$L:$L)),0,SUMIF('12'!$B:$B,$D389,'12'!$L:$L)))))</f>
        <v/>
      </c>
      <c r="R389" s="34" t="str">
        <f>IF($D389="","",(IF($C389="","",IF(ISNA(SUMIF('13'!$CA:$CA,$C389,'13'!$CB:$CB)),0,SUMIF('13'!$CA:$CA,$C389,'13'!$CB:$CB)))-IF($D389="","",IF(ISNA(SUMIF('13'!$B:$B,$D389,'13'!$L:$L)),0,SUMIF('13'!$B:$B,$D389,'13'!$L:$L)))))</f>
        <v/>
      </c>
      <c r="S389" s="34" t="str">
        <f>IF($D389="","",(IF($C389="","",IF(ISNA(SUMIF('14'!$CA:$CA,$C389,'14'!$CB:$CB)),0,SUMIF('14'!$CA:$CA,$C389,'14'!$CB:$CB)))-IF($D389="","",IF(ISNA(SUMIF('14'!$B:$B,$D389,'14'!$L:$L)),0,SUMIF('14'!$B:$B,$D389,'14'!$L:$L)))))</f>
        <v/>
      </c>
      <c r="T389" s="34" t="str">
        <f>IF($D389="","",(IF($C389="","",IF(ISNA(SUMIF('15'!$CA:$CA,$C389,'15'!$CB:$CB)),0,SUMIF('15'!$CA:$CA,$C389,'15'!$CB:$CB)))-IF($D389="","",IF(ISNA(SUMIF('15'!$B:$B,$D389,'15'!$L:$L)),0,SUMIF('15'!$B:$B,$D389,'15'!$L:$L)))))</f>
        <v/>
      </c>
      <c r="U389" s="34" t="str">
        <f>IF($D389="","",(IF($C389="","",IF(ISNA(SUMIF('16'!$CA:$CA,$C389,'16'!$CB:$CB)),0,SUMIF('16'!$CA:$CA,$C389,'16'!$CB:$CB)))-IF($D389="","",IF(ISNA(SUMIF('16'!$B:$B,$D389,'16'!$L:$L)),0,SUMIF('16'!$B:$B,$D389,'16'!$L:$L)))))</f>
        <v/>
      </c>
      <c r="V389" s="34" t="str">
        <f>IF($D389="","",(IF($C389="","",IF(ISNA(SUMIF('17'!$CA:$CA,$C389,'17'!$CB:$CB)),0,SUMIF('17'!$CA:$CA,$C389,'17'!$CB:$CB)))-IF($D389="","",IF(ISNA(SUMIF('17'!$B:$B,$D389,'17'!$L:$L)),0,SUMIF('17'!$B:$B,$D389,'17'!$L:$L)))))</f>
        <v/>
      </c>
      <c r="W389" s="34" t="str">
        <f>IF($D389="","",(IF($C389="","",IF(ISNA(SUMIF('18'!$CA:$CA,$C389,'18'!$CB:$CB)),0,SUMIF('18'!$CA:$CA,$C389,'18'!$CB:$CB)))-IF($D389="","",IF(ISNA(SUMIF('18'!$B:$B,$D389,'18'!$L:$L)),0,SUMIF('18'!$B:$B,$D389,'18'!$L:$L)))))</f>
        <v/>
      </c>
      <c r="X389" s="34" t="str">
        <f>IF($D389="","",(IF($C389="","",IF(ISNA(SUMIF('19'!$CA:$CA,$C389,'19'!$CB:$CB)),0,SUMIF('19'!$CA:$CA,$C389,'19'!$CB:$CB)))-IF($D389="","",IF(ISNA(SUMIF('19'!$B:$B,$D389,'19'!$L:$L)),0,SUMIF('19'!$B:$B,$D389,'19'!$L:$L)))))</f>
        <v/>
      </c>
      <c r="Y389" s="34" t="str">
        <f>IF($D389="","",(IF($C389="","",IF(ISNA(SUMIF('20'!$CA:$CA,$C389,'20'!$CB:$CB)),0,SUMIF('20'!$CA:$CA,$C389,'20'!$CB:$CB)))-IF($D389="","",IF(ISNA(SUMIF('20'!$B:$B,$D389,'20'!$L:$L)),0,SUMIF('20'!$B:$B,$D389,'20'!$L:$L)))))</f>
        <v/>
      </c>
      <c r="Z389" s="34" t="str">
        <f>IF($D389="","",(IF($C389="","",IF(ISNA(SUMIF('21'!$CA:$CA,$C389,'21'!$CB:$CB)),0,SUMIF('21'!$CA:$CA,$C389,'21'!$CB:$CB)))-IF($D389="","",IF(ISNA(SUMIF('21'!$B:$B,$D389,'21'!$L:$L)),0,SUMIF('21'!$B:$B,$D389,'21'!$L:$L)))))</f>
        <v/>
      </c>
      <c r="AA389" s="34" t="str">
        <f>IF($D389="","",(IF($C389="","",IF(ISNA(SUMIF('22'!$CA:$CA,$C389,'22'!$CB:$CB)),0,SUMIF('22'!$CA:$CA,$C389,'22'!$CB:$CB)))-IF($D389="","",IF(ISNA(SUMIF('22'!$B:$B,$D389,'22'!$L:$L)),0,SUMIF('22'!$B:$B,$D389,'22'!$L:$L)))))</f>
        <v/>
      </c>
      <c r="AB389" s="34" t="str">
        <f>IF($D389="","",(IF($C389="","",IF(ISNA(SUMIF('23'!$CA:$CA,$C389,'23'!$CB:$CB)),0,SUMIF('23'!$CA:$CA,$C389,'23'!$CB:$CB)))-IF($D389="","",IF(ISNA(SUMIF('23'!$B:$B,$D389,'23'!$L:$L)),0,SUMIF('23'!$B:$B,$D389,'23'!$L:$L)))))</f>
        <v/>
      </c>
      <c r="AC389" s="34" t="str">
        <f>IF($D389="","",(IF($C389="","",IF(ISNA(SUMIF('24'!$CA:$CA,$C389,'24'!$CB:$CB)),0,SUMIF('24'!$CA:$CA,$C389,'24'!$CB:$CB)))-IF($D389="","",IF(ISNA(SUMIF('24'!$B:$B,$D389,'24'!$L:$L)),0,SUMIF('24'!$B:$B,$D389,'24'!$L:$L)))))</f>
        <v/>
      </c>
      <c r="AD389" s="34" t="str">
        <f>IF($D389="","",(IF($C389="","",IF(ISNA(SUMIF('25'!$CA:$CA,$C389,'25'!$CB:$CB)),0,SUMIF('25'!$CA:$CA,$C389,'25'!$CB:$CB)))-IF($D389="","",IF(ISNA(SUMIF('25'!$B:$B,$D389,'25'!$L:$L)),0,SUMIF('25'!$B:$B,$D389,'25'!$L:$L)))))</f>
        <v/>
      </c>
      <c r="AE389" s="34" t="str">
        <f>IF($D389="","",(IF($C389="","",IF(ISNA(SUMIF('26'!$CA:$CA,$C389,'26'!$CB:$CB)),0,SUMIF('26'!$CA:$CA,$C389,'26'!$CB:$CB)))-IF($D389="","",IF(ISNA(SUMIF('26'!$B:$B,$D389,'26'!$L:$L)),0,SUMIF('26'!$B:$B,$D389,'26'!$L:$L)))))</f>
        <v/>
      </c>
      <c r="AF389" s="34" t="str">
        <f>IF($D389="","",(IF($C389="","",IF(ISNA(SUMIF('27'!$CA:$CA,$C389,'27'!$CB:$CB)),0,SUMIF('27'!$CA:$CA,$C389,'27'!$CB:$CB)))-IF($D389="","",IF(ISNA(SUMIF('27'!$B:$B,$D389,'27'!$L:$L)),0,SUMIF('27'!$B:$B,$D389,'27'!$L:$L)))))</f>
        <v/>
      </c>
      <c r="AG389" s="34" t="str">
        <f>IF($D389="","",(IF($C389="","",IF(ISNA(SUMIF('28'!$CA:$CA,$C389,'28'!$CB:$CB)),0,SUMIF('28'!$CA:$CA,$C389,'28'!$CB:$CB)))-IF($D389="","",IF(ISNA(SUMIF('28'!$B:$B,$D389,'28'!$L:$L)),0,SUMIF('28'!$B:$B,$D389,'28'!$L:$L)))))</f>
        <v/>
      </c>
      <c r="AH389" s="34" t="str">
        <f>IF($D389="","",(IF($C389="","",IF(ISNA(SUMIF('29'!$CA:$CA,$C389,'29'!$CB:$CB)),0,SUMIF('29'!$CA:$CA,$C389,'29'!$CB:$CB)))-IF($D389="","",IF(ISNA(SUMIF('29'!$B:$B,$D389,'29'!$L:$L)),0,SUMIF('29'!$B:$B,$D389,'29'!$L:$L)))))</f>
        <v/>
      </c>
      <c r="AI389" s="34" t="str">
        <f>IF($D389="","",(IF($C389="","",IF(ISNA(SUMIF('30'!$CA:$CA,$C389,'30'!$CB:$CB)),0,SUMIF('30'!$CA:$CA,$C389,'30'!$CB:$CB)))-IF($D389="","",IF(ISNA(SUMIF('30'!$B:$B,$D389,'30'!$L:$L)),0,SUMIF('30'!$B:$B,$D389,'30'!$L:$L)))))</f>
        <v/>
      </c>
      <c r="AJ389" s="34" t="str">
        <f>IF($D389="","",(IF($C389="","",IF(ISNA(SUMIF('31'!$CA:$CA,$C389,'31'!$CB:$CB)),0,SUMIF('31'!$CA:$CA,$C389,'31'!$CB:$CB)))-IF($D389="","",IF(ISNA(SUMIF('31'!$B:$B,$D389,'31'!$L:$L)),0,SUMIF('31'!$B:$B,$D389,'31'!$L:$L)))))</f>
        <v/>
      </c>
      <c r="AK389" s="35" t="str">
        <f t="shared" si="20"/>
        <v/>
      </c>
      <c r="AL389" s="31" t="str">
        <f t="shared" si="21"/>
        <v/>
      </c>
    </row>
    <row r="390" spans="1:38" ht="17.399999999999999" hidden="1">
      <c r="A390" s="19">
        <v>66</v>
      </c>
      <c r="C390" s="39" t="str">
        <f>IF(D390="","",VLOOKUP('CUADRO GENERADO'!D390,'BASE DATOS CONDUCTORES'!B:C,2,FALSE))</f>
        <v/>
      </c>
      <c r="D390" s="28" t="str">
        <f>IFERROR(VLOOKUP(A390,'BASE DATOS CONDUCTORES'!$AA$4:$AB$403,2,FALSE),"")</f>
        <v/>
      </c>
      <c r="E390" s="34" t="str">
        <f>IF(ISNA(VLOOKUP(D390,SALDOS!C:D,2,FALSE)),"",VLOOKUP(D390,SALDOS!C:D,2,FALSE))</f>
        <v/>
      </c>
      <c r="F390" s="34" t="str">
        <f>IF($D390="","",(IF($C390="","",IF(ISNA(SUMIF('1'!$CA:$CA,$C390,'1'!$CB:$CB)),0,SUMIF('1'!$CA:$CA,$C390,'1'!$CB:$CB)))-IF($D390="","",IF(ISNA(SUMIF('1'!$B:$B,$D390,'1'!$L:$L)),0,SUMIF('1'!$B:$B,$D390,'1'!$L:$L)))))</f>
        <v/>
      </c>
      <c r="G390" s="34" t="str">
        <f>IF($D390="","",(IF($C390="","",IF(ISNA(SUMIF('2'!$CA:$CA,$C390,'2'!$CB:$CB)),0,SUMIF('2'!$CA:$CA,$C390,'2'!$CB:$CB)))-IF($D390="","",IF(ISNA(SUMIF('2'!$B:$B,$D390,'2'!$L:$L)),0,SUMIF('2'!$B:$B,$D390,'2'!$L:$L)))))</f>
        <v/>
      </c>
      <c r="H390" s="34" t="str">
        <f>IF($D390="","",(IF($C390="","",IF(ISNA(SUMIF('3'!$CA:$CA,$C390,'3'!$CB:$CB)),0,SUMIF('3'!$CA:$CA,$C390,'3'!$CB:$CB)))-IF($D390="","",IF(ISNA(SUMIF('3'!$B:$B,$D390,'3'!$L:$L)),0,SUMIF('3'!$B:$B,$D390,'3'!$L:$L)))))</f>
        <v/>
      </c>
      <c r="I390" s="34" t="str">
        <f>IF($D390="","",(IF($C390="","",IF(ISNA(SUMIF('4'!$CA:$CA,$C390,'4'!$CB:$CB)),0,SUMIF('4'!$CA:$CA,$C390,'4'!$CB:$CB)))-IF($D390="","",IF(ISNA(SUMIF('4'!$B:$B,$D390,'4'!$L:$L)),0,SUMIF('4'!$B:$B,$D390,'4'!$L:$L)))))</f>
        <v/>
      </c>
      <c r="J390" s="34" t="str">
        <f>IF($D390="","",(IF($C390="","",IF(ISNA(SUMIF('5'!$CA:$CA,$C390,'5'!$CB:$CB)),0,SUMIF('5'!$CA:$CA,$C390,'5'!$CB:$CB)))-IF($D390="","",IF(ISNA(SUMIF('5'!$B:$B,$D390,'5'!$L:$L)),0,SUMIF('5'!$B:$B,$D390,'5'!$L:$L)))))</f>
        <v/>
      </c>
      <c r="K390" s="34" t="str">
        <f>IF($D390="","",(IF($C390="","",IF(ISNA(SUMIF('6'!$CA:$CA,$C390,'6'!$CB:$CB)),0,SUMIF('6'!$CA:$CA,$C390,'6'!$CB:$CB)))-IF($D390="","",IF(ISNA(SUMIF('6'!$B:$B,$D390,'6'!$L:$L)),0,SUMIF('6'!$B:$B,$D390,'6'!$L:$L)))))</f>
        <v/>
      </c>
      <c r="L390" s="34" t="str">
        <f>IF($D390="","",(IF($C390="","",IF(ISNA(SUMIF('7'!$CA:$CA,$C390,'7'!$CB:$CB)),0,SUMIF('7'!$CA:$CA,$C390,'7'!$CB:$CB)))-IF($D390="","",IF(ISNA(SUMIF('7'!$B:$B,$D390,'7'!$L:$L)),0,SUMIF('7'!$B:$B,$D390,'7'!$L:$L)))))</f>
        <v/>
      </c>
      <c r="M390" s="34" t="str">
        <f>IF($D390="","",(IF($C390="","",IF(ISNA(SUMIF('8'!$CA:$CA,$C390,'8'!$CB:$CB)),0,SUMIF('8'!$CA:$CA,$C390,'8'!$CB:$CB)))-IF($D390="","",IF(ISNA(SUMIF('8'!$B:$B,$D390,'8'!$L:$L)),0,SUMIF('8'!$B:$B,$D390,'8'!$L:$L)))))</f>
        <v/>
      </c>
      <c r="N390" s="34" t="str">
        <f>IF($D390="","",(IF($C390="","",IF(ISNA(SUMIF('9'!$CA:$CA,$C390,'9'!$CB:$CB)),0,SUMIF('9'!$CA:$CA,$C390,'9'!$CB:$CB)))-IF($D390="","",IF(ISNA(SUMIF('9'!$B:$B,$D390,'9'!$L:$L)),0,SUMIF('9'!$B:$B,$D390,'9'!$L:$L)))))</f>
        <v/>
      </c>
      <c r="O390" s="34" t="str">
        <f>IF($D390="","",(IF($C390="","",IF(ISNA(SUMIF('10'!$CA:$CA,$C390,'10'!$CB:$CB)),0,SUMIF('10'!$CA:$CA,$C390,'10'!$CB:$CB)))-IF($D390="","",IF(ISNA(SUMIF('10'!$B:$B,$D390,'10'!$L:$L)),0,SUMIF('10'!$B:$B,$D390,'10'!$L:$L)))))</f>
        <v/>
      </c>
      <c r="P390" s="34" t="str">
        <f>IF($D390="","",(IF($C390="","",IF(ISNA(SUMIF('11'!$CA:$CA,$C390,'11'!$CB:$CB)),0,SUMIF('11'!$CA:$CA,$C390,'11'!$CB:$CB)))-IF($D390="","",IF(ISNA(SUMIF('11'!$B:$B,$D390,'11'!$L:$L)),0,SUMIF('11'!$B:$B,$D390,'11'!$L:$L)))))</f>
        <v/>
      </c>
      <c r="Q390" s="34" t="str">
        <f>IF($D390="","",(IF($C390="","",IF(ISNA(SUMIF('12'!$CA:$CA,$C390,'12'!$CB:$CB)),0,SUMIF('12'!$CA:$CA,$C390,'12'!$CB:$CB)))-IF($D390="","",IF(ISNA(SUMIF('12'!$B:$B,$D390,'12'!$L:$L)),0,SUMIF('12'!$B:$B,$D390,'12'!$L:$L)))))</f>
        <v/>
      </c>
      <c r="R390" s="34" t="str">
        <f>IF($D390="","",(IF($C390="","",IF(ISNA(SUMIF('13'!$CA:$CA,$C390,'13'!$CB:$CB)),0,SUMIF('13'!$CA:$CA,$C390,'13'!$CB:$CB)))-IF($D390="","",IF(ISNA(SUMIF('13'!$B:$B,$D390,'13'!$L:$L)),0,SUMIF('13'!$B:$B,$D390,'13'!$L:$L)))))</f>
        <v/>
      </c>
      <c r="S390" s="34" t="str">
        <f>IF($D390="","",(IF($C390="","",IF(ISNA(SUMIF('14'!$CA:$CA,$C390,'14'!$CB:$CB)),0,SUMIF('14'!$CA:$CA,$C390,'14'!$CB:$CB)))-IF($D390="","",IF(ISNA(SUMIF('14'!$B:$B,$D390,'14'!$L:$L)),0,SUMIF('14'!$B:$B,$D390,'14'!$L:$L)))))</f>
        <v/>
      </c>
      <c r="T390" s="34" t="str">
        <f>IF($D390="","",(IF($C390="","",IF(ISNA(SUMIF('15'!$CA:$CA,$C390,'15'!$CB:$CB)),0,SUMIF('15'!$CA:$CA,$C390,'15'!$CB:$CB)))-IF($D390="","",IF(ISNA(SUMIF('15'!$B:$B,$D390,'15'!$L:$L)),0,SUMIF('15'!$B:$B,$D390,'15'!$L:$L)))))</f>
        <v/>
      </c>
      <c r="U390" s="34" t="str">
        <f>IF($D390="","",(IF($C390="","",IF(ISNA(SUMIF('16'!$CA:$CA,$C390,'16'!$CB:$CB)),0,SUMIF('16'!$CA:$CA,$C390,'16'!$CB:$CB)))-IF($D390="","",IF(ISNA(SUMIF('16'!$B:$B,$D390,'16'!$L:$L)),0,SUMIF('16'!$B:$B,$D390,'16'!$L:$L)))))</f>
        <v/>
      </c>
      <c r="V390" s="34" t="str">
        <f>IF($D390="","",(IF($C390="","",IF(ISNA(SUMIF('17'!$CA:$CA,$C390,'17'!$CB:$CB)),0,SUMIF('17'!$CA:$CA,$C390,'17'!$CB:$CB)))-IF($D390="","",IF(ISNA(SUMIF('17'!$B:$B,$D390,'17'!$L:$L)),0,SUMIF('17'!$B:$B,$D390,'17'!$L:$L)))))</f>
        <v/>
      </c>
      <c r="W390" s="34" t="str">
        <f>IF($D390="","",(IF($C390="","",IF(ISNA(SUMIF('18'!$CA:$CA,$C390,'18'!$CB:$CB)),0,SUMIF('18'!$CA:$CA,$C390,'18'!$CB:$CB)))-IF($D390="","",IF(ISNA(SUMIF('18'!$B:$B,$D390,'18'!$L:$L)),0,SUMIF('18'!$B:$B,$D390,'18'!$L:$L)))))</f>
        <v/>
      </c>
      <c r="X390" s="34" t="str">
        <f>IF($D390="","",(IF($C390="","",IF(ISNA(SUMIF('19'!$CA:$CA,$C390,'19'!$CB:$CB)),0,SUMIF('19'!$CA:$CA,$C390,'19'!$CB:$CB)))-IF($D390="","",IF(ISNA(SUMIF('19'!$B:$B,$D390,'19'!$L:$L)),0,SUMIF('19'!$B:$B,$D390,'19'!$L:$L)))))</f>
        <v/>
      </c>
      <c r="Y390" s="34" t="str">
        <f>IF($D390="","",(IF($C390="","",IF(ISNA(SUMIF('20'!$CA:$CA,$C390,'20'!$CB:$CB)),0,SUMIF('20'!$CA:$CA,$C390,'20'!$CB:$CB)))-IF($D390="","",IF(ISNA(SUMIF('20'!$B:$B,$D390,'20'!$L:$L)),0,SUMIF('20'!$B:$B,$D390,'20'!$L:$L)))))</f>
        <v/>
      </c>
      <c r="Z390" s="34" t="str">
        <f>IF($D390="","",(IF($C390="","",IF(ISNA(SUMIF('21'!$CA:$CA,$C390,'21'!$CB:$CB)),0,SUMIF('21'!$CA:$CA,$C390,'21'!$CB:$CB)))-IF($D390="","",IF(ISNA(SUMIF('21'!$B:$B,$D390,'21'!$L:$L)),0,SUMIF('21'!$B:$B,$D390,'21'!$L:$L)))))</f>
        <v/>
      </c>
      <c r="AA390" s="34" t="str">
        <f>IF($D390="","",(IF($C390="","",IF(ISNA(SUMIF('22'!$CA:$CA,$C390,'22'!$CB:$CB)),0,SUMIF('22'!$CA:$CA,$C390,'22'!$CB:$CB)))-IF($D390="","",IF(ISNA(SUMIF('22'!$B:$B,$D390,'22'!$L:$L)),0,SUMIF('22'!$B:$B,$D390,'22'!$L:$L)))))</f>
        <v/>
      </c>
      <c r="AB390" s="34" t="str">
        <f>IF($D390="","",(IF($C390="","",IF(ISNA(SUMIF('23'!$CA:$CA,$C390,'23'!$CB:$CB)),0,SUMIF('23'!$CA:$CA,$C390,'23'!$CB:$CB)))-IF($D390="","",IF(ISNA(SUMIF('23'!$B:$B,$D390,'23'!$L:$L)),0,SUMIF('23'!$B:$B,$D390,'23'!$L:$L)))))</f>
        <v/>
      </c>
      <c r="AC390" s="34" t="str">
        <f>IF($D390="","",(IF($C390="","",IF(ISNA(SUMIF('24'!$CA:$CA,$C390,'24'!$CB:$CB)),0,SUMIF('24'!$CA:$CA,$C390,'24'!$CB:$CB)))-IF($D390="","",IF(ISNA(SUMIF('24'!$B:$B,$D390,'24'!$L:$L)),0,SUMIF('24'!$B:$B,$D390,'24'!$L:$L)))))</f>
        <v/>
      </c>
      <c r="AD390" s="34" t="str">
        <f>IF($D390="","",(IF($C390="","",IF(ISNA(SUMIF('25'!$CA:$CA,$C390,'25'!$CB:$CB)),0,SUMIF('25'!$CA:$CA,$C390,'25'!$CB:$CB)))-IF($D390="","",IF(ISNA(SUMIF('25'!$B:$B,$D390,'25'!$L:$L)),0,SUMIF('25'!$B:$B,$D390,'25'!$L:$L)))))</f>
        <v/>
      </c>
      <c r="AE390" s="34" t="str">
        <f>IF($D390="","",(IF($C390="","",IF(ISNA(SUMIF('26'!$CA:$CA,$C390,'26'!$CB:$CB)),0,SUMIF('26'!$CA:$CA,$C390,'26'!$CB:$CB)))-IF($D390="","",IF(ISNA(SUMIF('26'!$B:$B,$D390,'26'!$L:$L)),0,SUMIF('26'!$B:$B,$D390,'26'!$L:$L)))))</f>
        <v/>
      </c>
      <c r="AF390" s="34" t="str">
        <f>IF($D390="","",(IF($C390="","",IF(ISNA(SUMIF('27'!$CA:$CA,$C390,'27'!$CB:$CB)),0,SUMIF('27'!$CA:$CA,$C390,'27'!$CB:$CB)))-IF($D390="","",IF(ISNA(SUMIF('27'!$B:$B,$D390,'27'!$L:$L)),0,SUMIF('27'!$B:$B,$D390,'27'!$L:$L)))))</f>
        <v/>
      </c>
      <c r="AG390" s="34" t="str">
        <f>IF($D390="","",(IF($C390="","",IF(ISNA(SUMIF('28'!$CA:$CA,$C390,'28'!$CB:$CB)),0,SUMIF('28'!$CA:$CA,$C390,'28'!$CB:$CB)))-IF($D390="","",IF(ISNA(SUMIF('28'!$B:$B,$D390,'28'!$L:$L)),0,SUMIF('28'!$B:$B,$D390,'28'!$L:$L)))))</f>
        <v/>
      </c>
      <c r="AH390" s="34" t="str">
        <f>IF($D390="","",(IF($C390="","",IF(ISNA(SUMIF('29'!$CA:$CA,$C390,'29'!$CB:$CB)),0,SUMIF('29'!$CA:$CA,$C390,'29'!$CB:$CB)))-IF($D390="","",IF(ISNA(SUMIF('29'!$B:$B,$D390,'29'!$L:$L)),0,SUMIF('29'!$B:$B,$D390,'29'!$L:$L)))))</f>
        <v/>
      </c>
      <c r="AI390" s="34" t="str">
        <f>IF($D390="","",(IF($C390="","",IF(ISNA(SUMIF('30'!$CA:$CA,$C390,'30'!$CB:$CB)),0,SUMIF('30'!$CA:$CA,$C390,'30'!$CB:$CB)))-IF($D390="","",IF(ISNA(SUMIF('30'!$B:$B,$D390,'30'!$L:$L)),0,SUMIF('30'!$B:$B,$D390,'30'!$L:$L)))))</f>
        <v/>
      </c>
      <c r="AJ390" s="34" t="str">
        <f>IF($D390="","",(IF($C390="","",IF(ISNA(SUMIF('31'!$CA:$CA,$C390,'31'!$CB:$CB)),0,SUMIF('31'!$CA:$CA,$C390,'31'!$CB:$CB)))-IF($D390="","",IF(ISNA(SUMIF('31'!$B:$B,$D390,'31'!$L:$L)),0,SUMIF('31'!$B:$B,$D390,'31'!$L:$L)))))</f>
        <v/>
      </c>
      <c r="AK390" s="35" t="str">
        <f t="shared" ref="AK390:AK424" si="22">IF(D390="","",SUM(E390:AJ390))</f>
        <v/>
      </c>
      <c r="AL390" s="31" t="str">
        <f t="shared" ref="AL390:AL424" si="23">IF(D390="","",D390)</f>
        <v/>
      </c>
    </row>
    <row r="391" spans="1:38" ht="17.399999999999999" hidden="1">
      <c r="A391" s="19">
        <v>67</v>
      </c>
      <c r="C391" s="39" t="str">
        <f>IF(D391="","",VLOOKUP('CUADRO GENERADO'!D391,'BASE DATOS CONDUCTORES'!B:C,2,FALSE))</f>
        <v/>
      </c>
      <c r="D391" s="28" t="str">
        <f>IFERROR(VLOOKUP(A391,'BASE DATOS CONDUCTORES'!$AA$4:$AB$403,2,FALSE),"")</f>
        <v/>
      </c>
      <c r="E391" s="34" t="str">
        <f>IF(ISNA(VLOOKUP(D391,SALDOS!C:D,2,FALSE)),"",VLOOKUP(D391,SALDOS!C:D,2,FALSE))</f>
        <v/>
      </c>
      <c r="F391" s="34" t="str">
        <f>IF($D391="","",(IF($C391="","",IF(ISNA(SUMIF('1'!$CA:$CA,$C391,'1'!$CB:$CB)),0,SUMIF('1'!$CA:$CA,$C391,'1'!$CB:$CB)))-IF($D391="","",IF(ISNA(SUMIF('1'!$B:$B,$D391,'1'!$L:$L)),0,SUMIF('1'!$B:$B,$D391,'1'!$L:$L)))))</f>
        <v/>
      </c>
      <c r="G391" s="34" t="str">
        <f>IF($D391="","",(IF($C391="","",IF(ISNA(SUMIF('2'!$CA:$CA,$C391,'2'!$CB:$CB)),0,SUMIF('2'!$CA:$CA,$C391,'2'!$CB:$CB)))-IF($D391="","",IF(ISNA(SUMIF('2'!$B:$B,$D391,'2'!$L:$L)),0,SUMIF('2'!$B:$B,$D391,'2'!$L:$L)))))</f>
        <v/>
      </c>
      <c r="H391" s="34" t="str">
        <f>IF($D391="","",(IF($C391="","",IF(ISNA(SUMIF('3'!$CA:$CA,$C391,'3'!$CB:$CB)),0,SUMIF('3'!$CA:$CA,$C391,'3'!$CB:$CB)))-IF($D391="","",IF(ISNA(SUMIF('3'!$B:$B,$D391,'3'!$L:$L)),0,SUMIF('3'!$B:$B,$D391,'3'!$L:$L)))))</f>
        <v/>
      </c>
      <c r="I391" s="34" t="str">
        <f>IF($D391="","",(IF($C391="","",IF(ISNA(SUMIF('4'!$CA:$CA,$C391,'4'!$CB:$CB)),0,SUMIF('4'!$CA:$CA,$C391,'4'!$CB:$CB)))-IF($D391="","",IF(ISNA(SUMIF('4'!$B:$B,$D391,'4'!$L:$L)),0,SUMIF('4'!$B:$B,$D391,'4'!$L:$L)))))</f>
        <v/>
      </c>
      <c r="J391" s="34" t="str">
        <f>IF($D391="","",(IF($C391="","",IF(ISNA(SUMIF('5'!$CA:$CA,$C391,'5'!$CB:$CB)),0,SUMIF('5'!$CA:$CA,$C391,'5'!$CB:$CB)))-IF($D391="","",IF(ISNA(SUMIF('5'!$B:$B,$D391,'5'!$L:$L)),0,SUMIF('5'!$B:$B,$D391,'5'!$L:$L)))))</f>
        <v/>
      </c>
      <c r="K391" s="34" t="str">
        <f>IF($D391="","",(IF($C391="","",IF(ISNA(SUMIF('6'!$CA:$CA,$C391,'6'!$CB:$CB)),0,SUMIF('6'!$CA:$CA,$C391,'6'!$CB:$CB)))-IF($D391="","",IF(ISNA(SUMIF('6'!$B:$B,$D391,'6'!$L:$L)),0,SUMIF('6'!$B:$B,$D391,'6'!$L:$L)))))</f>
        <v/>
      </c>
      <c r="L391" s="34" t="str">
        <f>IF($D391="","",(IF($C391="","",IF(ISNA(SUMIF('7'!$CA:$CA,$C391,'7'!$CB:$CB)),0,SUMIF('7'!$CA:$CA,$C391,'7'!$CB:$CB)))-IF($D391="","",IF(ISNA(SUMIF('7'!$B:$B,$D391,'7'!$L:$L)),0,SUMIF('7'!$B:$B,$D391,'7'!$L:$L)))))</f>
        <v/>
      </c>
      <c r="M391" s="34" t="str">
        <f>IF($D391="","",(IF($C391="","",IF(ISNA(SUMIF('8'!$CA:$CA,$C391,'8'!$CB:$CB)),0,SUMIF('8'!$CA:$CA,$C391,'8'!$CB:$CB)))-IF($D391="","",IF(ISNA(SUMIF('8'!$B:$B,$D391,'8'!$L:$L)),0,SUMIF('8'!$B:$B,$D391,'8'!$L:$L)))))</f>
        <v/>
      </c>
      <c r="N391" s="34" t="str">
        <f>IF($D391="","",(IF($C391="","",IF(ISNA(SUMIF('9'!$CA:$CA,$C391,'9'!$CB:$CB)),0,SUMIF('9'!$CA:$CA,$C391,'9'!$CB:$CB)))-IF($D391="","",IF(ISNA(SUMIF('9'!$B:$B,$D391,'9'!$L:$L)),0,SUMIF('9'!$B:$B,$D391,'9'!$L:$L)))))</f>
        <v/>
      </c>
      <c r="O391" s="34" t="str">
        <f>IF($D391="","",(IF($C391="","",IF(ISNA(SUMIF('10'!$CA:$CA,$C391,'10'!$CB:$CB)),0,SUMIF('10'!$CA:$CA,$C391,'10'!$CB:$CB)))-IF($D391="","",IF(ISNA(SUMIF('10'!$B:$B,$D391,'10'!$L:$L)),0,SUMIF('10'!$B:$B,$D391,'10'!$L:$L)))))</f>
        <v/>
      </c>
      <c r="P391" s="34" t="str">
        <f>IF($D391="","",(IF($C391="","",IF(ISNA(SUMIF('11'!$CA:$CA,$C391,'11'!$CB:$CB)),0,SUMIF('11'!$CA:$CA,$C391,'11'!$CB:$CB)))-IF($D391="","",IF(ISNA(SUMIF('11'!$B:$B,$D391,'11'!$L:$L)),0,SUMIF('11'!$B:$B,$D391,'11'!$L:$L)))))</f>
        <v/>
      </c>
      <c r="Q391" s="34" t="str">
        <f>IF($D391="","",(IF($C391="","",IF(ISNA(SUMIF('12'!$CA:$CA,$C391,'12'!$CB:$CB)),0,SUMIF('12'!$CA:$CA,$C391,'12'!$CB:$CB)))-IF($D391="","",IF(ISNA(SUMIF('12'!$B:$B,$D391,'12'!$L:$L)),0,SUMIF('12'!$B:$B,$D391,'12'!$L:$L)))))</f>
        <v/>
      </c>
      <c r="R391" s="34" t="str">
        <f>IF($D391="","",(IF($C391="","",IF(ISNA(SUMIF('13'!$CA:$CA,$C391,'13'!$CB:$CB)),0,SUMIF('13'!$CA:$CA,$C391,'13'!$CB:$CB)))-IF($D391="","",IF(ISNA(SUMIF('13'!$B:$B,$D391,'13'!$L:$L)),0,SUMIF('13'!$B:$B,$D391,'13'!$L:$L)))))</f>
        <v/>
      </c>
      <c r="S391" s="34" t="str">
        <f>IF($D391="","",(IF($C391="","",IF(ISNA(SUMIF('14'!$CA:$CA,$C391,'14'!$CB:$CB)),0,SUMIF('14'!$CA:$CA,$C391,'14'!$CB:$CB)))-IF($D391="","",IF(ISNA(SUMIF('14'!$B:$B,$D391,'14'!$L:$L)),0,SUMIF('14'!$B:$B,$D391,'14'!$L:$L)))))</f>
        <v/>
      </c>
      <c r="T391" s="34" t="str">
        <f>IF($D391="","",(IF($C391="","",IF(ISNA(SUMIF('15'!$CA:$CA,$C391,'15'!$CB:$CB)),0,SUMIF('15'!$CA:$CA,$C391,'15'!$CB:$CB)))-IF($D391="","",IF(ISNA(SUMIF('15'!$B:$B,$D391,'15'!$L:$L)),0,SUMIF('15'!$B:$B,$D391,'15'!$L:$L)))))</f>
        <v/>
      </c>
      <c r="U391" s="34" t="str">
        <f>IF($D391="","",(IF($C391="","",IF(ISNA(SUMIF('16'!$CA:$CA,$C391,'16'!$CB:$CB)),0,SUMIF('16'!$CA:$CA,$C391,'16'!$CB:$CB)))-IF($D391="","",IF(ISNA(SUMIF('16'!$B:$B,$D391,'16'!$L:$L)),0,SUMIF('16'!$B:$B,$D391,'16'!$L:$L)))))</f>
        <v/>
      </c>
      <c r="V391" s="34" t="str">
        <f>IF($D391="","",(IF($C391="","",IF(ISNA(SUMIF('17'!$CA:$CA,$C391,'17'!$CB:$CB)),0,SUMIF('17'!$CA:$CA,$C391,'17'!$CB:$CB)))-IF($D391="","",IF(ISNA(SUMIF('17'!$B:$B,$D391,'17'!$L:$L)),0,SUMIF('17'!$B:$B,$D391,'17'!$L:$L)))))</f>
        <v/>
      </c>
      <c r="W391" s="34" t="str">
        <f>IF($D391="","",(IF($C391="","",IF(ISNA(SUMIF('18'!$CA:$CA,$C391,'18'!$CB:$CB)),0,SUMIF('18'!$CA:$CA,$C391,'18'!$CB:$CB)))-IF($D391="","",IF(ISNA(SUMIF('18'!$B:$B,$D391,'18'!$L:$L)),0,SUMIF('18'!$B:$B,$D391,'18'!$L:$L)))))</f>
        <v/>
      </c>
      <c r="X391" s="34" t="str">
        <f>IF($D391="","",(IF($C391="","",IF(ISNA(SUMIF('19'!$CA:$CA,$C391,'19'!$CB:$CB)),0,SUMIF('19'!$CA:$CA,$C391,'19'!$CB:$CB)))-IF($D391="","",IF(ISNA(SUMIF('19'!$B:$B,$D391,'19'!$L:$L)),0,SUMIF('19'!$B:$B,$D391,'19'!$L:$L)))))</f>
        <v/>
      </c>
      <c r="Y391" s="34" t="str">
        <f>IF($D391="","",(IF($C391="","",IF(ISNA(SUMIF('20'!$CA:$CA,$C391,'20'!$CB:$CB)),0,SUMIF('20'!$CA:$CA,$C391,'20'!$CB:$CB)))-IF($D391="","",IF(ISNA(SUMIF('20'!$B:$B,$D391,'20'!$L:$L)),0,SUMIF('20'!$B:$B,$D391,'20'!$L:$L)))))</f>
        <v/>
      </c>
      <c r="Z391" s="34" t="str">
        <f>IF($D391="","",(IF($C391="","",IF(ISNA(SUMIF('21'!$CA:$CA,$C391,'21'!$CB:$CB)),0,SUMIF('21'!$CA:$CA,$C391,'21'!$CB:$CB)))-IF($D391="","",IF(ISNA(SUMIF('21'!$B:$B,$D391,'21'!$L:$L)),0,SUMIF('21'!$B:$B,$D391,'21'!$L:$L)))))</f>
        <v/>
      </c>
      <c r="AA391" s="34" t="str">
        <f>IF($D391="","",(IF($C391="","",IF(ISNA(SUMIF('22'!$CA:$CA,$C391,'22'!$CB:$CB)),0,SUMIF('22'!$CA:$CA,$C391,'22'!$CB:$CB)))-IF($D391="","",IF(ISNA(SUMIF('22'!$B:$B,$D391,'22'!$L:$L)),0,SUMIF('22'!$B:$B,$D391,'22'!$L:$L)))))</f>
        <v/>
      </c>
      <c r="AB391" s="34" t="str">
        <f>IF($D391="","",(IF($C391="","",IF(ISNA(SUMIF('23'!$CA:$CA,$C391,'23'!$CB:$CB)),0,SUMIF('23'!$CA:$CA,$C391,'23'!$CB:$CB)))-IF($D391="","",IF(ISNA(SUMIF('23'!$B:$B,$D391,'23'!$L:$L)),0,SUMIF('23'!$B:$B,$D391,'23'!$L:$L)))))</f>
        <v/>
      </c>
      <c r="AC391" s="34" t="str">
        <f>IF($D391="","",(IF($C391="","",IF(ISNA(SUMIF('24'!$CA:$CA,$C391,'24'!$CB:$CB)),0,SUMIF('24'!$CA:$CA,$C391,'24'!$CB:$CB)))-IF($D391="","",IF(ISNA(SUMIF('24'!$B:$B,$D391,'24'!$L:$L)),0,SUMIF('24'!$B:$B,$D391,'24'!$L:$L)))))</f>
        <v/>
      </c>
      <c r="AD391" s="34" t="str">
        <f>IF($D391="","",(IF($C391="","",IF(ISNA(SUMIF('25'!$CA:$CA,$C391,'25'!$CB:$CB)),0,SUMIF('25'!$CA:$CA,$C391,'25'!$CB:$CB)))-IF($D391="","",IF(ISNA(SUMIF('25'!$B:$B,$D391,'25'!$L:$L)),0,SUMIF('25'!$B:$B,$D391,'25'!$L:$L)))))</f>
        <v/>
      </c>
      <c r="AE391" s="34" t="str">
        <f>IF($D391="","",(IF($C391="","",IF(ISNA(SUMIF('26'!$CA:$CA,$C391,'26'!$CB:$CB)),0,SUMIF('26'!$CA:$CA,$C391,'26'!$CB:$CB)))-IF($D391="","",IF(ISNA(SUMIF('26'!$B:$B,$D391,'26'!$L:$L)),0,SUMIF('26'!$B:$B,$D391,'26'!$L:$L)))))</f>
        <v/>
      </c>
      <c r="AF391" s="34" t="str">
        <f>IF($D391="","",(IF($C391="","",IF(ISNA(SUMIF('27'!$CA:$CA,$C391,'27'!$CB:$CB)),0,SUMIF('27'!$CA:$CA,$C391,'27'!$CB:$CB)))-IF($D391="","",IF(ISNA(SUMIF('27'!$B:$B,$D391,'27'!$L:$L)),0,SUMIF('27'!$B:$B,$D391,'27'!$L:$L)))))</f>
        <v/>
      </c>
      <c r="AG391" s="34" t="str">
        <f>IF($D391="","",(IF($C391="","",IF(ISNA(SUMIF('28'!$CA:$CA,$C391,'28'!$CB:$CB)),0,SUMIF('28'!$CA:$CA,$C391,'28'!$CB:$CB)))-IF($D391="","",IF(ISNA(SUMIF('28'!$B:$B,$D391,'28'!$L:$L)),0,SUMIF('28'!$B:$B,$D391,'28'!$L:$L)))))</f>
        <v/>
      </c>
      <c r="AH391" s="34" t="str">
        <f>IF($D391="","",(IF($C391="","",IF(ISNA(SUMIF('29'!$CA:$CA,$C391,'29'!$CB:$CB)),0,SUMIF('29'!$CA:$CA,$C391,'29'!$CB:$CB)))-IF($D391="","",IF(ISNA(SUMIF('29'!$B:$B,$D391,'29'!$L:$L)),0,SUMIF('29'!$B:$B,$D391,'29'!$L:$L)))))</f>
        <v/>
      </c>
      <c r="AI391" s="34" t="str">
        <f>IF($D391="","",(IF($C391="","",IF(ISNA(SUMIF('30'!$CA:$CA,$C391,'30'!$CB:$CB)),0,SUMIF('30'!$CA:$CA,$C391,'30'!$CB:$CB)))-IF($D391="","",IF(ISNA(SUMIF('30'!$B:$B,$D391,'30'!$L:$L)),0,SUMIF('30'!$B:$B,$D391,'30'!$L:$L)))))</f>
        <v/>
      </c>
      <c r="AJ391" s="34" t="str">
        <f>IF($D391="","",(IF($C391="","",IF(ISNA(SUMIF('31'!$CA:$CA,$C391,'31'!$CB:$CB)),0,SUMIF('31'!$CA:$CA,$C391,'31'!$CB:$CB)))-IF($D391="","",IF(ISNA(SUMIF('31'!$B:$B,$D391,'31'!$L:$L)),0,SUMIF('31'!$B:$B,$D391,'31'!$L:$L)))))</f>
        <v/>
      </c>
      <c r="AK391" s="35" t="str">
        <f t="shared" si="22"/>
        <v/>
      </c>
      <c r="AL391" s="31" t="str">
        <f t="shared" si="23"/>
        <v/>
      </c>
    </row>
    <row r="392" spans="1:38" ht="17.399999999999999" hidden="1">
      <c r="A392" s="19">
        <v>68</v>
      </c>
      <c r="C392" s="39" t="str">
        <f>IF(D392="","",VLOOKUP('CUADRO GENERADO'!D392,'BASE DATOS CONDUCTORES'!B:C,2,FALSE))</f>
        <v/>
      </c>
      <c r="D392" s="28" t="str">
        <f>IFERROR(VLOOKUP(A392,'BASE DATOS CONDUCTORES'!$AA$4:$AB$403,2,FALSE),"")</f>
        <v/>
      </c>
      <c r="E392" s="34" t="str">
        <f>IF(ISNA(VLOOKUP(D392,SALDOS!C:D,2,FALSE)),"",VLOOKUP(D392,SALDOS!C:D,2,FALSE))</f>
        <v/>
      </c>
      <c r="F392" s="34" t="str">
        <f>IF($D392="","",(IF($C392="","",IF(ISNA(SUMIF('1'!$CA:$CA,$C392,'1'!$CB:$CB)),0,SUMIF('1'!$CA:$CA,$C392,'1'!$CB:$CB)))-IF($D392="","",IF(ISNA(SUMIF('1'!$B:$B,$D392,'1'!$L:$L)),0,SUMIF('1'!$B:$B,$D392,'1'!$L:$L)))))</f>
        <v/>
      </c>
      <c r="G392" s="34" t="str">
        <f>IF($D392="","",(IF($C392="","",IF(ISNA(SUMIF('2'!$CA:$CA,$C392,'2'!$CB:$CB)),0,SUMIF('2'!$CA:$CA,$C392,'2'!$CB:$CB)))-IF($D392="","",IF(ISNA(SUMIF('2'!$B:$B,$D392,'2'!$L:$L)),0,SUMIF('2'!$B:$B,$D392,'2'!$L:$L)))))</f>
        <v/>
      </c>
      <c r="H392" s="34" t="str">
        <f>IF($D392="","",(IF($C392="","",IF(ISNA(SUMIF('3'!$CA:$CA,$C392,'3'!$CB:$CB)),0,SUMIF('3'!$CA:$CA,$C392,'3'!$CB:$CB)))-IF($D392="","",IF(ISNA(SUMIF('3'!$B:$B,$D392,'3'!$L:$L)),0,SUMIF('3'!$B:$B,$D392,'3'!$L:$L)))))</f>
        <v/>
      </c>
      <c r="I392" s="34" t="str">
        <f>IF($D392="","",(IF($C392="","",IF(ISNA(SUMIF('4'!$CA:$CA,$C392,'4'!$CB:$CB)),0,SUMIF('4'!$CA:$CA,$C392,'4'!$CB:$CB)))-IF($D392="","",IF(ISNA(SUMIF('4'!$B:$B,$D392,'4'!$L:$L)),0,SUMIF('4'!$B:$B,$D392,'4'!$L:$L)))))</f>
        <v/>
      </c>
      <c r="J392" s="34" t="str">
        <f>IF($D392="","",(IF($C392="","",IF(ISNA(SUMIF('5'!$CA:$CA,$C392,'5'!$CB:$CB)),0,SUMIF('5'!$CA:$CA,$C392,'5'!$CB:$CB)))-IF($D392="","",IF(ISNA(SUMIF('5'!$B:$B,$D392,'5'!$L:$L)),0,SUMIF('5'!$B:$B,$D392,'5'!$L:$L)))))</f>
        <v/>
      </c>
      <c r="K392" s="34" t="str">
        <f>IF($D392="","",(IF($C392="","",IF(ISNA(SUMIF('6'!$CA:$CA,$C392,'6'!$CB:$CB)),0,SUMIF('6'!$CA:$CA,$C392,'6'!$CB:$CB)))-IF($D392="","",IF(ISNA(SUMIF('6'!$B:$B,$D392,'6'!$L:$L)),0,SUMIF('6'!$B:$B,$D392,'6'!$L:$L)))))</f>
        <v/>
      </c>
      <c r="L392" s="34" t="str">
        <f>IF($D392="","",(IF($C392="","",IF(ISNA(SUMIF('7'!$CA:$CA,$C392,'7'!$CB:$CB)),0,SUMIF('7'!$CA:$CA,$C392,'7'!$CB:$CB)))-IF($D392="","",IF(ISNA(SUMIF('7'!$B:$B,$D392,'7'!$L:$L)),0,SUMIF('7'!$B:$B,$D392,'7'!$L:$L)))))</f>
        <v/>
      </c>
      <c r="M392" s="34" t="str">
        <f>IF($D392="","",(IF($C392="","",IF(ISNA(SUMIF('8'!$CA:$CA,$C392,'8'!$CB:$CB)),0,SUMIF('8'!$CA:$CA,$C392,'8'!$CB:$CB)))-IF($D392="","",IF(ISNA(SUMIF('8'!$B:$B,$D392,'8'!$L:$L)),0,SUMIF('8'!$B:$B,$D392,'8'!$L:$L)))))</f>
        <v/>
      </c>
      <c r="N392" s="34" t="str">
        <f>IF($D392="","",(IF($C392="","",IF(ISNA(SUMIF('9'!$CA:$CA,$C392,'9'!$CB:$CB)),0,SUMIF('9'!$CA:$CA,$C392,'9'!$CB:$CB)))-IF($D392="","",IF(ISNA(SUMIF('9'!$B:$B,$D392,'9'!$L:$L)),0,SUMIF('9'!$B:$B,$D392,'9'!$L:$L)))))</f>
        <v/>
      </c>
      <c r="O392" s="34" t="str">
        <f>IF($D392="","",(IF($C392="","",IF(ISNA(SUMIF('10'!$CA:$CA,$C392,'10'!$CB:$CB)),0,SUMIF('10'!$CA:$CA,$C392,'10'!$CB:$CB)))-IF($D392="","",IF(ISNA(SUMIF('10'!$B:$B,$D392,'10'!$L:$L)),0,SUMIF('10'!$B:$B,$D392,'10'!$L:$L)))))</f>
        <v/>
      </c>
      <c r="P392" s="34" t="str">
        <f>IF($D392="","",(IF($C392="","",IF(ISNA(SUMIF('11'!$CA:$CA,$C392,'11'!$CB:$CB)),0,SUMIF('11'!$CA:$CA,$C392,'11'!$CB:$CB)))-IF($D392="","",IF(ISNA(SUMIF('11'!$B:$B,$D392,'11'!$L:$L)),0,SUMIF('11'!$B:$B,$D392,'11'!$L:$L)))))</f>
        <v/>
      </c>
      <c r="Q392" s="34" t="str">
        <f>IF($D392="","",(IF($C392="","",IF(ISNA(SUMIF('12'!$CA:$CA,$C392,'12'!$CB:$CB)),0,SUMIF('12'!$CA:$CA,$C392,'12'!$CB:$CB)))-IF($D392="","",IF(ISNA(SUMIF('12'!$B:$B,$D392,'12'!$L:$L)),0,SUMIF('12'!$B:$B,$D392,'12'!$L:$L)))))</f>
        <v/>
      </c>
      <c r="R392" s="34" t="str">
        <f>IF($D392="","",(IF($C392="","",IF(ISNA(SUMIF('13'!$CA:$CA,$C392,'13'!$CB:$CB)),0,SUMIF('13'!$CA:$CA,$C392,'13'!$CB:$CB)))-IF($D392="","",IF(ISNA(SUMIF('13'!$B:$B,$D392,'13'!$L:$L)),0,SUMIF('13'!$B:$B,$D392,'13'!$L:$L)))))</f>
        <v/>
      </c>
      <c r="S392" s="34" t="str">
        <f>IF($D392="","",(IF($C392="","",IF(ISNA(SUMIF('14'!$CA:$CA,$C392,'14'!$CB:$CB)),0,SUMIF('14'!$CA:$CA,$C392,'14'!$CB:$CB)))-IF($D392="","",IF(ISNA(SUMIF('14'!$B:$B,$D392,'14'!$L:$L)),0,SUMIF('14'!$B:$B,$D392,'14'!$L:$L)))))</f>
        <v/>
      </c>
      <c r="T392" s="34" t="str">
        <f>IF($D392="","",(IF($C392="","",IF(ISNA(SUMIF('15'!$CA:$CA,$C392,'15'!$CB:$CB)),0,SUMIF('15'!$CA:$CA,$C392,'15'!$CB:$CB)))-IF($D392="","",IF(ISNA(SUMIF('15'!$B:$B,$D392,'15'!$L:$L)),0,SUMIF('15'!$B:$B,$D392,'15'!$L:$L)))))</f>
        <v/>
      </c>
      <c r="U392" s="34" t="str">
        <f>IF($D392="","",(IF($C392="","",IF(ISNA(SUMIF('16'!$CA:$CA,$C392,'16'!$CB:$CB)),0,SUMIF('16'!$CA:$CA,$C392,'16'!$CB:$CB)))-IF($D392="","",IF(ISNA(SUMIF('16'!$B:$B,$D392,'16'!$L:$L)),0,SUMIF('16'!$B:$B,$D392,'16'!$L:$L)))))</f>
        <v/>
      </c>
      <c r="V392" s="34" t="str">
        <f>IF($D392="","",(IF($C392="","",IF(ISNA(SUMIF('17'!$CA:$CA,$C392,'17'!$CB:$CB)),0,SUMIF('17'!$CA:$CA,$C392,'17'!$CB:$CB)))-IF($D392="","",IF(ISNA(SUMIF('17'!$B:$B,$D392,'17'!$L:$L)),0,SUMIF('17'!$B:$B,$D392,'17'!$L:$L)))))</f>
        <v/>
      </c>
      <c r="W392" s="34" t="str">
        <f>IF($D392="","",(IF($C392="","",IF(ISNA(SUMIF('18'!$CA:$CA,$C392,'18'!$CB:$CB)),0,SUMIF('18'!$CA:$CA,$C392,'18'!$CB:$CB)))-IF($D392="","",IF(ISNA(SUMIF('18'!$B:$B,$D392,'18'!$L:$L)),0,SUMIF('18'!$B:$B,$D392,'18'!$L:$L)))))</f>
        <v/>
      </c>
      <c r="X392" s="34" t="str">
        <f>IF($D392="","",(IF($C392="","",IF(ISNA(SUMIF('19'!$CA:$CA,$C392,'19'!$CB:$CB)),0,SUMIF('19'!$CA:$CA,$C392,'19'!$CB:$CB)))-IF($D392="","",IF(ISNA(SUMIF('19'!$B:$B,$D392,'19'!$L:$L)),0,SUMIF('19'!$B:$B,$D392,'19'!$L:$L)))))</f>
        <v/>
      </c>
      <c r="Y392" s="34" t="str">
        <f>IF($D392="","",(IF($C392="","",IF(ISNA(SUMIF('20'!$CA:$CA,$C392,'20'!$CB:$CB)),0,SUMIF('20'!$CA:$CA,$C392,'20'!$CB:$CB)))-IF($D392="","",IF(ISNA(SUMIF('20'!$B:$B,$D392,'20'!$L:$L)),0,SUMIF('20'!$B:$B,$D392,'20'!$L:$L)))))</f>
        <v/>
      </c>
      <c r="Z392" s="34" t="str">
        <f>IF($D392="","",(IF($C392="","",IF(ISNA(SUMIF('21'!$CA:$CA,$C392,'21'!$CB:$CB)),0,SUMIF('21'!$CA:$CA,$C392,'21'!$CB:$CB)))-IF($D392="","",IF(ISNA(SUMIF('21'!$B:$B,$D392,'21'!$L:$L)),0,SUMIF('21'!$B:$B,$D392,'21'!$L:$L)))))</f>
        <v/>
      </c>
      <c r="AA392" s="34" t="str">
        <f>IF($D392="","",(IF($C392="","",IF(ISNA(SUMIF('22'!$CA:$CA,$C392,'22'!$CB:$CB)),0,SUMIF('22'!$CA:$CA,$C392,'22'!$CB:$CB)))-IF($D392="","",IF(ISNA(SUMIF('22'!$B:$B,$D392,'22'!$L:$L)),0,SUMIF('22'!$B:$B,$D392,'22'!$L:$L)))))</f>
        <v/>
      </c>
      <c r="AB392" s="34" t="str">
        <f>IF($D392="","",(IF($C392="","",IF(ISNA(SUMIF('23'!$CA:$CA,$C392,'23'!$CB:$CB)),0,SUMIF('23'!$CA:$CA,$C392,'23'!$CB:$CB)))-IF($D392="","",IF(ISNA(SUMIF('23'!$B:$B,$D392,'23'!$L:$L)),0,SUMIF('23'!$B:$B,$D392,'23'!$L:$L)))))</f>
        <v/>
      </c>
      <c r="AC392" s="34" t="str">
        <f>IF($D392="","",(IF($C392="","",IF(ISNA(SUMIF('24'!$CA:$CA,$C392,'24'!$CB:$CB)),0,SUMIF('24'!$CA:$CA,$C392,'24'!$CB:$CB)))-IF($D392="","",IF(ISNA(SUMIF('24'!$B:$B,$D392,'24'!$L:$L)),0,SUMIF('24'!$B:$B,$D392,'24'!$L:$L)))))</f>
        <v/>
      </c>
      <c r="AD392" s="34" t="str">
        <f>IF($D392="","",(IF($C392="","",IF(ISNA(SUMIF('25'!$CA:$CA,$C392,'25'!$CB:$CB)),0,SUMIF('25'!$CA:$CA,$C392,'25'!$CB:$CB)))-IF($D392="","",IF(ISNA(SUMIF('25'!$B:$B,$D392,'25'!$L:$L)),0,SUMIF('25'!$B:$B,$D392,'25'!$L:$L)))))</f>
        <v/>
      </c>
      <c r="AE392" s="34" t="str">
        <f>IF($D392="","",(IF($C392="","",IF(ISNA(SUMIF('26'!$CA:$CA,$C392,'26'!$CB:$CB)),0,SUMIF('26'!$CA:$CA,$C392,'26'!$CB:$CB)))-IF($D392="","",IF(ISNA(SUMIF('26'!$B:$B,$D392,'26'!$L:$L)),0,SUMIF('26'!$B:$B,$D392,'26'!$L:$L)))))</f>
        <v/>
      </c>
      <c r="AF392" s="34" t="str">
        <f>IF($D392="","",(IF($C392="","",IF(ISNA(SUMIF('27'!$CA:$CA,$C392,'27'!$CB:$CB)),0,SUMIF('27'!$CA:$CA,$C392,'27'!$CB:$CB)))-IF($D392="","",IF(ISNA(SUMIF('27'!$B:$B,$D392,'27'!$L:$L)),0,SUMIF('27'!$B:$B,$D392,'27'!$L:$L)))))</f>
        <v/>
      </c>
      <c r="AG392" s="34" t="str">
        <f>IF($D392="","",(IF($C392="","",IF(ISNA(SUMIF('28'!$CA:$CA,$C392,'28'!$CB:$CB)),0,SUMIF('28'!$CA:$CA,$C392,'28'!$CB:$CB)))-IF($D392="","",IF(ISNA(SUMIF('28'!$B:$B,$D392,'28'!$L:$L)),0,SUMIF('28'!$B:$B,$D392,'28'!$L:$L)))))</f>
        <v/>
      </c>
      <c r="AH392" s="34" t="str">
        <f>IF($D392="","",(IF($C392="","",IF(ISNA(SUMIF('29'!$CA:$CA,$C392,'29'!$CB:$CB)),0,SUMIF('29'!$CA:$CA,$C392,'29'!$CB:$CB)))-IF($D392="","",IF(ISNA(SUMIF('29'!$B:$B,$D392,'29'!$L:$L)),0,SUMIF('29'!$B:$B,$D392,'29'!$L:$L)))))</f>
        <v/>
      </c>
      <c r="AI392" s="34" t="str">
        <f>IF($D392="","",(IF($C392="","",IF(ISNA(SUMIF('30'!$CA:$CA,$C392,'30'!$CB:$CB)),0,SUMIF('30'!$CA:$CA,$C392,'30'!$CB:$CB)))-IF($D392="","",IF(ISNA(SUMIF('30'!$B:$B,$D392,'30'!$L:$L)),0,SUMIF('30'!$B:$B,$D392,'30'!$L:$L)))))</f>
        <v/>
      </c>
      <c r="AJ392" s="34" t="str">
        <f>IF($D392="","",(IF($C392="","",IF(ISNA(SUMIF('31'!$CA:$CA,$C392,'31'!$CB:$CB)),0,SUMIF('31'!$CA:$CA,$C392,'31'!$CB:$CB)))-IF($D392="","",IF(ISNA(SUMIF('31'!$B:$B,$D392,'31'!$L:$L)),0,SUMIF('31'!$B:$B,$D392,'31'!$L:$L)))))</f>
        <v/>
      </c>
      <c r="AK392" s="35" t="str">
        <f t="shared" si="22"/>
        <v/>
      </c>
      <c r="AL392" s="31" t="str">
        <f t="shared" si="23"/>
        <v/>
      </c>
    </row>
    <row r="393" spans="1:38" ht="17.399999999999999" hidden="1">
      <c r="A393" s="19">
        <v>69</v>
      </c>
      <c r="C393" s="39" t="str">
        <f>IF(D393="","",VLOOKUP('CUADRO GENERADO'!D393,'BASE DATOS CONDUCTORES'!B:C,2,FALSE))</f>
        <v/>
      </c>
      <c r="D393" s="28" t="str">
        <f>IFERROR(VLOOKUP(A393,'BASE DATOS CONDUCTORES'!$AA$4:$AB$403,2,FALSE),"")</f>
        <v/>
      </c>
      <c r="E393" s="34" t="str">
        <f>IF(ISNA(VLOOKUP(D393,SALDOS!C:D,2,FALSE)),"",VLOOKUP(D393,SALDOS!C:D,2,FALSE))</f>
        <v/>
      </c>
      <c r="F393" s="34" t="str">
        <f>IF($D393="","",(IF($C393="","",IF(ISNA(SUMIF('1'!$CA:$CA,$C393,'1'!$CB:$CB)),0,SUMIF('1'!$CA:$CA,$C393,'1'!$CB:$CB)))-IF($D393="","",IF(ISNA(SUMIF('1'!$B:$B,$D393,'1'!$L:$L)),0,SUMIF('1'!$B:$B,$D393,'1'!$L:$L)))))</f>
        <v/>
      </c>
      <c r="G393" s="34" t="str">
        <f>IF($D393="","",(IF($C393="","",IF(ISNA(SUMIF('2'!$CA:$CA,$C393,'2'!$CB:$CB)),0,SUMIF('2'!$CA:$CA,$C393,'2'!$CB:$CB)))-IF($D393="","",IF(ISNA(SUMIF('2'!$B:$B,$D393,'2'!$L:$L)),0,SUMIF('2'!$B:$B,$D393,'2'!$L:$L)))))</f>
        <v/>
      </c>
      <c r="H393" s="34" t="str">
        <f>IF($D393="","",(IF($C393="","",IF(ISNA(SUMIF('3'!$CA:$CA,$C393,'3'!$CB:$CB)),0,SUMIF('3'!$CA:$CA,$C393,'3'!$CB:$CB)))-IF($D393="","",IF(ISNA(SUMIF('3'!$B:$B,$D393,'3'!$L:$L)),0,SUMIF('3'!$B:$B,$D393,'3'!$L:$L)))))</f>
        <v/>
      </c>
      <c r="I393" s="34" t="str">
        <f>IF($D393="","",(IF($C393="","",IF(ISNA(SUMIF('4'!$CA:$CA,$C393,'4'!$CB:$CB)),0,SUMIF('4'!$CA:$CA,$C393,'4'!$CB:$CB)))-IF($D393="","",IF(ISNA(SUMIF('4'!$B:$B,$D393,'4'!$L:$L)),0,SUMIF('4'!$B:$B,$D393,'4'!$L:$L)))))</f>
        <v/>
      </c>
      <c r="J393" s="34" t="str">
        <f>IF($D393="","",(IF($C393="","",IF(ISNA(SUMIF('5'!$CA:$CA,$C393,'5'!$CB:$CB)),0,SUMIF('5'!$CA:$CA,$C393,'5'!$CB:$CB)))-IF($D393="","",IF(ISNA(SUMIF('5'!$B:$B,$D393,'5'!$L:$L)),0,SUMIF('5'!$B:$B,$D393,'5'!$L:$L)))))</f>
        <v/>
      </c>
      <c r="K393" s="34" t="str">
        <f>IF($D393="","",(IF($C393="","",IF(ISNA(SUMIF('6'!$CA:$CA,$C393,'6'!$CB:$CB)),0,SUMIF('6'!$CA:$CA,$C393,'6'!$CB:$CB)))-IF($D393="","",IF(ISNA(SUMIF('6'!$B:$B,$D393,'6'!$L:$L)),0,SUMIF('6'!$B:$B,$D393,'6'!$L:$L)))))</f>
        <v/>
      </c>
      <c r="L393" s="34" t="str">
        <f>IF($D393="","",(IF($C393="","",IF(ISNA(SUMIF('7'!$CA:$CA,$C393,'7'!$CB:$CB)),0,SUMIF('7'!$CA:$CA,$C393,'7'!$CB:$CB)))-IF($D393="","",IF(ISNA(SUMIF('7'!$B:$B,$D393,'7'!$L:$L)),0,SUMIF('7'!$B:$B,$D393,'7'!$L:$L)))))</f>
        <v/>
      </c>
      <c r="M393" s="34" t="str">
        <f>IF($D393="","",(IF($C393="","",IF(ISNA(SUMIF('8'!$CA:$CA,$C393,'8'!$CB:$CB)),0,SUMIF('8'!$CA:$CA,$C393,'8'!$CB:$CB)))-IF($D393="","",IF(ISNA(SUMIF('8'!$B:$B,$D393,'8'!$L:$L)),0,SUMIF('8'!$B:$B,$D393,'8'!$L:$L)))))</f>
        <v/>
      </c>
      <c r="N393" s="34" t="str">
        <f>IF($D393="","",(IF($C393="","",IF(ISNA(SUMIF('9'!$CA:$CA,$C393,'9'!$CB:$CB)),0,SUMIF('9'!$CA:$CA,$C393,'9'!$CB:$CB)))-IF($D393="","",IF(ISNA(SUMIF('9'!$B:$B,$D393,'9'!$L:$L)),0,SUMIF('9'!$B:$B,$D393,'9'!$L:$L)))))</f>
        <v/>
      </c>
      <c r="O393" s="34" t="str">
        <f>IF($D393="","",(IF($C393="","",IF(ISNA(SUMIF('10'!$CA:$CA,$C393,'10'!$CB:$CB)),0,SUMIF('10'!$CA:$CA,$C393,'10'!$CB:$CB)))-IF($D393="","",IF(ISNA(SUMIF('10'!$B:$B,$D393,'10'!$L:$L)),0,SUMIF('10'!$B:$B,$D393,'10'!$L:$L)))))</f>
        <v/>
      </c>
      <c r="P393" s="34" t="str">
        <f>IF($D393="","",(IF($C393="","",IF(ISNA(SUMIF('11'!$CA:$CA,$C393,'11'!$CB:$CB)),0,SUMIF('11'!$CA:$CA,$C393,'11'!$CB:$CB)))-IF($D393="","",IF(ISNA(SUMIF('11'!$B:$B,$D393,'11'!$L:$L)),0,SUMIF('11'!$B:$B,$D393,'11'!$L:$L)))))</f>
        <v/>
      </c>
      <c r="Q393" s="34" t="str">
        <f>IF($D393="","",(IF($C393="","",IF(ISNA(SUMIF('12'!$CA:$CA,$C393,'12'!$CB:$CB)),0,SUMIF('12'!$CA:$CA,$C393,'12'!$CB:$CB)))-IF($D393="","",IF(ISNA(SUMIF('12'!$B:$B,$D393,'12'!$L:$L)),0,SUMIF('12'!$B:$B,$D393,'12'!$L:$L)))))</f>
        <v/>
      </c>
      <c r="R393" s="34" t="str">
        <f>IF($D393="","",(IF($C393="","",IF(ISNA(SUMIF('13'!$CA:$CA,$C393,'13'!$CB:$CB)),0,SUMIF('13'!$CA:$CA,$C393,'13'!$CB:$CB)))-IF($D393="","",IF(ISNA(SUMIF('13'!$B:$B,$D393,'13'!$L:$L)),0,SUMIF('13'!$B:$B,$D393,'13'!$L:$L)))))</f>
        <v/>
      </c>
      <c r="S393" s="34" t="str">
        <f>IF($D393="","",(IF($C393="","",IF(ISNA(SUMIF('14'!$CA:$CA,$C393,'14'!$CB:$CB)),0,SUMIF('14'!$CA:$CA,$C393,'14'!$CB:$CB)))-IF($D393="","",IF(ISNA(SUMIF('14'!$B:$B,$D393,'14'!$L:$L)),0,SUMIF('14'!$B:$B,$D393,'14'!$L:$L)))))</f>
        <v/>
      </c>
      <c r="T393" s="34" t="str">
        <f>IF($D393="","",(IF($C393="","",IF(ISNA(SUMIF('15'!$CA:$CA,$C393,'15'!$CB:$CB)),0,SUMIF('15'!$CA:$CA,$C393,'15'!$CB:$CB)))-IF($D393="","",IF(ISNA(SUMIF('15'!$B:$B,$D393,'15'!$L:$L)),0,SUMIF('15'!$B:$B,$D393,'15'!$L:$L)))))</f>
        <v/>
      </c>
      <c r="U393" s="34" t="str">
        <f>IF($D393="","",(IF($C393="","",IF(ISNA(SUMIF('16'!$CA:$CA,$C393,'16'!$CB:$CB)),0,SUMIF('16'!$CA:$CA,$C393,'16'!$CB:$CB)))-IF($D393="","",IF(ISNA(SUMIF('16'!$B:$B,$D393,'16'!$L:$L)),0,SUMIF('16'!$B:$B,$D393,'16'!$L:$L)))))</f>
        <v/>
      </c>
      <c r="V393" s="34" t="str">
        <f>IF($D393="","",(IF($C393="","",IF(ISNA(SUMIF('17'!$CA:$CA,$C393,'17'!$CB:$CB)),0,SUMIF('17'!$CA:$CA,$C393,'17'!$CB:$CB)))-IF($D393="","",IF(ISNA(SUMIF('17'!$B:$B,$D393,'17'!$L:$L)),0,SUMIF('17'!$B:$B,$D393,'17'!$L:$L)))))</f>
        <v/>
      </c>
      <c r="W393" s="34" t="str">
        <f>IF($D393="","",(IF($C393="","",IF(ISNA(SUMIF('18'!$CA:$CA,$C393,'18'!$CB:$CB)),0,SUMIF('18'!$CA:$CA,$C393,'18'!$CB:$CB)))-IF($D393="","",IF(ISNA(SUMIF('18'!$B:$B,$D393,'18'!$L:$L)),0,SUMIF('18'!$B:$B,$D393,'18'!$L:$L)))))</f>
        <v/>
      </c>
      <c r="X393" s="34" t="str">
        <f>IF($D393="","",(IF($C393="","",IF(ISNA(SUMIF('19'!$CA:$CA,$C393,'19'!$CB:$CB)),0,SUMIF('19'!$CA:$CA,$C393,'19'!$CB:$CB)))-IF($D393="","",IF(ISNA(SUMIF('19'!$B:$B,$D393,'19'!$L:$L)),0,SUMIF('19'!$B:$B,$D393,'19'!$L:$L)))))</f>
        <v/>
      </c>
      <c r="Y393" s="34" t="str">
        <f>IF($D393="","",(IF($C393="","",IF(ISNA(SUMIF('20'!$CA:$CA,$C393,'20'!$CB:$CB)),0,SUMIF('20'!$CA:$CA,$C393,'20'!$CB:$CB)))-IF($D393="","",IF(ISNA(SUMIF('20'!$B:$B,$D393,'20'!$L:$L)),0,SUMIF('20'!$B:$B,$D393,'20'!$L:$L)))))</f>
        <v/>
      </c>
      <c r="Z393" s="34" t="str">
        <f>IF($D393="","",(IF($C393="","",IF(ISNA(SUMIF('21'!$CA:$CA,$C393,'21'!$CB:$CB)),0,SUMIF('21'!$CA:$CA,$C393,'21'!$CB:$CB)))-IF($D393="","",IF(ISNA(SUMIF('21'!$B:$B,$D393,'21'!$L:$L)),0,SUMIF('21'!$B:$B,$D393,'21'!$L:$L)))))</f>
        <v/>
      </c>
      <c r="AA393" s="34" t="str">
        <f>IF($D393="","",(IF($C393="","",IF(ISNA(SUMIF('22'!$CA:$CA,$C393,'22'!$CB:$CB)),0,SUMIF('22'!$CA:$CA,$C393,'22'!$CB:$CB)))-IF($D393="","",IF(ISNA(SUMIF('22'!$B:$B,$D393,'22'!$L:$L)),0,SUMIF('22'!$B:$B,$D393,'22'!$L:$L)))))</f>
        <v/>
      </c>
      <c r="AB393" s="34" t="str">
        <f>IF($D393="","",(IF($C393="","",IF(ISNA(SUMIF('23'!$CA:$CA,$C393,'23'!$CB:$CB)),0,SUMIF('23'!$CA:$CA,$C393,'23'!$CB:$CB)))-IF($D393="","",IF(ISNA(SUMIF('23'!$B:$B,$D393,'23'!$L:$L)),0,SUMIF('23'!$B:$B,$D393,'23'!$L:$L)))))</f>
        <v/>
      </c>
      <c r="AC393" s="34" t="str">
        <f>IF($D393="","",(IF($C393="","",IF(ISNA(SUMIF('24'!$CA:$CA,$C393,'24'!$CB:$CB)),0,SUMIF('24'!$CA:$CA,$C393,'24'!$CB:$CB)))-IF($D393="","",IF(ISNA(SUMIF('24'!$B:$B,$D393,'24'!$L:$L)),0,SUMIF('24'!$B:$B,$D393,'24'!$L:$L)))))</f>
        <v/>
      </c>
      <c r="AD393" s="34" t="str">
        <f>IF($D393="","",(IF($C393="","",IF(ISNA(SUMIF('25'!$CA:$CA,$C393,'25'!$CB:$CB)),0,SUMIF('25'!$CA:$CA,$C393,'25'!$CB:$CB)))-IF($D393="","",IF(ISNA(SUMIF('25'!$B:$B,$D393,'25'!$L:$L)),0,SUMIF('25'!$B:$B,$D393,'25'!$L:$L)))))</f>
        <v/>
      </c>
      <c r="AE393" s="34" t="str">
        <f>IF($D393="","",(IF($C393="","",IF(ISNA(SUMIF('26'!$CA:$CA,$C393,'26'!$CB:$CB)),0,SUMIF('26'!$CA:$CA,$C393,'26'!$CB:$CB)))-IF($D393="","",IF(ISNA(SUMIF('26'!$B:$B,$D393,'26'!$L:$L)),0,SUMIF('26'!$B:$B,$D393,'26'!$L:$L)))))</f>
        <v/>
      </c>
      <c r="AF393" s="34" t="str">
        <f>IF($D393="","",(IF($C393="","",IF(ISNA(SUMIF('27'!$CA:$CA,$C393,'27'!$CB:$CB)),0,SUMIF('27'!$CA:$CA,$C393,'27'!$CB:$CB)))-IF($D393="","",IF(ISNA(SUMIF('27'!$B:$B,$D393,'27'!$L:$L)),0,SUMIF('27'!$B:$B,$D393,'27'!$L:$L)))))</f>
        <v/>
      </c>
      <c r="AG393" s="34" t="str">
        <f>IF($D393="","",(IF($C393="","",IF(ISNA(SUMIF('28'!$CA:$CA,$C393,'28'!$CB:$CB)),0,SUMIF('28'!$CA:$CA,$C393,'28'!$CB:$CB)))-IF($D393="","",IF(ISNA(SUMIF('28'!$B:$B,$D393,'28'!$L:$L)),0,SUMIF('28'!$B:$B,$D393,'28'!$L:$L)))))</f>
        <v/>
      </c>
      <c r="AH393" s="34" t="str">
        <f>IF($D393="","",(IF($C393="","",IF(ISNA(SUMIF('29'!$CA:$CA,$C393,'29'!$CB:$CB)),0,SUMIF('29'!$CA:$CA,$C393,'29'!$CB:$CB)))-IF($D393="","",IF(ISNA(SUMIF('29'!$B:$B,$D393,'29'!$L:$L)),0,SUMIF('29'!$B:$B,$D393,'29'!$L:$L)))))</f>
        <v/>
      </c>
      <c r="AI393" s="34" t="str">
        <f>IF($D393="","",(IF($C393="","",IF(ISNA(SUMIF('30'!$CA:$CA,$C393,'30'!$CB:$CB)),0,SUMIF('30'!$CA:$CA,$C393,'30'!$CB:$CB)))-IF($D393="","",IF(ISNA(SUMIF('30'!$B:$B,$D393,'30'!$L:$L)),0,SUMIF('30'!$B:$B,$D393,'30'!$L:$L)))))</f>
        <v/>
      </c>
      <c r="AJ393" s="34" t="str">
        <f>IF($D393="","",(IF($C393="","",IF(ISNA(SUMIF('31'!$CA:$CA,$C393,'31'!$CB:$CB)),0,SUMIF('31'!$CA:$CA,$C393,'31'!$CB:$CB)))-IF($D393="","",IF(ISNA(SUMIF('31'!$B:$B,$D393,'31'!$L:$L)),0,SUMIF('31'!$B:$B,$D393,'31'!$L:$L)))))</f>
        <v/>
      </c>
      <c r="AK393" s="35" t="str">
        <f t="shared" si="22"/>
        <v/>
      </c>
      <c r="AL393" s="31" t="str">
        <f t="shared" si="23"/>
        <v/>
      </c>
    </row>
    <row r="394" spans="1:38" ht="17.399999999999999" hidden="1">
      <c r="A394" s="19">
        <v>70</v>
      </c>
      <c r="C394" s="39" t="str">
        <f>IF(D394="","",VLOOKUP('CUADRO GENERADO'!D394,'BASE DATOS CONDUCTORES'!B:C,2,FALSE))</f>
        <v/>
      </c>
      <c r="D394" s="28" t="str">
        <f>IFERROR(VLOOKUP(A394,'BASE DATOS CONDUCTORES'!$AA$4:$AB$403,2,FALSE),"")</f>
        <v/>
      </c>
      <c r="E394" s="34" t="str">
        <f>IF(ISNA(VLOOKUP(D394,SALDOS!C:D,2,FALSE)),"",VLOOKUP(D394,SALDOS!C:D,2,FALSE))</f>
        <v/>
      </c>
      <c r="F394" s="34" t="str">
        <f>IF($D394="","",(IF($C394="","",IF(ISNA(SUMIF('1'!$CA:$CA,$C394,'1'!$CB:$CB)),0,SUMIF('1'!$CA:$CA,$C394,'1'!$CB:$CB)))-IF($D394="","",IF(ISNA(SUMIF('1'!$B:$B,$D394,'1'!$L:$L)),0,SUMIF('1'!$B:$B,$D394,'1'!$L:$L)))))</f>
        <v/>
      </c>
      <c r="G394" s="34" t="str">
        <f>IF($D394="","",(IF($C394="","",IF(ISNA(SUMIF('2'!$CA:$CA,$C394,'2'!$CB:$CB)),0,SUMIF('2'!$CA:$CA,$C394,'2'!$CB:$CB)))-IF($D394="","",IF(ISNA(SUMIF('2'!$B:$B,$D394,'2'!$L:$L)),0,SUMIF('2'!$B:$B,$D394,'2'!$L:$L)))))</f>
        <v/>
      </c>
      <c r="H394" s="34" t="str">
        <f>IF($D394="","",(IF($C394="","",IF(ISNA(SUMIF('3'!$CA:$CA,$C394,'3'!$CB:$CB)),0,SUMIF('3'!$CA:$CA,$C394,'3'!$CB:$CB)))-IF($D394="","",IF(ISNA(SUMIF('3'!$B:$B,$D394,'3'!$L:$L)),0,SUMIF('3'!$B:$B,$D394,'3'!$L:$L)))))</f>
        <v/>
      </c>
      <c r="I394" s="34" t="str">
        <f>IF($D394="","",(IF($C394="","",IF(ISNA(SUMIF('4'!$CA:$CA,$C394,'4'!$CB:$CB)),0,SUMIF('4'!$CA:$CA,$C394,'4'!$CB:$CB)))-IF($D394="","",IF(ISNA(SUMIF('4'!$B:$B,$D394,'4'!$L:$L)),0,SUMIF('4'!$B:$B,$D394,'4'!$L:$L)))))</f>
        <v/>
      </c>
      <c r="J394" s="34" t="str">
        <f>IF($D394="","",(IF($C394="","",IF(ISNA(SUMIF('5'!$CA:$CA,$C394,'5'!$CB:$CB)),0,SUMIF('5'!$CA:$CA,$C394,'5'!$CB:$CB)))-IF($D394="","",IF(ISNA(SUMIF('5'!$B:$B,$D394,'5'!$L:$L)),0,SUMIF('5'!$B:$B,$D394,'5'!$L:$L)))))</f>
        <v/>
      </c>
      <c r="K394" s="34" t="str">
        <f>IF($D394="","",(IF($C394="","",IF(ISNA(SUMIF('6'!$CA:$CA,$C394,'6'!$CB:$CB)),0,SUMIF('6'!$CA:$CA,$C394,'6'!$CB:$CB)))-IF($D394="","",IF(ISNA(SUMIF('6'!$B:$B,$D394,'6'!$L:$L)),0,SUMIF('6'!$B:$B,$D394,'6'!$L:$L)))))</f>
        <v/>
      </c>
      <c r="L394" s="34" t="str">
        <f>IF($D394="","",(IF($C394="","",IF(ISNA(SUMIF('7'!$CA:$CA,$C394,'7'!$CB:$CB)),0,SUMIF('7'!$CA:$CA,$C394,'7'!$CB:$CB)))-IF($D394="","",IF(ISNA(SUMIF('7'!$B:$B,$D394,'7'!$L:$L)),0,SUMIF('7'!$B:$B,$D394,'7'!$L:$L)))))</f>
        <v/>
      </c>
      <c r="M394" s="34" t="str">
        <f>IF($D394="","",(IF($C394="","",IF(ISNA(SUMIF('8'!$CA:$CA,$C394,'8'!$CB:$CB)),0,SUMIF('8'!$CA:$CA,$C394,'8'!$CB:$CB)))-IF($D394="","",IF(ISNA(SUMIF('8'!$B:$B,$D394,'8'!$L:$L)),0,SUMIF('8'!$B:$B,$D394,'8'!$L:$L)))))</f>
        <v/>
      </c>
      <c r="N394" s="34" t="str">
        <f>IF($D394="","",(IF($C394="","",IF(ISNA(SUMIF('9'!$CA:$CA,$C394,'9'!$CB:$CB)),0,SUMIF('9'!$CA:$CA,$C394,'9'!$CB:$CB)))-IF($D394="","",IF(ISNA(SUMIF('9'!$B:$B,$D394,'9'!$L:$L)),0,SUMIF('9'!$B:$B,$D394,'9'!$L:$L)))))</f>
        <v/>
      </c>
      <c r="O394" s="34" t="str">
        <f>IF($D394="","",(IF($C394="","",IF(ISNA(SUMIF('10'!$CA:$CA,$C394,'10'!$CB:$CB)),0,SUMIF('10'!$CA:$CA,$C394,'10'!$CB:$CB)))-IF($D394="","",IF(ISNA(SUMIF('10'!$B:$B,$D394,'10'!$L:$L)),0,SUMIF('10'!$B:$B,$D394,'10'!$L:$L)))))</f>
        <v/>
      </c>
      <c r="P394" s="34" t="str">
        <f>IF($D394="","",(IF($C394="","",IF(ISNA(SUMIF('11'!$CA:$CA,$C394,'11'!$CB:$CB)),0,SUMIF('11'!$CA:$CA,$C394,'11'!$CB:$CB)))-IF($D394="","",IF(ISNA(SUMIF('11'!$B:$B,$D394,'11'!$L:$L)),0,SUMIF('11'!$B:$B,$D394,'11'!$L:$L)))))</f>
        <v/>
      </c>
      <c r="Q394" s="34" t="str">
        <f>IF($D394="","",(IF($C394="","",IF(ISNA(SUMIF('12'!$CA:$CA,$C394,'12'!$CB:$CB)),0,SUMIF('12'!$CA:$CA,$C394,'12'!$CB:$CB)))-IF($D394="","",IF(ISNA(SUMIF('12'!$B:$B,$D394,'12'!$L:$L)),0,SUMIF('12'!$B:$B,$D394,'12'!$L:$L)))))</f>
        <v/>
      </c>
      <c r="R394" s="34" t="str">
        <f>IF($D394="","",(IF($C394="","",IF(ISNA(SUMIF('13'!$CA:$CA,$C394,'13'!$CB:$CB)),0,SUMIF('13'!$CA:$CA,$C394,'13'!$CB:$CB)))-IF($D394="","",IF(ISNA(SUMIF('13'!$B:$B,$D394,'13'!$L:$L)),0,SUMIF('13'!$B:$B,$D394,'13'!$L:$L)))))</f>
        <v/>
      </c>
      <c r="S394" s="34" t="str">
        <f>IF($D394="","",(IF($C394="","",IF(ISNA(SUMIF('14'!$CA:$CA,$C394,'14'!$CB:$CB)),0,SUMIF('14'!$CA:$CA,$C394,'14'!$CB:$CB)))-IF($D394="","",IF(ISNA(SUMIF('14'!$B:$B,$D394,'14'!$L:$L)),0,SUMIF('14'!$B:$B,$D394,'14'!$L:$L)))))</f>
        <v/>
      </c>
      <c r="T394" s="34" t="str">
        <f>IF($D394="","",(IF($C394="","",IF(ISNA(SUMIF('15'!$CA:$CA,$C394,'15'!$CB:$CB)),0,SUMIF('15'!$CA:$CA,$C394,'15'!$CB:$CB)))-IF($D394="","",IF(ISNA(SUMIF('15'!$B:$B,$D394,'15'!$L:$L)),0,SUMIF('15'!$B:$B,$D394,'15'!$L:$L)))))</f>
        <v/>
      </c>
      <c r="U394" s="34" t="str">
        <f>IF($D394="","",(IF($C394="","",IF(ISNA(SUMIF('16'!$CA:$CA,$C394,'16'!$CB:$CB)),0,SUMIF('16'!$CA:$CA,$C394,'16'!$CB:$CB)))-IF($D394="","",IF(ISNA(SUMIF('16'!$B:$B,$D394,'16'!$L:$L)),0,SUMIF('16'!$B:$B,$D394,'16'!$L:$L)))))</f>
        <v/>
      </c>
      <c r="V394" s="34" t="str">
        <f>IF($D394="","",(IF($C394="","",IF(ISNA(SUMIF('17'!$CA:$CA,$C394,'17'!$CB:$CB)),0,SUMIF('17'!$CA:$CA,$C394,'17'!$CB:$CB)))-IF($D394="","",IF(ISNA(SUMIF('17'!$B:$B,$D394,'17'!$L:$L)),0,SUMIF('17'!$B:$B,$D394,'17'!$L:$L)))))</f>
        <v/>
      </c>
      <c r="W394" s="34" t="str">
        <f>IF($D394="","",(IF($C394="","",IF(ISNA(SUMIF('18'!$CA:$CA,$C394,'18'!$CB:$CB)),0,SUMIF('18'!$CA:$CA,$C394,'18'!$CB:$CB)))-IF($D394="","",IF(ISNA(SUMIF('18'!$B:$B,$D394,'18'!$L:$L)),0,SUMIF('18'!$B:$B,$D394,'18'!$L:$L)))))</f>
        <v/>
      </c>
      <c r="X394" s="34" t="str">
        <f>IF($D394="","",(IF($C394="","",IF(ISNA(SUMIF('19'!$CA:$CA,$C394,'19'!$CB:$CB)),0,SUMIF('19'!$CA:$CA,$C394,'19'!$CB:$CB)))-IF($D394="","",IF(ISNA(SUMIF('19'!$B:$B,$D394,'19'!$L:$L)),0,SUMIF('19'!$B:$B,$D394,'19'!$L:$L)))))</f>
        <v/>
      </c>
      <c r="Y394" s="34" t="str">
        <f>IF($D394="","",(IF($C394="","",IF(ISNA(SUMIF('20'!$CA:$CA,$C394,'20'!$CB:$CB)),0,SUMIF('20'!$CA:$CA,$C394,'20'!$CB:$CB)))-IF($D394="","",IF(ISNA(SUMIF('20'!$B:$B,$D394,'20'!$L:$L)),0,SUMIF('20'!$B:$B,$D394,'20'!$L:$L)))))</f>
        <v/>
      </c>
      <c r="Z394" s="34" t="str">
        <f>IF($D394="","",(IF($C394="","",IF(ISNA(SUMIF('21'!$CA:$CA,$C394,'21'!$CB:$CB)),0,SUMIF('21'!$CA:$CA,$C394,'21'!$CB:$CB)))-IF($D394="","",IF(ISNA(SUMIF('21'!$B:$B,$D394,'21'!$L:$L)),0,SUMIF('21'!$B:$B,$D394,'21'!$L:$L)))))</f>
        <v/>
      </c>
      <c r="AA394" s="34" t="str">
        <f>IF($D394="","",(IF($C394="","",IF(ISNA(SUMIF('22'!$CA:$CA,$C394,'22'!$CB:$CB)),0,SUMIF('22'!$CA:$CA,$C394,'22'!$CB:$CB)))-IF($D394="","",IF(ISNA(SUMIF('22'!$B:$B,$D394,'22'!$L:$L)),0,SUMIF('22'!$B:$B,$D394,'22'!$L:$L)))))</f>
        <v/>
      </c>
      <c r="AB394" s="34" t="str">
        <f>IF($D394="","",(IF($C394="","",IF(ISNA(SUMIF('23'!$CA:$CA,$C394,'23'!$CB:$CB)),0,SUMIF('23'!$CA:$CA,$C394,'23'!$CB:$CB)))-IF($D394="","",IF(ISNA(SUMIF('23'!$B:$B,$D394,'23'!$L:$L)),0,SUMIF('23'!$B:$B,$D394,'23'!$L:$L)))))</f>
        <v/>
      </c>
      <c r="AC394" s="34" t="str">
        <f>IF($D394="","",(IF($C394="","",IF(ISNA(SUMIF('24'!$CA:$CA,$C394,'24'!$CB:$CB)),0,SUMIF('24'!$CA:$CA,$C394,'24'!$CB:$CB)))-IF($D394="","",IF(ISNA(SUMIF('24'!$B:$B,$D394,'24'!$L:$L)),0,SUMIF('24'!$B:$B,$D394,'24'!$L:$L)))))</f>
        <v/>
      </c>
      <c r="AD394" s="34" t="str">
        <f>IF($D394="","",(IF($C394="","",IF(ISNA(SUMIF('25'!$CA:$CA,$C394,'25'!$CB:$CB)),0,SUMIF('25'!$CA:$CA,$C394,'25'!$CB:$CB)))-IF($D394="","",IF(ISNA(SUMIF('25'!$B:$B,$D394,'25'!$L:$L)),0,SUMIF('25'!$B:$B,$D394,'25'!$L:$L)))))</f>
        <v/>
      </c>
      <c r="AE394" s="34" t="str">
        <f>IF($D394="","",(IF($C394="","",IF(ISNA(SUMIF('26'!$CA:$CA,$C394,'26'!$CB:$CB)),0,SUMIF('26'!$CA:$CA,$C394,'26'!$CB:$CB)))-IF($D394="","",IF(ISNA(SUMIF('26'!$B:$B,$D394,'26'!$L:$L)),0,SUMIF('26'!$B:$B,$D394,'26'!$L:$L)))))</f>
        <v/>
      </c>
      <c r="AF394" s="34" t="str">
        <f>IF($D394="","",(IF($C394="","",IF(ISNA(SUMIF('27'!$CA:$CA,$C394,'27'!$CB:$CB)),0,SUMIF('27'!$CA:$CA,$C394,'27'!$CB:$CB)))-IF($D394="","",IF(ISNA(SUMIF('27'!$B:$B,$D394,'27'!$L:$L)),0,SUMIF('27'!$B:$B,$D394,'27'!$L:$L)))))</f>
        <v/>
      </c>
      <c r="AG394" s="34" t="str">
        <f>IF($D394="","",(IF($C394="","",IF(ISNA(SUMIF('28'!$CA:$CA,$C394,'28'!$CB:$CB)),0,SUMIF('28'!$CA:$CA,$C394,'28'!$CB:$CB)))-IF($D394="","",IF(ISNA(SUMIF('28'!$B:$B,$D394,'28'!$L:$L)),0,SUMIF('28'!$B:$B,$D394,'28'!$L:$L)))))</f>
        <v/>
      </c>
      <c r="AH394" s="34" t="str">
        <f>IF($D394="","",(IF($C394="","",IF(ISNA(SUMIF('29'!$CA:$CA,$C394,'29'!$CB:$CB)),0,SUMIF('29'!$CA:$CA,$C394,'29'!$CB:$CB)))-IF($D394="","",IF(ISNA(SUMIF('29'!$B:$B,$D394,'29'!$L:$L)),0,SUMIF('29'!$B:$B,$D394,'29'!$L:$L)))))</f>
        <v/>
      </c>
      <c r="AI394" s="34" t="str">
        <f>IF($D394="","",(IF($C394="","",IF(ISNA(SUMIF('30'!$CA:$CA,$C394,'30'!$CB:$CB)),0,SUMIF('30'!$CA:$CA,$C394,'30'!$CB:$CB)))-IF($D394="","",IF(ISNA(SUMIF('30'!$B:$B,$D394,'30'!$L:$L)),0,SUMIF('30'!$B:$B,$D394,'30'!$L:$L)))))</f>
        <v/>
      </c>
      <c r="AJ394" s="34" t="str">
        <f>IF($D394="","",(IF($C394="","",IF(ISNA(SUMIF('31'!$CA:$CA,$C394,'31'!$CB:$CB)),0,SUMIF('31'!$CA:$CA,$C394,'31'!$CB:$CB)))-IF($D394="","",IF(ISNA(SUMIF('31'!$B:$B,$D394,'31'!$L:$L)),0,SUMIF('31'!$B:$B,$D394,'31'!$L:$L)))))</f>
        <v/>
      </c>
      <c r="AK394" s="35" t="str">
        <f t="shared" si="22"/>
        <v/>
      </c>
      <c r="AL394" s="31" t="str">
        <f t="shared" si="23"/>
        <v/>
      </c>
    </row>
    <row r="395" spans="1:38" ht="17.399999999999999" hidden="1">
      <c r="A395" s="19">
        <v>71</v>
      </c>
      <c r="C395" s="39" t="str">
        <f>IF(D395="","",VLOOKUP('CUADRO GENERADO'!D395,'BASE DATOS CONDUCTORES'!B:C,2,FALSE))</f>
        <v/>
      </c>
      <c r="D395" s="28" t="str">
        <f>IFERROR(VLOOKUP(A395,'BASE DATOS CONDUCTORES'!$AA$4:$AB$403,2,FALSE),"")</f>
        <v/>
      </c>
      <c r="E395" s="34" t="str">
        <f>IF(ISNA(VLOOKUP(D395,SALDOS!C:D,2,FALSE)),"",VLOOKUP(D395,SALDOS!C:D,2,FALSE))</f>
        <v/>
      </c>
      <c r="F395" s="34" t="str">
        <f>IF($D395="","",(IF($C395="","",IF(ISNA(SUMIF('1'!$CA:$CA,$C395,'1'!$CB:$CB)),0,SUMIF('1'!$CA:$CA,$C395,'1'!$CB:$CB)))-IF($D395="","",IF(ISNA(SUMIF('1'!$B:$B,$D395,'1'!$L:$L)),0,SUMIF('1'!$B:$B,$D395,'1'!$L:$L)))))</f>
        <v/>
      </c>
      <c r="G395" s="34" t="str">
        <f>IF($D395="","",(IF($C395="","",IF(ISNA(SUMIF('2'!$CA:$CA,$C395,'2'!$CB:$CB)),0,SUMIF('2'!$CA:$CA,$C395,'2'!$CB:$CB)))-IF($D395="","",IF(ISNA(SUMIF('2'!$B:$B,$D395,'2'!$L:$L)),0,SUMIF('2'!$B:$B,$D395,'2'!$L:$L)))))</f>
        <v/>
      </c>
      <c r="H395" s="34" t="str">
        <f>IF($D395="","",(IF($C395="","",IF(ISNA(SUMIF('3'!$CA:$CA,$C395,'3'!$CB:$CB)),0,SUMIF('3'!$CA:$CA,$C395,'3'!$CB:$CB)))-IF($D395="","",IF(ISNA(SUMIF('3'!$B:$B,$D395,'3'!$L:$L)),0,SUMIF('3'!$B:$B,$D395,'3'!$L:$L)))))</f>
        <v/>
      </c>
      <c r="I395" s="34" t="str">
        <f>IF($D395="","",(IF($C395="","",IF(ISNA(SUMIF('4'!$CA:$CA,$C395,'4'!$CB:$CB)),0,SUMIF('4'!$CA:$CA,$C395,'4'!$CB:$CB)))-IF($D395="","",IF(ISNA(SUMIF('4'!$B:$B,$D395,'4'!$L:$L)),0,SUMIF('4'!$B:$B,$D395,'4'!$L:$L)))))</f>
        <v/>
      </c>
      <c r="J395" s="34" t="str">
        <f>IF($D395="","",(IF($C395="","",IF(ISNA(SUMIF('5'!$CA:$CA,$C395,'5'!$CB:$CB)),0,SUMIF('5'!$CA:$CA,$C395,'5'!$CB:$CB)))-IF($D395="","",IF(ISNA(SUMIF('5'!$B:$B,$D395,'5'!$L:$L)),0,SUMIF('5'!$B:$B,$D395,'5'!$L:$L)))))</f>
        <v/>
      </c>
      <c r="K395" s="34" t="str">
        <f>IF($D395="","",(IF($C395="","",IF(ISNA(SUMIF('6'!$CA:$CA,$C395,'6'!$CB:$CB)),0,SUMIF('6'!$CA:$CA,$C395,'6'!$CB:$CB)))-IF($D395="","",IF(ISNA(SUMIF('6'!$B:$B,$D395,'6'!$L:$L)),0,SUMIF('6'!$B:$B,$D395,'6'!$L:$L)))))</f>
        <v/>
      </c>
      <c r="L395" s="34" t="str">
        <f>IF($D395="","",(IF($C395="","",IF(ISNA(SUMIF('7'!$CA:$CA,$C395,'7'!$CB:$CB)),0,SUMIF('7'!$CA:$CA,$C395,'7'!$CB:$CB)))-IF($D395="","",IF(ISNA(SUMIF('7'!$B:$B,$D395,'7'!$L:$L)),0,SUMIF('7'!$B:$B,$D395,'7'!$L:$L)))))</f>
        <v/>
      </c>
      <c r="M395" s="34" t="str">
        <f>IF($D395="","",(IF($C395="","",IF(ISNA(SUMIF('8'!$CA:$CA,$C395,'8'!$CB:$CB)),0,SUMIF('8'!$CA:$CA,$C395,'8'!$CB:$CB)))-IF($D395="","",IF(ISNA(SUMIF('8'!$B:$B,$D395,'8'!$L:$L)),0,SUMIF('8'!$B:$B,$D395,'8'!$L:$L)))))</f>
        <v/>
      </c>
      <c r="N395" s="34" t="str">
        <f>IF($D395="","",(IF($C395="","",IF(ISNA(SUMIF('9'!$CA:$CA,$C395,'9'!$CB:$CB)),0,SUMIF('9'!$CA:$CA,$C395,'9'!$CB:$CB)))-IF($D395="","",IF(ISNA(SUMIF('9'!$B:$B,$D395,'9'!$L:$L)),0,SUMIF('9'!$B:$B,$D395,'9'!$L:$L)))))</f>
        <v/>
      </c>
      <c r="O395" s="34" t="str">
        <f>IF($D395="","",(IF($C395="","",IF(ISNA(SUMIF('10'!$CA:$CA,$C395,'10'!$CB:$CB)),0,SUMIF('10'!$CA:$CA,$C395,'10'!$CB:$CB)))-IF($D395="","",IF(ISNA(SUMIF('10'!$B:$B,$D395,'10'!$L:$L)),0,SUMIF('10'!$B:$B,$D395,'10'!$L:$L)))))</f>
        <v/>
      </c>
      <c r="P395" s="34" t="str">
        <f>IF($D395="","",(IF($C395="","",IF(ISNA(SUMIF('11'!$CA:$CA,$C395,'11'!$CB:$CB)),0,SUMIF('11'!$CA:$CA,$C395,'11'!$CB:$CB)))-IF($D395="","",IF(ISNA(SUMIF('11'!$B:$B,$D395,'11'!$L:$L)),0,SUMIF('11'!$B:$B,$D395,'11'!$L:$L)))))</f>
        <v/>
      </c>
      <c r="Q395" s="34" t="str">
        <f>IF($D395="","",(IF($C395="","",IF(ISNA(SUMIF('12'!$CA:$CA,$C395,'12'!$CB:$CB)),0,SUMIF('12'!$CA:$CA,$C395,'12'!$CB:$CB)))-IF($D395="","",IF(ISNA(SUMIF('12'!$B:$B,$D395,'12'!$L:$L)),0,SUMIF('12'!$B:$B,$D395,'12'!$L:$L)))))</f>
        <v/>
      </c>
      <c r="R395" s="34" t="str">
        <f>IF($D395="","",(IF($C395="","",IF(ISNA(SUMIF('13'!$CA:$CA,$C395,'13'!$CB:$CB)),0,SUMIF('13'!$CA:$CA,$C395,'13'!$CB:$CB)))-IF($D395="","",IF(ISNA(SUMIF('13'!$B:$B,$D395,'13'!$L:$L)),0,SUMIF('13'!$B:$B,$D395,'13'!$L:$L)))))</f>
        <v/>
      </c>
      <c r="S395" s="34" t="str">
        <f>IF($D395="","",(IF($C395="","",IF(ISNA(SUMIF('14'!$CA:$CA,$C395,'14'!$CB:$CB)),0,SUMIF('14'!$CA:$CA,$C395,'14'!$CB:$CB)))-IF($D395="","",IF(ISNA(SUMIF('14'!$B:$B,$D395,'14'!$L:$L)),0,SUMIF('14'!$B:$B,$D395,'14'!$L:$L)))))</f>
        <v/>
      </c>
      <c r="T395" s="34" t="str">
        <f>IF($D395="","",(IF($C395="","",IF(ISNA(SUMIF('15'!$CA:$CA,$C395,'15'!$CB:$CB)),0,SUMIF('15'!$CA:$CA,$C395,'15'!$CB:$CB)))-IF($D395="","",IF(ISNA(SUMIF('15'!$B:$B,$D395,'15'!$L:$L)),0,SUMIF('15'!$B:$B,$D395,'15'!$L:$L)))))</f>
        <v/>
      </c>
      <c r="U395" s="34" t="str">
        <f>IF($D395="","",(IF($C395="","",IF(ISNA(SUMIF('16'!$CA:$CA,$C395,'16'!$CB:$CB)),0,SUMIF('16'!$CA:$CA,$C395,'16'!$CB:$CB)))-IF($D395="","",IF(ISNA(SUMIF('16'!$B:$B,$D395,'16'!$L:$L)),0,SUMIF('16'!$B:$B,$D395,'16'!$L:$L)))))</f>
        <v/>
      </c>
      <c r="V395" s="34" t="str">
        <f>IF($D395="","",(IF($C395="","",IF(ISNA(SUMIF('17'!$CA:$CA,$C395,'17'!$CB:$CB)),0,SUMIF('17'!$CA:$CA,$C395,'17'!$CB:$CB)))-IF($D395="","",IF(ISNA(SUMIF('17'!$B:$B,$D395,'17'!$L:$L)),0,SUMIF('17'!$B:$B,$D395,'17'!$L:$L)))))</f>
        <v/>
      </c>
      <c r="W395" s="34" t="str">
        <f>IF($D395="","",(IF($C395="","",IF(ISNA(SUMIF('18'!$CA:$CA,$C395,'18'!$CB:$CB)),0,SUMIF('18'!$CA:$CA,$C395,'18'!$CB:$CB)))-IF($D395="","",IF(ISNA(SUMIF('18'!$B:$B,$D395,'18'!$L:$L)),0,SUMIF('18'!$B:$B,$D395,'18'!$L:$L)))))</f>
        <v/>
      </c>
      <c r="X395" s="34" t="str">
        <f>IF($D395="","",(IF($C395="","",IF(ISNA(SUMIF('19'!$CA:$CA,$C395,'19'!$CB:$CB)),0,SUMIF('19'!$CA:$CA,$C395,'19'!$CB:$CB)))-IF($D395="","",IF(ISNA(SUMIF('19'!$B:$B,$D395,'19'!$L:$L)),0,SUMIF('19'!$B:$B,$D395,'19'!$L:$L)))))</f>
        <v/>
      </c>
      <c r="Y395" s="34" t="str">
        <f>IF($D395="","",(IF($C395="","",IF(ISNA(SUMIF('20'!$CA:$CA,$C395,'20'!$CB:$CB)),0,SUMIF('20'!$CA:$CA,$C395,'20'!$CB:$CB)))-IF($D395="","",IF(ISNA(SUMIF('20'!$B:$B,$D395,'20'!$L:$L)),0,SUMIF('20'!$B:$B,$D395,'20'!$L:$L)))))</f>
        <v/>
      </c>
      <c r="Z395" s="34" t="str">
        <f>IF($D395="","",(IF($C395="","",IF(ISNA(SUMIF('21'!$CA:$CA,$C395,'21'!$CB:$CB)),0,SUMIF('21'!$CA:$CA,$C395,'21'!$CB:$CB)))-IF($D395="","",IF(ISNA(SUMIF('21'!$B:$B,$D395,'21'!$L:$L)),0,SUMIF('21'!$B:$B,$D395,'21'!$L:$L)))))</f>
        <v/>
      </c>
      <c r="AA395" s="34" t="str">
        <f>IF($D395="","",(IF($C395="","",IF(ISNA(SUMIF('22'!$CA:$CA,$C395,'22'!$CB:$CB)),0,SUMIF('22'!$CA:$CA,$C395,'22'!$CB:$CB)))-IF($D395="","",IF(ISNA(SUMIF('22'!$B:$B,$D395,'22'!$L:$L)),0,SUMIF('22'!$B:$B,$D395,'22'!$L:$L)))))</f>
        <v/>
      </c>
      <c r="AB395" s="34" t="str">
        <f>IF($D395="","",(IF($C395="","",IF(ISNA(SUMIF('23'!$CA:$CA,$C395,'23'!$CB:$CB)),0,SUMIF('23'!$CA:$CA,$C395,'23'!$CB:$CB)))-IF($D395="","",IF(ISNA(SUMIF('23'!$B:$B,$D395,'23'!$L:$L)),0,SUMIF('23'!$B:$B,$D395,'23'!$L:$L)))))</f>
        <v/>
      </c>
      <c r="AC395" s="34" t="str">
        <f>IF($D395="","",(IF($C395="","",IF(ISNA(SUMIF('24'!$CA:$CA,$C395,'24'!$CB:$CB)),0,SUMIF('24'!$CA:$CA,$C395,'24'!$CB:$CB)))-IF($D395="","",IF(ISNA(SUMIF('24'!$B:$B,$D395,'24'!$L:$L)),0,SUMIF('24'!$B:$B,$D395,'24'!$L:$L)))))</f>
        <v/>
      </c>
      <c r="AD395" s="34" t="str">
        <f>IF($D395="","",(IF($C395="","",IF(ISNA(SUMIF('25'!$CA:$CA,$C395,'25'!$CB:$CB)),0,SUMIF('25'!$CA:$CA,$C395,'25'!$CB:$CB)))-IF($D395="","",IF(ISNA(SUMIF('25'!$B:$B,$D395,'25'!$L:$L)),0,SUMIF('25'!$B:$B,$D395,'25'!$L:$L)))))</f>
        <v/>
      </c>
      <c r="AE395" s="34" t="str">
        <f>IF($D395="","",(IF($C395="","",IF(ISNA(SUMIF('26'!$CA:$CA,$C395,'26'!$CB:$CB)),0,SUMIF('26'!$CA:$CA,$C395,'26'!$CB:$CB)))-IF($D395="","",IF(ISNA(SUMIF('26'!$B:$B,$D395,'26'!$L:$L)),0,SUMIF('26'!$B:$B,$D395,'26'!$L:$L)))))</f>
        <v/>
      </c>
      <c r="AF395" s="34" t="str">
        <f>IF($D395="","",(IF($C395="","",IF(ISNA(SUMIF('27'!$CA:$CA,$C395,'27'!$CB:$CB)),0,SUMIF('27'!$CA:$CA,$C395,'27'!$CB:$CB)))-IF($D395="","",IF(ISNA(SUMIF('27'!$B:$B,$D395,'27'!$L:$L)),0,SUMIF('27'!$B:$B,$D395,'27'!$L:$L)))))</f>
        <v/>
      </c>
      <c r="AG395" s="34" t="str">
        <f>IF($D395="","",(IF($C395="","",IF(ISNA(SUMIF('28'!$CA:$CA,$C395,'28'!$CB:$CB)),0,SUMIF('28'!$CA:$CA,$C395,'28'!$CB:$CB)))-IF($D395="","",IF(ISNA(SUMIF('28'!$B:$B,$D395,'28'!$L:$L)),0,SUMIF('28'!$B:$B,$D395,'28'!$L:$L)))))</f>
        <v/>
      </c>
      <c r="AH395" s="34" t="str">
        <f>IF($D395="","",(IF($C395="","",IF(ISNA(SUMIF('29'!$CA:$CA,$C395,'29'!$CB:$CB)),0,SUMIF('29'!$CA:$CA,$C395,'29'!$CB:$CB)))-IF($D395="","",IF(ISNA(SUMIF('29'!$B:$B,$D395,'29'!$L:$L)),0,SUMIF('29'!$B:$B,$D395,'29'!$L:$L)))))</f>
        <v/>
      </c>
      <c r="AI395" s="34" t="str">
        <f>IF($D395="","",(IF($C395="","",IF(ISNA(SUMIF('30'!$CA:$CA,$C395,'30'!$CB:$CB)),0,SUMIF('30'!$CA:$CA,$C395,'30'!$CB:$CB)))-IF($D395="","",IF(ISNA(SUMIF('30'!$B:$B,$D395,'30'!$L:$L)),0,SUMIF('30'!$B:$B,$D395,'30'!$L:$L)))))</f>
        <v/>
      </c>
      <c r="AJ395" s="34" t="str">
        <f>IF($D395="","",(IF($C395="","",IF(ISNA(SUMIF('31'!$CA:$CA,$C395,'31'!$CB:$CB)),0,SUMIF('31'!$CA:$CA,$C395,'31'!$CB:$CB)))-IF($D395="","",IF(ISNA(SUMIF('31'!$B:$B,$D395,'31'!$L:$L)),0,SUMIF('31'!$B:$B,$D395,'31'!$L:$L)))))</f>
        <v/>
      </c>
      <c r="AK395" s="35" t="str">
        <f t="shared" si="22"/>
        <v/>
      </c>
      <c r="AL395" s="31" t="str">
        <f t="shared" si="23"/>
        <v/>
      </c>
    </row>
    <row r="396" spans="1:38" ht="17.399999999999999" hidden="1">
      <c r="A396" s="19">
        <v>72</v>
      </c>
      <c r="C396" s="39" t="str">
        <f>IF(D396="","",VLOOKUP('CUADRO GENERADO'!D396,'BASE DATOS CONDUCTORES'!B:C,2,FALSE))</f>
        <v/>
      </c>
      <c r="D396" s="28" t="str">
        <f>IFERROR(VLOOKUP(A396,'BASE DATOS CONDUCTORES'!$AA$4:$AB$403,2,FALSE),"")</f>
        <v/>
      </c>
      <c r="E396" s="34" t="str">
        <f>IF(ISNA(VLOOKUP(D396,SALDOS!C:D,2,FALSE)),"",VLOOKUP(D396,SALDOS!C:D,2,FALSE))</f>
        <v/>
      </c>
      <c r="F396" s="34" t="str">
        <f>IF($D396="","",(IF($C396="","",IF(ISNA(SUMIF('1'!$CA:$CA,$C396,'1'!$CB:$CB)),0,SUMIF('1'!$CA:$CA,$C396,'1'!$CB:$CB)))-IF($D396="","",IF(ISNA(SUMIF('1'!$B:$B,$D396,'1'!$L:$L)),0,SUMIF('1'!$B:$B,$D396,'1'!$L:$L)))))</f>
        <v/>
      </c>
      <c r="G396" s="34" t="str">
        <f>IF($D396="","",(IF($C396="","",IF(ISNA(SUMIF('2'!$CA:$CA,$C396,'2'!$CB:$CB)),0,SUMIF('2'!$CA:$CA,$C396,'2'!$CB:$CB)))-IF($D396="","",IF(ISNA(SUMIF('2'!$B:$B,$D396,'2'!$L:$L)),0,SUMIF('2'!$B:$B,$D396,'2'!$L:$L)))))</f>
        <v/>
      </c>
      <c r="H396" s="34" t="str">
        <f>IF($D396="","",(IF($C396="","",IF(ISNA(SUMIF('3'!$CA:$CA,$C396,'3'!$CB:$CB)),0,SUMIF('3'!$CA:$CA,$C396,'3'!$CB:$CB)))-IF($D396="","",IF(ISNA(SUMIF('3'!$B:$B,$D396,'3'!$L:$L)),0,SUMIF('3'!$B:$B,$D396,'3'!$L:$L)))))</f>
        <v/>
      </c>
      <c r="I396" s="34" t="str">
        <f>IF($D396="","",(IF($C396="","",IF(ISNA(SUMIF('4'!$CA:$CA,$C396,'4'!$CB:$CB)),0,SUMIF('4'!$CA:$CA,$C396,'4'!$CB:$CB)))-IF($D396="","",IF(ISNA(SUMIF('4'!$B:$B,$D396,'4'!$L:$L)),0,SUMIF('4'!$B:$B,$D396,'4'!$L:$L)))))</f>
        <v/>
      </c>
      <c r="J396" s="34" t="str">
        <f>IF($D396="","",(IF($C396="","",IF(ISNA(SUMIF('5'!$CA:$CA,$C396,'5'!$CB:$CB)),0,SUMIF('5'!$CA:$CA,$C396,'5'!$CB:$CB)))-IF($D396="","",IF(ISNA(SUMIF('5'!$B:$B,$D396,'5'!$L:$L)),0,SUMIF('5'!$B:$B,$D396,'5'!$L:$L)))))</f>
        <v/>
      </c>
      <c r="K396" s="34" t="str">
        <f>IF($D396="","",(IF($C396="","",IF(ISNA(SUMIF('6'!$CA:$CA,$C396,'6'!$CB:$CB)),0,SUMIF('6'!$CA:$CA,$C396,'6'!$CB:$CB)))-IF($D396="","",IF(ISNA(SUMIF('6'!$B:$B,$D396,'6'!$L:$L)),0,SUMIF('6'!$B:$B,$D396,'6'!$L:$L)))))</f>
        <v/>
      </c>
      <c r="L396" s="34" t="str">
        <f>IF($D396="","",(IF($C396="","",IF(ISNA(SUMIF('7'!$CA:$CA,$C396,'7'!$CB:$CB)),0,SUMIF('7'!$CA:$CA,$C396,'7'!$CB:$CB)))-IF($D396="","",IF(ISNA(SUMIF('7'!$B:$B,$D396,'7'!$L:$L)),0,SUMIF('7'!$B:$B,$D396,'7'!$L:$L)))))</f>
        <v/>
      </c>
      <c r="M396" s="34" t="str">
        <f>IF($D396="","",(IF($C396="","",IF(ISNA(SUMIF('8'!$CA:$CA,$C396,'8'!$CB:$CB)),0,SUMIF('8'!$CA:$CA,$C396,'8'!$CB:$CB)))-IF($D396="","",IF(ISNA(SUMIF('8'!$B:$B,$D396,'8'!$L:$L)),0,SUMIF('8'!$B:$B,$D396,'8'!$L:$L)))))</f>
        <v/>
      </c>
      <c r="N396" s="34" t="str">
        <f>IF($D396="","",(IF($C396="","",IF(ISNA(SUMIF('9'!$CA:$CA,$C396,'9'!$CB:$CB)),0,SUMIF('9'!$CA:$CA,$C396,'9'!$CB:$CB)))-IF($D396="","",IF(ISNA(SUMIF('9'!$B:$B,$D396,'9'!$L:$L)),0,SUMIF('9'!$B:$B,$D396,'9'!$L:$L)))))</f>
        <v/>
      </c>
      <c r="O396" s="34" t="str">
        <f>IF($D396="","",(IF($C396="","",IF(ISNA(SUMIF('10'!$CA:$CA,$C396,'10'!$CB:$CB)),0,SUMIF('10'!$CA:$CA,$C396,'10'!$CB:$CB)))-IF($D396="","",IF(ISNA(SUMIF('10'!$B:$B,$D396,'10'!$L:$L)),0,SUMIF('10'!$B:$B,$D396,'10'!$L:$L)))))</f>
        <v/>
      </c>
      <c r="P396" s="34" t="str">
        <f>IF($D396="","",(IF($C396="","",IF(ISNA(SUMIF('11'!$CA:$CA,$C396,'11'!$CB:$CB)),0,SUMIF('11'!$CA:$CA,$C396,'11'!$CB:$CB)))-IF($D396="","",IF(ISNA(SUMIF('11'!$B:$B,$D396,'11'!$L:$L)),0,SUMIF('11'!$B:$B,$D396,'11'!$L:$L)))))</f>
        <v/>
      </c>
      <c r="Q396" s="34" t="str">
        <f>IF($D396="","",(IF($C396="","",IF(ISNA(SUMIF('12'!$CA:$CA,$C396,'12'!$CB:$CB)),0,SUMIF('12'!$CA:$CA,$C396,'12'!$CB:$CB)))-IF($D396="","",IF(ISNA(SUMIF('12'!$B:$B,$D396,'12'!$L:$L)),0,SUMIF('12'!$B:$B,$D396,'12'!$L:$L)))))</f>
        <v/>
      </c>
      <c r="R396" s="34" t="str">
        <f>IF($D396="","",(IF($C396="","",IF(ISNA(SUMIF('13'!$CA:$CA,$C396,'13'!$CB:$CB)),0,SUMIF('13'!$CA:$CA,$C396,'13'!$CB:$CB)))-IF($D396="","",IF(ISNA(SUMIF('13'!$B:$B,$D396,'13'!$L:$L)),0,SUMIF('13'!$B:$B,$D396,'13'!$L:$L)))))</f>
        <v/>
      </c>
      <c r="S396" s="34" t="str">
        <f>IF($D396="","",(IF($C396="","",IF(ISNA(SUMIF('14'!$CA:$CA,$C396,'14'!$CB:$CB)),0,SUMIF('14'!$CA:$CA,$C396,'14'!$CB:$CB)))-IF($D396="","",IF(ISNA(SUMIF('14'!$B:$B,$D396,'14'!$L:$L)),0,SUMIF('14'!$B:$B,$D396,'14'!$L:$L)))))</f>
        <v/>
      </c>
      <c r="T396" s="34" t="str">
        <f>IF($D396="","",(IF($C396="","",IF(ISNA(SUMIF('15'!$CA:$CA,$C396,'15'!$CB:$CB)),0,SUMIF('15'!$CA:$CA,$C396,'15'!$CB:$CB)))-IF($D396="","",IF(ISNA(SUMIF('15'!$B:$B,$D396,'15'!$L:$L)),0,SUMIF('15'!$B:$B,$D396,'15'!$L:$L)))))</f>
        <v/>
      </c>
      <c r="U396" s="34" t="str">
        <f>IF($D396="","",(IF($C396="","",IF(ISNA(SUMIF('16'!$CA:$CA,$C396,'16'!$CB:$CB)),0,SUMIF('16'!$CA:$CA,$C396,'16'!$CB:$CB)))-IF($D396="","",IF(ISNA(SUMIF('16'!$B:$B,$D396,'16'!$L:$L)),0,SUMIF('16'!$B:$B,$D396,'16'!$L:$L)))))</f>
        <v/>
      </c>
      <c r="V396" s="34" t="str">
        <f>IF($D396="","",(IF($C396="","",IF(ISNA(SUMIF('17'!$CA:$CA,$C396,'17'!$CB:$CB)),0,SUMIF('17'!$CA:$CA,$C396,'17'!$CB:$CB)))-IF($D396="","",IF(ISNA(SUMIF('17'!$B:$B,$D396,'17'!$L:$L)),0,SUMIF('17'!$B:$B,$D396,'17'!$L:$L)))))</f>
        <v/>
      </c>
      <c r="W396" s="34" t="str">
        <f>IF($D396="","",(IF($C396="","",IF(ISNA(SUMIF('18'!$CA:$CA,$C396,'18'!$CB:$CB)),0,SUMIF('18'!$CA:$CA,$C396,'18'!$CB:$CB)))-IF($D396="","",IF(ISNA(SUMIF('18'!$B:$B,$D396,'18'!$L:$L)),0,SUMIF('18'!$B:$B,$D396,'18'!$L:$L)))))</f>
        <v/>
      </c>
      <c r="X396" s="34" t="str">
        <f>IF($D396="","",(IF($C396="","",IF(ISNA(SUMIF('19'!$CA:$CA,$C396,'19'!$CB:$CB)),0,SUMIF('19'!$CA:$CA,$C396,'19'!$CB:$CB)))-IF($D396="","",IF(ISNA(SUMIF('19'!$B:$B,$D396,'19'!$L:$L)),0,SUMIF('19'!$B:$B,$D396,'19'!$L:$L)))))</f>
        <v/>
      </c>
      <c r="Y396" s="34" t="str">
        <f>IF($D396="","",(IF($C396="","",IF(ISNA(SUMIF('20'!$CA:$CA,$C396,'20'!$CB:$CB)),0,SUMIF('20'!$CA:$CA,$C396,'20'!$CB:$CB)))-IF($D396="","",IF(ISNA(SUMIF('20'!$B:$B,$D396,'20'!$L:$L)),0,SUMIF('20'!$B:$B,$D396,'20'!$L:$L)))))</f>
        <v/>
      </c>
      <c r="Z396" s="34" t="str">
        <f>IF($D396="","",(IF($C396="","",IF(ISNA(SUMIF('21'!$CA:$CA,$C396,'21'!$CB:$CB)),0,SUMIF('21'!$CA:$CA,$C396,'21'!$CB:$CB)))-IF($D396="","",IF(ISNA(SUMIF('21'!$B:$B,$D396,'21'!$L:$L)),0,SUMIF('21'!$B:$B,$D396,'21'!$L:$L)))))</f>
        <v/>
      </c>
      <c r="AA396" s="34" t="str">
        <f>IF($D396="","",(IF($C396="","",IF(ISNA(SUMIF('22'!$CA:$CA,$C396,'22'!$CB:$CB)),0,SUMIF('22'!$CA:$CA,$C396,'22'!$CB:$CB)))-IF($D396="","",IF(ISNA(SUMIF('22'!$B:$B,$D396,'22'!$L:$L)),0,SUMIF('22'!$B:$B,$D396,'22'!$L:$L)))))</f>
        <v/>
      </c>
      <c r="AB396" s="34" t="str">
        <f>IF($D396="","",(IF($C396="","",IF(ISNA(SUMIF('23'!$CA:$CA,$C396,'23'!$CB:$CB)),0,SUMIF('23'!$CA:$CA,$C396,'23'!$CB:$CB)))-IF($D396="","",IF(ISNA(SUMIF('23'!$B:$B,$D396,'23'!$L:$L)),0,SUMIF('23'!$B:$B,$D396,'23'!$L:$L)))))</f>
        <v/>
      </c>
      <c r="AC396" s="34" t="str">
        <f>IF($D396="","",(IF($C396="","",IF(ISNA(SUMIF('24'!$CA:$CA,$C396,'24'!$CB:$CB)),0,SUMIF('24'!$CA:$CA,$C396,'24'!$CB:$CB)))-IF($D396="","",IF(ISNA(SUMIF('24'!$B:$B,$D396,'24'!$L:$L)),0,SUMIF('24'!$B:$B,$D396,'24'!$L:$L)))))</f>
        <v/>
      </c>
      <c r="AD396" s="34" t="str">
        <f>IF($D396="","",(IF($C396="","",IF(ISNA(SUMIF('25'!$CA:$CA,$C396,'25'!$CB:$CB)),0,SUMIF('25'!$CA:$CA,$C396,'25'!$CB:$CB)))-IF($D396="","",IF(ISNA(SUMIF('25'!$B:$B,$D396,'25'!$L:$L)),0,SUMIF('25'!$B:$B,$D396,'25'!$L:$L)))))</f>
        <v/>
      </c>
      <c r="AE396" s="34" t="str">
        <f>IF($D396="","",(IF($C396="","",IF(ISNA(SUMIF('26'!$CA:$CA,$C396,'26'!$CB:$CB)),0,SUMIF('26'!$CA:$CA,$C396,'26'!$CB:$CB)))-IF($D396="","",IF(ISNA(SUMIF('26'!$B:$B,$D396,'26'!$L:$L)),0,SUMIF('26'!$B:$B,$D396,'26'!$L:$L)))))</f>
        <v/>
      </c>
      <c r="AF396" s="34" t="str">
        <f>IF($D396="","",(IF($C396="","",IF(ISNA(SUMIF('27'!$CA:$CA,$C396,'27'!$CB:$CB)),0,SUMIF('27'!$CA:$CA,$C396,'27'!$CB:$CB)))-IF($D396="","",IF(ISNA(SUMIF('27'!$B:$B,$D396,'27'!$L:$L)),0,SUMIF('27'!$B:$B,$D396,'27'!$L:$L)))))</f>
        <v/>
      </c>
      <c r="AG396" s="34" t="str">
        <f>IF($D396="","",(IF($C396="","",IF(ISNA(SUMIF('28'!$CA:$CA,$C396,'28'!$CB:$CB)),0,SUMIF('28'!$CA:$CA,$C396,'28'!$CB:$CB)))-IF($D396="","",IF(ISNA(SUMIF('28'!$B:$B,$D396,'28'!$L:$L)),0,SUMIF('28'!$B:$B,$D396,'28'!$L:$L)))))</f>
        <v/>
      </c>
      <c r="AH396" s="34" t="str">
        <f>IF($D396="","",(IF($C396="","",IF(ISNA(SUMIF('29'!$CA:$CA,$C396,'29'!$CB:$CB)),0,SUMIF('29'!$CA:$CA,$C396,'29'!$CB:$CB)))-IF($D396="","",IF(ISNA(SUMIF('29'!$B:$B,$D396,'29'!$L:$L)),0,SUMIF('29'!$B:$B,$D396,'29'!$L:$L)))))</f>
        <v/>
      </c>
      <c r="AI396" s="34" t="str">
        <f>IF($D396="","",(IF($C396="","",IF(ISNA(SUMIF('30'!$CA:$CA,$C396,'30'!$CB:$CB)),0,SUMIF('30'!$CA:$CA,$C396,'30'!$CB:$CB)))-IF($D396="","",IF(ISNA(SUMIF('30'!$B:$B,$D396,'30'!$L:$L)),0,SUMIF('30'!$B:$B,$D396,'30'!$L:$L)))))</f>
        <v/>
      </c>
      <c r="AJ396" s="34" t="str">
        <f>IF($D396="","",(IF($C396="","",IF(ISNA(SUMIF('31'!$CA:$CA,$C396,'31'!$CB:$CB)),0,SUMIF('31'!$CA:$CA,$C396,'31'!$CB:$CB)))-IF($D396="","",IF(ISNA(SUMIF('31'!$B:$B,$D396,'31'!$L:$L)),0,SUMIF('31'!$B:$B,$D396,'31'!$L:$L)))))</f>
        <v/>
      </c>
      <c r="AK396" s="35" t="str">
        <f t="shared" si="22"/>
        <v/>
      </c>
      <c r="AL396" s="31" t="str">
        <f t="shared" si="23"/>
        <v/>
      </c>
    </row>
    <row r="397" spans="1:38" ht="17.399999999999999" hidden="1">
      <c r="A397" s="19">
        <v>73</v>
      </c>
      <c r="C397" s="39" t="str">
        <f>IF(D397="","",VLOOKUP('CUADRO GENERADO'!D397,'BASE DATOS CONDUCTORES'!B:C,2,FALSE))</f>
        <v/>
      </c>
      <c r="D397" s="28" t="str">
        <f>IFERROR(VLOOKUP(A397,'BASE DATOS CONDUCTORES'!$AA$4:$AB$403,2,FALSE),"")</f>
        <v/>
      </c>
      <c r="E397" s="34" t="str">
        <f>IF(ISNA(VLOOKUP(D397,SALDOS!C:D,2,FALSE)),"",VLOOKUP(D397,SALDOS!C:D,2,FALSE))</f>
        <v/>
      </c>
      <c r="F397" s="34" t="str">
        <f>IF($D397="","",(IF($C397="","",IF(ISNA(SUMIF('1'!$CA:$CA,$C397,'1'!$CB:$CB)),0,SUMIF('1'!$CA:$CA,$C397,'1'!$CB:$CB)))-IF($D397="","",IF(ISNA(SUMIF('1'!$B:$B,$D397,'1'!$L:$L)),0,SUMIF('1'!$B:$B,$D397,'1'!$L:$L)))))</f>
        <v/>
      </c>
      <c r="G397" s="34" t="str">
        <f>IF($D397="","",(IF($C397="","",IF(ISNA(SUMIF('2'!$CA:$CA,$C397,'2'!$CB:$CB)),0,SUMIF('2'!$CA:$CA,$C397,'2'!$CB:$CB)))-IF($D397="","",IF(ISNA(SUMIF('2'!$B:$B,$D397,'2'!$L:$L)),0,SUMIF('2'!$B:$B,$D397,'2'!$L:$L)))))</f>
        <v/>
      </c>
      <c r="H397" s="34" t="str">
        <f>IF($D397="","",(IF($C397="","",IF(ISNA(SUMIF('3'!$CA:$CA,$C397,'3'!$CB:$CB)),0,SUMIF('3'!$CA:$CA,$C397,'3'!$CB:$CB)))-IF($D397="","",IF(ISNA(SUMIF('3'!$B:$B,$D397,'3'!$L:$L)),0,SUMIF('3'!$B:$B,$D397,'3'!$L:$L)))))</f>
        <v/>
      </c>
      <c r="I397" s="34" t="str">
        <f>IF($D397="","",(IF($C397="","",IF(ISNA(SUMIF('4'!$CA:$CA,$C397,'4'!$CB:$CB)),0,SUMIF('4'!$CA:$CA,$C397,'4'!$CB:$CB)))-IF($D397="","",IF(ISNA(SUMIF('4'!$B:$B,$D397,'4'!$L:$L)),0,SUMIF('4'!$B:$B,$D397,'4'!$L:$L)))))</f>
        <v/>
      </c>
      <c r="J397" s="34" t="str">
        <f>IF($D397="","",(IF($C397="","",IF(ISNA(SUMIF('5'!$CA:$CA,$C397,'5'!$CB:$CB)),0,SUMIF('5'!$CA:$CA,$C397,'5'!$CB:$CB)))-IF($D397="","",IF(ISNA(SUMIF('5'!$B:$B,$D397,'5'!$L:$L)),0,SUMIF('5'!$B:$B,$D397,'5'!$L:$L)))))</f>
        <v/>
      </c>
      <c r="K397" s="34" t="str">
        <f>IF($D397="","",(IF($C397="","",IF(ISNA(SUMIF('6'!$CA:$CA,$C397,'6'!$CB:$CB)),0,SUMIF('6'!$CA:$CA,$C397,'6'!$CB:$CB)))-IF($D397="","",IF(ISNA(SUMIF('6'!$B:$B,$D397,'6'!$L:$L)),0,SUMIF('6'!$B:$B,$D397,'6'!$L:$L)))))</f>
        <v/>
      </c>
      <c r="L397" s="34" t="str">
        <f>IF($D397="","",(IF($C397="","",IF(ISNA(SUMIF('7'!$CA:$CA,$C397,'7'!$CB:$CB)),0,SUMIF('7'!$CA:$CA,$C397,'7'!$CB:$CB)))-IF($D397="","",IF(ISNA(SUMIF('7'!$B:$B,$D397,'7'!$L:$L)),0,SUMIF('7'!$B:$B,$D397,'7'!$L:$L)))))</f>
        <v/>
      </c>
      <c r="M397" s="34" t="str">
        <f>IF($D397="","",(IF($C397="","",IF(ISNA(SUMIF('8'!$CA:$CA,$C397,'8'!$CB:$CB)),0,SUMIF('8'!$CA:$CA,$C397,'8'!$CB:$CB)))-IF($D397="","",IF(ISNA(SUMIF('8'!$B:$B,$D397,'8'!$L:$L)),0,SUMIF('8'!$B:$B,$D397,'8'!$L:$L)))))</f>
        <v/>
      </c>
      <c r="N397" s="34" t="str">
        <f>IF($D397="","",(IF($C397="","",IF(ISNA(SUMIF('9'!$CA:$CA,$C397,'9'!$CB:$CB)),0,SUMIF('9'!$CA:$CA,$C397,'9'!$CB:$CB)))-IF($D397="","",IF(ISNA(SUMIF('9'!$B:$B,$D397,'9'!$L:$L)),0,SUMIF('9'!$B:$B,$D397,'9'!$L:$L)))))</f>
        <v/>
      </c>
      <c r="O397" s="34" t="str">
        <f>IF($D397="","",(IF($C397="","",IF(ISNA(SUMIF('10'!$CA:$CA,$C397,'10'!$CB:$CB)),0,SUMIF('10'!$CA:$CA,$C397,'10'!$CB:$CB)))-IF($D397="","",IF(ISNA(SUMIF('10'!$B:$B,$D397,'10'!$L:$L)),0,SUMIF('10'!$B:$B,$D397,'10'!$L:$L)))))</f>
        <v/>
      </c>
      <c r="P397" s="34" t="str">
        <f>IF($D397="","",(IF($C397="","",IF(ISNA(SUMIF('11'!$CA:$CA,$C397,'11'!$CB:$CB)),0,SUMIF('11'!$CA:$CA,$C397,'11'!$CB:$CB)))-IF($D397="","",IF(ISNA(SUMIF('11'!$B:$B,$D397,'11'!$L:$L)),0,SUMIF('11'!$B:$B,$D397,'11'!$L:$L)))))</f>
        <v/>
      </c>
      <c r="Q397" s="34" t="str">
        <f>IF($D397="","",(IF($C397="","",IF(ISNA(SUMIF('12'!$CA:$CA,$C397,'12'!$CB:$CB)),0,SUMIF('12'!$CA:$CA,$C397,'12'!$CB:$CB)))-IF($D397="","",IF(ISNA(SUMIF('12'!$B:$B,$D397,'12'!$L:$L)),0,SUMIF('12'!$B:$B,$D397,'12'!$L:$L)))))</f>
        <v/>
      </c>
      <c r="R397" s="34" t="str">
        <f>IF($D397="","",(IF($C397="","",IF(ISNA(SUMIF('13'!$CA:$CA,$C397,'13'!$CB:$CB)),0,SUMIF('13'!$CA:$CA,$C397,'13'!$CB:$CB)))-IF($D397="","",IF(ISNA(SUMIF('13'!$B:$B,$D397,'13'!$L:$L)),0,SUMIF('13'!$B:$B,$D397,'13'!$L:$L)))))</f>
        <v/>
      </c>
      <c r="S397" s="34" t="str">
        <f>IF($D397="","",(IF($C397="","",IF(ISNA(SUMIF('14'!$CA:$CA,$C397,'14'!$CB:$CB)),0,SUMIF('14'!$CA:$CA,$C397,'14'!$CB:$CB)))-IF($D397="","",IF(ISNA(SUMIF('14'!$B:$B,$D397,'14'!$L:$L)),0,SUMIF('14'!$B:$B,$D397,'14'!$L:$L)))))</f>
        <v/>
      </c>
      <c r="T397" s="34" t="str">
        <f>IF($D397="","",(IF($C397="","",IF(ISNA(SUMIF('15'!$CA:$CA,$C397,'15'!$CB:$CB)),0,SUMIF('15'!$CA:$CA,$C397,'15'!$CB:$CB)))-IF($D397="","",IF(ISNA(SUMIF('15'!$B:$B,$D397,'15'!$L:$L)),0,SUMIF('15'!$B:$B,$D397,'15'!$L:$L)))))</f>
        <v/>
      </c>
      <c r="U397" s="34" t="str">
        <f>IF($D397="","",(IF($C397="","",IF(ISNA(SUMIF('16'!$CA:$CA,$C397,'16'!$CB:$CB)),0,SUMIF('16'!$CA:$CA,$C397,'16'!$CB:$CB)))-IF($D397="","",IF(ISNA(SUMIF('16'!$B:$B,$D397,'16'!$L:$L)),0,SUMIF('16'!$B:$B,$D397,'16'!$L:$L)))))</f>
        <v/>
      </c>
      <c r="V397" s="34" t="str">
        <f>IF($D397="","",(IF($C397="","",IF(ISNA(SUMIF('17'!$CA:$CA,$C397,'17'!$CB:$CB)),0,SUMIF('17'!$CA:$CA,$C397,'17'!$CB:$CB)))-IF($D397="","",IF(ISNA(SUMIF('17'!$B:$B,$D397,'17'!$L:$L)),0,SUMIF('17'!$B:$B,$D397,'17'!$L:$L)))))</f>
        <v/>
      </c>
      <c r="W397" s="34" t="str">
        <f>IF($D397="","",(IF($C397="","",IF(ISNA(SUMIF('18'!$CA:$CA,$C397,'18'!$CB:$CB)),0,SUMIF('18'!$CA:$CA,$C397,'18'!$CB:$CB)))-IF($D397="","",IF(ISNA(SUMIF('18'!$B:$B,$D397,'18'!$L:$L)),0,SUMIF('18'!$B:$B,$D397,'18'!$L:$L)))))</f>
        <v/>
      </c>
      <c r="X397" s="34" t="str">
        <f>IF($D397="","",(IF($C397="","",IF(ISNA(SUMIF('19'!$CA:$CA,$C397,'19'!$CB:$CB)),0,SUMIF('19'!$CA:$CA,$C397,'19'!$CB:$CB)))-IF($D397="","",IF(ISNA(SUMIF('19'!$B:$B,$D397,'19'!$L:$L)),0,SUMIF('19'!$B:$B,$D397,'19'!$L:$L)))))</f>
        <v/>
      </c>
      <c r="Y397" s="34" t="str">
        <f>IF($D397="","",(IF($C397="","",IF(ISNA(SUMIF('20'!$CA:$CA,$C397,'20'!$CB:$CB)),0,SUMIF('20'!$CA:$CA,$C397,'20'!$CB:$CB)))-IF($D397="","",IF(ISNA(SUMIF('20'!$B:$B,$D397,'20'!$L:$L)),0,SUMIF('20'!$B:$B,$D397,'20'!$L:$L)))))</f>
        <v/>
      </c>
      <c r="Z397" s="34" t="str">
        <f>IF($D397="","",(IF($C397="","",IF(ISNA(SUMIF('21'!$CA:$CA,$C397,'21'!$CB:$CB)),0,SUMIF('21'!$CA:$CA,$C397,'21'!$CB:$CB)))-IF($D397="","",IF(ISNA(SUMIF('21'!$B:$B,$D397,'21'!$L:$L)),0,SUMIF('21'!$B:$B,$D397,'21'!$L:$L)))))</f>
        <v/>
      </c>
      <c r="AA397" s="34" t="str">
        <f>IF($D397="","",(IF($C397="","",IF(ISNA(SUMIF('22'!$CA:$CA,$C397,'22'!$CB:$CB)),0,SUMIF('22'!$CA:$CA,$C397,'22'!$CB:$CB)))-IF($D397="","",IF(ISNA(SUMIF('22'!$B:$B,$D397,'22'!$L:$L)),0,SUMIF('22'!$B:$B,$D397,'22'!$L:$L)))))</f>
        <v/>
      </c>
      <c r="AB397" s="34" t="str">
        <f>IF($D397="","",(IF($C397="","",IF(ISNA(SUMIF('23'!$CA:$CA,$C397,'23'!$CB:$CB)),0,SUMIF('23'!$CA:$CA,$C397,'23'!$CB:$CB)))-IF($D397="","",IF(ISNA(SUMIF('23'!$B:$B,$D397,'23'!$L:$L)),0,SUMIF('23'!$B:$B,$D397,'23'!$L:$L)))))</f>
        <v/>
      </c>
      <c r="AC397" s="34" t="str">
        <f>IF($D397="","",(IF($C397="","",IF(ISNA(SUMIF('24'!$CA:$CA,$C397,'24'!$CB:$CB)),0,SUMIF('24'!$CA:$CA,$C397,'24'!$CB:$CB)))-IF($D397="","",IF(ISNA(SUMIF('24'!$B:$B,$D397,'24'!$L:$L)),0,SUMIF('24'!$B:$B,$D397,'24'!$L:$L)))))</f>
        <v/>
      </c>
      <c r="AD397" s="34" t="str">
        <f>IF($D397="","",(IF($C397="","",IF(ISNA(SUMIF('25'!$CA:$CA,$C397,'25'!$CB:$CB)),0,SUMIF('25'!$CA:$CA,$C397,'25'!$CB:$CB)))-IF($D397="","",IF(ISNA(SUMIF('25'!$B:$B,$D397,'25'!$L:$L)),0,SUMIF('25'!$B:$B,$D397,'25'!$L:$L)))))</f>
        <v/>
      </c>
      <c r="AE397" s="34" t="str">
        <f>IF($D397="","",(IF($C397="","",IF(ISNA(SUMIF('26'!$CA:$CA,$C397,'26'!$CB:$CB)),0,SUMIF('26'!$CA:$CA,$C397,'26'!$CB:$CB)))-IF($D397="","",IF(ISNA(SUMIF('26'!$B:$B,$D397,'26'!$L:$L)),0,SUMIF('26'!$B:$B,$D397,'26'!$L:$L)))))</f>
        <v/>
      </c>
      <c r="AF397" s="34" t="str">
        <f>IF($D397="","",(IF($C397="","",IF(ISNA(SUMIF('27'!$CA:$CA,$C397,'27'!$CB:$CB)),0,SUMIF('27'!$CA:$CA,$C397,'27'!$CB:$CB)))-IF($D397="","",IF(ISNA(SUMIF('27'!$B:$B,$D397,'27'!$L:$L)),0,SUMIF('27'!$B:$B,$D397,'27'!$L:$L)))))</f>
        <v/>
      </c>
      <c r="AG397" s="34" t="str">
        <f>IF($D397="","",(IF($C397="","",IF(ISNA(SUMIF('28'!$CA:$CA,$C397,'28'!$CB:$CB)),0,SUMIF('28'!$CA:$CA,$C397,'28'!$CB:$CB)))-IF($D397="","",IF(ISNA(SUMIF('28'!$B:$B,$D397,'28'!$L:$L)),0,SUMIF('28'!$B:$B,$D397,'28'!$L:$L)))))</f>
        <v/>
      </c>
      <c r="AH397" s="34" t="str">
        <f>IF($D397="","",(IF($C397="","",IF(ISNA(SUMIF('29'!$CA:$CA,$C397,'29'!$CB:$CB)),0,SUMIF('29'!$CA:$CA,$C397,'29'!$CB:$CB)))-IF($D397="","",IF(ISNA(SUMIF('29'!$B:$B,$D397,'29'!$L:$L)),0,SUMIF('29'!$B:$B,$D397,'29'!$L:$L)))))</f>
        <v/>
      </c>
      <c r="AI397" s="34" t="str">
        <f>IF($D397="","",(IF($C397="","",IF(ISNA(SUMIF('30'!$CA:$CA,$C397,'30'!$CB:$CB)),0,SUMIF('30'!$CA:$CA,$C397,'30'!$CB:$CB)))-IF($D397="","",IF(ISNA(SUMIF('30'!$B:$B,$D397,'30'!$L:$L)),0,SUMIF('30'!$B:$B,$D397,'30'!$L:$L)))))</f>
        <v/>
      </c>
      <c r="AJ397" s="34" t="str">
        <f>IF($D397="","",(IF($C397="","",IF(ISNA(SUMIF('31'!$CA:$CA,$C397,'31'!$CB:$CB)),0,SUMIF('31'!$CA:$CA,$C397,'31'!$CB:$CB)))-IF($D397="","",IF(ISNA(SUMIF('31'!$B:$B,$D397,'31'!$L:$L)),0,SUMIF('31'!$B:$B,$D397,'31'!$L:$L)))))</f>
        <v/>
      </c>
      <c r="AK397" s="35" t="str">
        <f t="shared" si="22"/>
        <v/>
      </c>
      <c r="AL397" s="31" t="str">
        <f t="shared" si="23"/>
        <v/>
      </c>
    </row>
    <row r="398" spans="1:38" ht="17.399999999999999" hidden="1">
      <c r="A398" s="19">
        <v>74</v>
      </c>
      <c r="C398" s="39" t="str">
        <f>IF(D398="","",VLOOKUP('CUADRO GENERADO'!D398,'BASE DATOS CONDUCTORES'!B:C,2,FALSE))</f>
        <v/>
      </c>
      <c r="D398" s="28" t="str">
        <f>IFERROR(VLOOKUP(A398,'BASE DATOS CONDUCTORES'!$AA$4:$AB$403,2,FALSE),"")</f>
        <v/>
      </c>
      <c r="E398" s="34" t="str">
        <f>IF(ISNA(VLOOKUP(D398,SALDOS!C:D,2,FALSE)),"",VLOOKUP(D398,SALDOS!C:D,2,FALSE))</f>
        <v/>
      </c>
      <c r="F398" s="34" t="str">
        <f>IF($D398="","",(IF($C398="","",IF(ISNA(SUMIF('1'!$CA:$CA,$C398,'1'!$CB:$CB)),0,SUMIF('1'!$CA:$CA,$C398,'1'!$CB:$CB)))-IF($D398="","",IF(ISNA(SUMIF('1'!$B:$B,$D398,'1'!$L:$L)),0,SUMIF('1'!$B:$B,$D398,'1'!$L:$L)))))</f>
        <v/>
      </c>
      <c r="G398" s="34" t="str">
        <f>IF($D398="","",(IF($C398="","",IF(ISNA(SUMIF('2'!$CA:$CA,$C398,'2'!$CB:$CB)),0,SUMIF('2'!$CA:$CA,$C398,'2'!$CB:$CB)))-IF($D398="","",IF(ISNA(SUMIF('2'!$B:$B,$D398,'2'!$L:$L)),0,SUMIF('2'!$B:$B,$D398,'2'!$L:$L)))))</f>
        <v/>
      </c>
      <c r="H398" s="34" t="str">
        <f>IF($D398="","",(IF($C398="","",IF(ISNA(SUMIF('3'!$CA:$CA,$C398,'3'!$CB:$CB)),0,SUMIF('3'!$CA:$CA,$C398,'3'!$CB:$CB)))-IF($D398="","",IF(ISNA(SUMIF('3'!$B:$B,$D398,'3'!$L:$L)),0,SUMIF('3'!$B:$B,$D398,'3'!$L:$L)))))</f>
        <v/>
      </c>
      <c r="I398" s="34" t="str">
        <f>IF($D398="","",(IF($C398="","",IF(ISNA(SUMIF('4'!$CA:$CA,$C398,'4'!$CB:$CB)),0,SUMIF('4'!$CA:$CA,$C398,'4'!$CB:$CB)))-IF($D398="","",IF(ISNA(SUMIF('4'!$B:$B,$D398,'4'!$L:$L)),0,SUMIF('4'!$B:$B,$D398,'4'!$L:$L)))))</f>
        <v/>
      </c>
      <c r="J398" s="34" t="str">
        <f>IF($D398="","",(IF($C398="","",IF(ISNA(SUMIF('5'!$CA:$CA,$C398,'5'!$CB:$CB)),0,SUMIF('5'!$CA:$CA,$C398,'5'!$CB:$CB)))-IF($D398="","",IF(ISNA(SUMIF('5'!$B:$B,$D398,'5'!$L:$L)),0,SUMIF('5'!$B:$B,$D398,'5'!$L:$L)))))</f>
        <v/>
      </c>
      <c r="K398" s="34" t="str">
        <f>IF($D398="","",(IF($C398="","",IF(ISNA(SUMIF('6'!$CA:$CA,$C398,'6'!$CB:$CB)),0,SUMIF('6'!$CA:$CA,$C398,'6'!$CB:$CB)))-IF($D398="","",IF(ISNA(SUMIF('6'!$B:$B,$D398,'6'!$L:$L)),0,SUMIF('6'!$B:$B,$D398,'6'!$L:$L)))))</f>
        <v/>
      </c>
      <c r="L398" s="34" t="str">
        <f>IF($D398="","",(IF($C398="","",IF(ISNA(SUMIF('7'!$CA:$CA,$C398,'7'!$CB:$CB)),0,SUMIF('7'!$CA:$CA,$C398,'7'!$CB:$CB)))-IF($D398="","",IF(ISNA(SUMIF('7'!$B:$B,$D398,'7'!$L:$L)),0,SUMIF('7'!$B:$B,$D398,'7'!$L:$L)))))</f>
        <v/>
      </c>
      <c r="M398" s="34" t="str">
        <f>IF($D398="","",(IF($C398="","",IF(ISNA(SUMIF('8'!$CA:$CA,$C398,'8'!$CB:$CB)),0,SUMIF('8'!$CA:$CA,$C398,'8'!$CB:$CB)))-IF($D398="","",IF(ISNA(SUMIF('8'!$B:$B,$D398,'8'!$L:$L)),0,SUMIF('8'!$B:$B,$D398,'8'!$L:$L)))))</f>
        <v/>
      </c>
      <c r="N398" s="34" t="str">
        <f>IF($D398="","",(IF($C398="","",IF(ISNA(SUMIF('9'!$CA:$CA,$C398,'9'!$CB:$CB)),0,SUMIF('9'!$CA:$CA,$C398,'9'!$CB:$CB)))-IF($D398="","",IF(ISNA(SUMIF('9'!$B:$B,$D398,'9'!$L:$L)),0,SUMIF('9'!$B:$B,$D398,'9'!$L:$L)))))</f>
        <v/>
      </c>
      <c r="O398" s="34" t="str">
        <f>IF($D398="","",(IF($C398="","",IF(ISNA(SUMIF('10'!$CA:$CA,$C398,'10'!$CB:$CB)),0,SUMIF('10'!$CA:$CA,$C398,'10'!$CB:$CB)))-IF($D398="","",IF(ISNA(SUMIF('10'!$B:$B,$D398,'10'!$L:$L)),0,SUMIF('10'!$B:$B,$D398,'10'!$L:$L)))))</f>
        <v/>
      </c>
      <c r="P398" s="34" t="str">
        <f>IF($D398="","",(IF($C398="","",IF(ISNA(SUMIF('11'!$CA:$CA,$C398,'11'!$CB:$CB)),0,SUMIF('11'!$CA:$CA,$C398,'11'!$CB:$CB)))-IF($D398="","",IF(ISNA(SUMIF('11'!$B:$B,$D398,'11'!$L:$L)),0,SUMIF('11'!$B:$B,$D398,'11'!$L:$L)))))</f>
        <v/>
      </c>
      <c r="Q398" s="34" t="str">
        <f>IF($D398="","",(IF($C398="","",IF(ISNA(SUMIF('12'!$CA:$CA,$C398,'12'!$CB:$CB)),0,SUMIF('12'!$CA:$CA,$C398,'12'!$CB:$CB)))-IF($D398="","",IF(ISNA(SUMIF('12'!$B:$B,$D398,'12'!$L:$L)),0,SUMIF('12'!$B:$B,$D398,'12'!$L:$L)))))</f>
        <v/>
      </c>
      <c r="R398" s="34" t="str">
        <f>IF($D398="","",(IF($C398="","",IF(ISNA(SUMIF('13'!$CA:$CA,$C398,'13'!$CB:$CB)),0,SUMIF('13'!$CA:$CA,$C398,'13'!$CB:$CB)))-IF($D398="","",IF(ISNA(SUMIF('13'!$B:$B,$D398,'13'!$L:$L)),0,SUMIF('13'!$B:$B,$D398,'13'!$L:$L)))))</f>
        <v/>
      </c>
      <c r="S398" s="34" t="str">
        <f>IF($D398="","",(IF($C398="","",IF(ISNA(SUMIF('14'!$CA:$CA,$C398,'14'!$CB:$CB)),0,SUMIF('14'!$CA:$CA,$C398,'14'!$CB:$CB)))-IF($D398="","",IF(ISNA(SUMIF('14'!$B:$B,$D398,'14'!$L:$L)),0,SUMIF('14'!$B:$B,$D398,'14'!$L:$L)))))</f>
        <v/>
      </c>
      <c r="T398" s="34" t="str">
        <f>IF($D398="","",(IF($C398="","",IF(ISNA(SUMIF('15'!$CA:$CA,$C398,'15'!$CB:$CB)),0,SUMIF('15'!$CA:$CA,$C398,'15'!$CB:$CB)))-IF($D398="","",IF(ISNA(SUMIF('15'!$B:$B,$D398,'15'!$L:$L)),0,SUMIF('15'!$B:$B,$D398,'15'!$L:$L)))))</f>
        <v/>
      </c>
      <c r="U398" s="34" t="str">
        <f>IF($D398="","",(IF($C398="","",IF(ISNA(SUMIF('16'!$CA:$CA,$C398,'16'!$CB:$CB)),0,SUMIF('16'!$CA:$CA,$C398,'16'!$CB:$CB)))-IF($D398="","",IF(ISNA(SUMIF('16'!$B:$B,$D398,'16'!$L:$L)),0,SUMIF('16'!$B:$B,$D398,'16'!$L:$L)))))</f>
        <v/>
      </c>
      <c r="V398" s="34" t="str">
        <f>IF($D398="","",(IF($C398="","",IF(ISNA(SUMIF('17'!$CA:$CA,$C398,'17'!$CB:$CB)),0,SUMIF('17'!$CA:$CA,$C398,'17'!$CB:$CB)))-IF($D398="","",IF(ISNA(SUMIF('17'!$B:$B,$D398,'17'!$L:$L)),0,SUMIF('17'!$B:$B,$D398,'17'!$L:$L)))))</f>
        <v/>
      </c>
      <c r="W398" s="34" t="str">
        <f>IF($D398="","",(IF($C398="","",IF(ISNA(SUMIF('18'!$CA:$CA,$C398,'18'!$CB:$CB)),0,SUMIF('18'!$CA:$CA,$C398,'18'!$CB:$CB)))-IF($D398="","",IF(ISNA(SUMIF('18'!$B:$B,$D398,'18'!$L:$L)),0,SUMIF('18'!$B:$B,$D398,'18'!$L:$L)))))</f>
        <v/>
      </c>
      <c r="X398" s="34" t="str">
        <f>IF($D398="","",(IF($C398="","",IF(ISNA(SUMIF('19'!$CA:$CA,$C398,'19'!$CB:$CB)),0,SUMIF('19'!$CA:$CA,$C398,'19'!$CB:$CB)))-IF($D398="","",IF(ISNA(SUMIF('19'!$B:$B,$D398,'19'!$L:$L)),0,SUMIF('19'!$B:$B,$D398,'19'!$L:$L)))))</f>
        <v/>
      </c>
      <c r="Y398" s="34" t="str">
        <f>IF($D398="","",(IF($C398="","",IF(ISNA(SUMIF('20'!$CA:$CA,$C398,'20'!$CB:$CB)),0,SUMIF('20'!$CA:$CA,$C398,'20'!$CB:$CB)))-IF($D398="","",IF(ISNA(SUMIF('20'!$B:$B,$D398,'20'!$L:$L)),0,SUMIF('20'!$B:$B,$D398,'20'!$L:$L)))))</f>
        <v/>
      </c>
      <c r="Z398" s="34" t="str">
        <f>IF($D398="","",(IF($C398="","",IF(ISNA(SUMIF('21'!$CA:$CA,$C398,'21'!$CB:$CB)),0,SUMIF('21'!$CA:$CA,$C398,'21'!$CB:$CB)))-IF($D398="","",IF(ISNA(SUMIF('21'!$B:$B,$D398,'21'!$L:$L)),0,SUMIF('21'!$B:$B,$D398,'21'!$L:$L)))))</f>
        <v/>
      </c>
      <c r="AA398" s="34" t="str">
        <f>IF($D398="","",(IF($C398="","",IF(ISNA(SUMIF('22'!$CA:$CA,$C398,'22'!$CB:$CB)),0,SUMIF('22'!$CA:$CA,$C398,'22'!$CB:$CB)))-IF($D398="","",IF(ISNA(SUMIF('22'!$B:$B,$D398,'22'!$L:$L)),0,SUMIF('22'!$B:$B,$D398,'22'!$L:$L)))))</f>
        <v/>
      </c>
      <c r="AB398" s="34" t="str">
        <f>IF($D398="","",(IF($C398="","",IF(ISNA(SUMIF('23'!$CA:$CA,$C398,'23'!$CB:$CB)),0,SUMIF('23'!$CA:$CA,$C398,'23'!$CB:$CB)))-IF($D398="","",IF(ISNA(SUMIF('23'!$B:$B,$D398,'23'!$L:$L)),0,SUMIF('23'!$B:$B,$D398,'23'!$L:$L)))))</f>
        <v/>
      </c>
      <c r="AC398" s="34" t="str">
        <f>IF($D398="","",(IF($C398="","",IF(ISNA(SUMIF('24'!$CA:$CA,$C398,'24'!$CB:$CB)),0,SUMIF('24'!$CA:$CA,$C398,'24'!$CB:$CB)))-IF($D398="","",IF(ISNA(SUMIF('24'!$B:$B,$D398,'24'!$L:$L)),0,SUMIF('24'!$B:$B,$D398,'24'!$L:$L)))))</f>
        <v/>
      </c>
      <c r="AD398" s="34" t="str">
        <f>IF($D398="","",(IF($C398="","",IF(ISNA(SUMIF('25'!$CA:$CA,$C398,'25'!$CB:$CB)),0,SUMIF('25'!$CA:$CA,$C398,'25'!$CB:$CB)))-IF($D398="","",IF(ISNA(SUMIF('25'!$B:$B,$D398,'25'!$L:$L)),0,SUMIF('25'!$B:$B,$D398,'25'!$L:$L)))))</f>
        <v/>
      </c>
      <c r="AE398" s="34" t="str">
        <f>IF($D398="","",(IF($C398="","",IF(ISNA(SUMIF('26'!$CA:$CA,$C398,'26'!$CB:$CB)),0,SUMIF('26'!$CA:$CA,$C398,'26'!$CB:$CB)))-IF($D398="","",IF(ISNA(SUMIF('26'!$B:$B,$D398,'26'!$L:$L)),0,SUMIF('26'!$B:$B,$D398,'26'!$L:$L)))))</f>
        <v/>
      </c>
      <c r="AF398" s="34" t="str">
        <f>IF($D398="","",(IF($C398="","",IF(ISNA(SUMIF('27'!$CA:$CA,$C398,'27'!$CB:$CB)),0,SUMIF('27'!$CA:$CA,$C398,'27'!$CB:$CB)))-IF($D398="","",IF(ISNA(SUMIF('27'!$B:$B,$D398,'27'!$L:$L)),0,SUMIF('27'!$B:$B,$D398,'27'!$L:$L)))))</f>
        <v/>
      </c>
      <c r="AG398" s="34" t="str">
        <f>IF($D398="","",(IF($C398="","",IF(ISNA(SUMIF('28'!$CA:$CA,$C398,'28'!$CB:$CB)),0,SUMIF('28'!$CA:$CA,$C398,'28'!$CB:$CB)))-IF($D398="","",IF(ISNA(SUMIF('28'!$B:$B,$D398,'28'!$L:$L)),0,SUMIF('28'!$B:$B,$D398,'28'!$L:$L)))))</f>
        <v/>
      </c>
      <c r="AH398" s="34" t="str">
        <f>IF($D398="","",(IF($C398="","",IF(ISNA(SUMIF('29'!$CA:$CA,$C398,'29'!$CB:$CB)),0,SUMIF('29'!$CA:$CA,$C398,'29'!$CB:$CB)))-IF($D398="","",IF(ISNA(SUMIF('29'!$B:$B,$D398,'29'!$L:$L)),0,SUMIF('29'!$B:$B,$D398,'29'!$L:$L)))))</f>
        <v/>
      </c>
      <c r="AI398" s="34" t="str">
        <f>IF($D398="","",(IF($C398="","",IF(ISNA(SUMIF('30'!$CA:$CA,$C398,'30'!$CB:$CB)),0,SUMIF('30'!$CA:$CA,$C398,'30'!$CB:$CB)))-IF($D398="","",IF(ISNA(SUMIF('30'!$B:$B,$D398,'30'!$L:$L)),0,SUMIF('30'!$B:$B,$D398,'30'!$L:$L)))))</f>
        <v/>
      </c>
      <c r="AJ398" s="34" t="str">
        <f>IF($D398="","",(IF($C398="","",IF(ISNA(SUMIF('31'!$CA:$CA,$C398,'31'!$CB:$CB)),0,SUMIF('31'!$CA:$CA,$C398,'31'!$CB:$CB)))-IF($D398="","",IF(ISNA(SUMIF('31'!$B:$B,$D398,'31'!$L:$L)),0,SUMIF('31'!$B:$B,$D398,'31'!$L:$L)))))</f>
        <v/>
      </c>
      <c r="AK398" s="35" t="str">
        <f t="shared" si="22"/>
        <v/>
      </c>
      <c r="AL398" s="31" t="str">
        <f t="shared" si="23"/>
        <v/>
      </c>
    </row>
    <row r="399" spans="1:38" ht="17.399999999999999" hidden="1">
      <c r="A399" s="19">
        <v>75</v>
      </c>
      <c r="C399" s="39" t="str">
        <f>IF(D399="","",VLOOKUP('CUADRO GENERADO'!D399,'BASE DATOS CONDUCTORES'!B:C,2,FALSE))</f>
        <v/>
      </c>
      <c r="D399" s="28" t="str">
        <f>IFERROR(VLOOKUP(A399,'BASE DATOS CONDUCTORES'!$AA$4:$AB$403,2,FALSE),"")</f>
        <v/>
      </c>
      <c r="E399" s="34" t="str">
        <f>IF(ISNA(VLOOKUP(D399,SALDOS!C:D,2,FALSE)),"",VLOOKUP(D399,SALDOS!C:D,2,FALSE))</f>
        <v/>
      </c>
      <c r="F399" s="34" t="str">
        <f>IF($D399="","",(IF($C399="","",IF(ISNA(SUMIF('1'!$CA:$CA,$C399,'1'!$CB:$CB)),0,SUMIF('1'!$CA:$CA,$C399,'1'!$CB:$CB)))-IF($D399="","",IF(ISNA(SUMIF('1'!$B:$B,$D399,'1'!$L:$L)),0,SUMIF('1'!$B:$B,$D399,'1'!$L:$L)))))</f>
        <v/>
      </c>
      <c r="G399" s="34" t="str">
        <f>IF($D399="","",(IF($C399="","",IF(ISNA(SUMIF('2'!$CA:$CA,$C399,'2'!$CB:$CB)),0,SUMIF('2'!$CA:$CA,$C399,'2'!$CB:$CB)))-IF($D399="","",IF(ISNA(SUMIF('2'!$B:$B,$D399,'2'!$L:$L)),0,SUMIF('2'!$B:$B,$D399,'2'!$L:$L)))))</f>
        <v/>
      </c>
      <c r="H399" s="34" t="str">
        <f>IF($D399="","",(IF($C399="","",IF(ISNA(SUMIF('3'!$CA:$CA,$C399,'3'!$CB:$CB)),0,SUMIF('3'!$CA:$CA,$C399,'3'!$CB:$CB)))-IF($D399="","",IF(ISNA(SUMIF('3'!$B:$B,$D399,'3'!$L:$L)),0,SUMIF('3'!$B:$B,$D399,'3'!$L:$L)))))</f>
        <v/>
      </c>
      <c r="I399" s="34" t="str">
        <f>IF($D399="","",(IF($C399="","",IF(ISNA(SUMIF('4'!$CA:$CA,$C399,'4'!$CB:$CB)),0,SUMIF('4'!$CA:$CA,$C399,'4'!$CB:$CB)))-IF($D399="","",IF(ISNA(SUMIF('4'!$B:$B,$D399,'4'!$L:$L)),0,SUMIF('4'!$B:$B,$D399,'4'!$L:$L)))))</f>
        <v/>
      </c>
      <c r="J399" s="34" t="str">
        <f>IF($D399="","",(IF($C399="","",IF(ISNA(SUMIF('5'!$CA:$CA,$C399,'5'!$CB:$CB)),0,SUMIF('5'!$CA:$CA,$C399,'5'!$CB:$CB)))-IF($D399="","",IF(ISNA(SUMIF('5'!$B:$B,$D399,'5'!$L:$L)),0,SUMIF('5'!$B:$B,$D399,'5'!$L:$L)))))</f>
        <v/>
      </c>
      <c r="K399" s="34" t="str">
        <f>IF($D399="","",(IF($C399="","",IF(ISNA(SUMIF('6'!$CA:$CA,$C399,'6'!$CB:$CB)),0,SUMIF('6'!$CA:$CA,$C399,'6'!$CB:$CB)))-IF($D399="","",IF(ISNA(SUMIF('6'!$B:$B,$D399,'6'!$L:$L)),0,SUMIF('6'!$B:$B,$D399,'6'!$L:$L)))))</f>
        <v/>
      </c>
      <c r="L399" s="34" t="str">
        <f>IF($D399="","",(IF($C399="","",IF(ISNA(SUMIF('7'!$CA:$CA,$C399,'7'!$CB:$CB)),0,SUMIF('7'!$CA:$CA,$C399,'7'!$CB:$CB)))-IF($D399="","",IF(ISNA(SUMIF('7'!$B:$B,$D399,'7'!$L:$L)),0,SUMIF('7'!$B:$B,$D399,'7'!$L:$L)))))</f>
        <v/>
      </c>
      <c r="M399" s="34" t="str">
        <f>IF($D399="","",(IF($C399="","",IF(ISNA(SUMIF('8'!$CA:$CA,$C399,'8'!$CB:$CB)),0,SUMIF('8'!$CA:$CA,$C399,'8'!$CB:$CB)))-IF($D399="","",IF(ISNA(SUMIF('8'!$B:$B,$D399,'8'!$L:$L)),0,SUMIF('8'!$B:$B,$D399,'8'!$L:$L)))))</f>
        <v/>
      </c>
      <c r="N399" s="34" t="str">
        <f>IF($D399="","",(IF($C399="","",IF(ISNA(SUMIF('9'!$CA:$CA,$C399,'9'!$CB:$CB)),0,SUMIF('9'!$CA:$CA,$C399,'9'!$CB:$CB)))-IF($D399="","",IF(ISNA(SUMIF('9'!$B:$B,$D399,'9'!$L:$L)),0,SUMIF('9'!$B:$B,$D399,'9'!$L:$L)))))</f>
        <v/>
      </c>
      <c r="O399" s="34" t="str">
        <f>IF($D399="","",(IF($C399="","",IF(ISNA(SUMIF('10'!$CA:$CA,$C399,'10'!$CB:$CB)),0,SUMIF('10'!$CA:$CA,$C399,'10'!$CB:$CB)))-IF($D399="","",IF(ISNA(SUMIF('10'!$B:$B,$D399,'10'!$L:$L)),0,SUMIF('10'!$B:$B,$D399,'10'!$L:$L)))))</f>
        <v/>
      </c>
      <c r="P399" s="34" t="str">
        <f>IF($D399="","",(IF($C399="","",IF(ISNA(SUMIF('11'!$CA:$CA,$C399,'11'!$CB:$CB)),0,SUMIF('11'!$CA:$CA,$C399,'11'!$CB:$CB)))-IF($D399="","",IF(ISNA(SUMIF('11'!$B:$B,$D399,'11'!$L:$L)),0,SUMIF('11'!$B:$B,$D399,'11'!$L:$L)))))</f>
        <v/>
      </c>
      <c r="Q399" s="34" t="str">
        <f>IF($D399="","",(IF($C399="","",IF(ISNA(SUMIF('12'!$CA:$CA,$C399,'12'!$CB:$CB)),0,SUMIF('12'!$CA:$CA,$C399,'12'!$CB:$CB)))-IF($D399="","",IF(ISNA(SUMIF('12'!$B:$B,$D399,'12'!$L:$L)),0,SUMIF('12'!$B:$B,$D399,'12'!$L:$L)))))</f>
        <v/>
      </c>
      <c r="R399" s="34" t="str">
        <f>IF($D399="","",(IF($C399="","",IF(ISNA(SUMIF('13'!$CA:$CA,$C399,'13'!$CB:$CB)),0,SUMIF('13'!$CA:$CA,$C399,'13'!$CB:$CB)))-IF($D399="","",IF(ISNA(SUMIF('13'!$B:$B,$D399,'13'!$L:$L)),0,SUMIF('13'!$B:$B,$D399,'13'!$L:$L)))))</f>
        <v/>
      </c>
      <c r="S399" s="34" t="str">
        <f>IF($D399="","",(IF($C399="","",IF(ISNA(SUMIF('14'!$CA:$CA,$C399,'14'!$CB:$CB)),0,SUMIF('14'!$CA:$CA,$C399,'14'!$CB:$CB)))-IF($D399="","",IF(ISNA(SUMIF('14'!$B:$B,$D399,'14'!$L:$L)),0,SUMIF('14'!$B:$B,$D399,'14'!$L:$L)))))</f>
        <v/>
      </c>
      <c r="T399" s="34" t="str">
        <f>IF($D399="","",(IF($C399="","",IF(ISNA(SUMIF('15'!$CA:$CA,$C399,'15'!$CB:$CB)),0,SUMIF('15'!$CA:$CA,$C399,'15'!$CB:$CB)))-IF($D399="","",IF(ISNA(SUMIF('15'!$B:$B,$D399,'15'!$L:$L)),0,SUMIF('15'!$B:$B,$D399,'15'!$L:$L)))))</f>
        <v/>
      </c>
      <c r="U399" s="34" t="str">
        <f>IF($D399="","",(IF($C399="","",IF(ISNA(SUMIF('16'!$CA:$CA,$C399,'16'!$CB:$CB)),0,SUMIF('16'!$CA:$CA,$C399,'16'!$CB:$CB)))-IF($D399="","",IF(ISNA(SUMIF('16'!$B:$B,$D399,'16'!$L:$L)),0,SUMIF('16'!$B:$B,$D399,'16'!$L:$L)))))</f>
        <v/>
      </c>
      <c r="V399" s="34" t="str">
        <f>IF($D399="","",(IF($C399="","",IF(ISNA(SUMIF('17'!$CA:$CA,$C399,'17'!$CB:$CB)),0,SUMIF('17'!$CA:$CA,$C399,'17'!$CB:$CB)))-IF($D399="","",IF(ISNA(SUMIF('17'!$B:$B,$D399,'17'!$L:$L)),0,SUMIF('17'!$B:$B,$D399,'17'!$L:$L)))))</f>
        <v/>
      </c>
      <c r="W399" s="34" t="str">
        <f>IF($D399="","",(IF($C399="","",IF(ISNA(SUMIF('18'!$CA:$CA,$C399,'18'!$CB:$CB)),0,SUMIF('18'!$CA:$CA,$C399,'18'!$CB:$CB)))-IF($D399="","",IF(ISNA(SUMIF('18'!$B:$B,$D399,'18'!$L:$L)),0,SUMIF('18'!$B:$B,$D399,'18'!$L:$L)))))</f>
        <v/>
      </c>
      <c r="X399" s="34" t="str">
        <f>IF($D399="","",(IF($C399="","",IF(ISNA(SUMIF('19'!$CA:$CA,$C399,'19'!$CB:$CB)),0,SUMIF('19'!$CA:$CA,$C399,'19'!$CB:$CB)))-IF($D399="","",IF(ISNA(SUMIF('19'!$B:$B,$D399,'19'!$L:$L)),0,SUMIF('19'!$B:$B,$D399,'19'!$L:$L)))))</f>
        <v/>
      </c>
      <c r="Y399" s="34" t="str">
        <f>IF($D399="","",(IF($C399="","",IF(ISNA(SUMIF('20'!$CA:$CA,$C399,'20'!$CB:$CB)),0,SUMIF('20'!$CA:$CA,$C399,'20'!$CB:$CB)))-IF($D399="","",IF(ISNA(SUMIF('20'!$B:$B,$D399,'20'!$L:$L)),0,SUMIF('20'!$B:$B,$D399,'20'!$L:$L)))))</f>
        <v/>
      </c>
      <c r="Z399" s="34" t="str">
        <f>IF($D399="","",(IF($C399="","",IF(ISNA(SUMIF('21'!$CA:$CA,$C399,'21'!$CB:$CB)),0,SUMIF('21'!$CA:$CA,$C399,'21'!$CB:$CB)))-IF($D399="","",IF(ISNA(SUMIF('21'!$B:$B,$D399,'21'!$L:$L)),0,SUMIF('21'!$B:$B,$D399,'21'!$L:$L)))))</f>
        <v/>
      </c>
      <c r="AA399" s="34" t="str">
        <f>IF($D399="","",(IF($C399="","",IF(ISNA(SUMIF('22'!$CA:$CA,$C399,'22'!$CB:$CB)),0,SUMIF('22'!$CA:$CA,$C399,'22'!$CB:$CB)))-IF($D399="","",IF(ISNA(SUMIF('22'!$B:$B,$D399,'22'!$L:$L)),0,SUMIF('22'!$B:$B,$D399,'22'!$L:$L)))))</f>
        <v/>
      </c>
      <c r="AB399" s="34" t="str">
        <f>IF($D399="","",(IF($C399="","",IF(ISNA(SUMIF('23'!$CA:$CA,$C399,'23'!$CB:$CB)),0,SUMIF('23'!$CA:$CA,$C399,'23'!$CB:$CB)))-IF($D399="","",IF(ISNA(SUMIF('23'!$B:$B,$D399,'23'!$L:$L)),0,SUMIF('23'!$B:$B,$D399,'23'!$L:$L)))))</f>
        <v/>
      </c>
      <c r="AC399" s="34" t="str">
        <f>IF($D399="","",(IF($C399="","",IF(ISNA(SUMIF('24'!$CA:$CA,$C399,'24'!$CB:$CB)),0,SUMIF('24'!$CA:$CA,$C399,'24'!$CB:$CB)))-IF($D399="","",IF(ISNA(SUMIF('24'!$B:$B,$D399,'24'!$L:$L)),0,SUMIF('24'!$B:$B,$D399,'24'!$L:$L)))))</f>
        <v/>
      </c>
      <c r="AD399" s="34" t="str">
        <f>IF($D399="","",(IF($C399="","",IF(ISNA(SUMIF('25'!$CA:$CA,$C399,'25'!$CB:$CB)),0,SUMIF('25'!$CA:$CA,$C399,'25'!$CB:$CB)))-IF($D399="","",IF(ISNA(SUMIF('25'!$B:$B,$D399,'25'!$L:$L)),0,SUMIF('25'!$B:$B,$D399,'25'!$L:$L)))))</f>
        <v/>
      </c>
      <c r="AE399" s="34" t="str">
        <f>IF($D399="","",(IF($C399="","",IF(ISNA(SUMIF('26'!$CA:$CA,$C399,'26'!$CB:$CB)),0,SUMIF('26'!$CA:$CA,$C399,'26'!$CB:$CB)))-IF($D399="","",IF(ISNA(SUMIF('26'!$B:$B,$D399,'26'!$L:$L)),0,SUMIF('26'!$B:$B,$D399,'26'!$L:$L)))))</f>
        <v/>
      </c>
      <c r="AF399" s="34" t="str">
        <f>IF($D399="","",(IF($C399="","",IF(ISNA(SUMIF('27'!$CA:$CA,$C399,'27'!$CB:$CB)),0,SUMIF('27'!$CA:$CA,$C399,'27'!$CB:$CB)))-IF($D399="","",IF(ISNA(SUMIF('27'!$B:$B,$D399,'27'!$L:$L)),0,SUMIF('27'!$B:$B,$D399,'27'!$L:$L)))))</f>
        <v/>
      </c>
      <c r="AG399" s="34" t="str">
        <f>IF($D399="","",(IF($C399="","",IF(ISNA(SUMIF('28'!$CA:$CA,$C399,'28'!$CB:$CB)),0,SUMIF('28'!$CA:$CA,$C399,'28'!$CB:$CB)))-IF($D399="","",IF(ISNA(SUMIF('28'!$B:$B,$D399,'28'!$L:$L)),0,SUMIF('28'!$B:$B,$D399,'28'!$L:$L)))))</f>
        <v/>
      </c>
      <c r="AH399" s="34" t="str">
        <f>IF($D399="","",(IF($C399="","",IF(ISNA(SUMIF('29'!$CA:$CA,$C399,'29'!$CB:$CB)),0,SUMIF('29'!$CA:$CA,$C399,'29'!$CB:$CB)))-IF($D399="","",IF(ISNA(SUMIF('29'!$B:$B,$D399,'29'!$L:$L)),0,SUMIF('29'!$B:$B,$D399,'29'!$L:$L)))))</f>
        <v/>
      </c>
      <c r="AI399" s="34" t="str">
        <f>IF($D399="","",(IF($C399="","",IF(ISNA(SUMIF('30'!$CA:$CA,$C399,'30'!$CB:$CB)),0,SUMIF('30'!$CA:$CA,$C399,'30'!$CB:$CB)))-IF($D399="","",IF(ISNA(SUMIF('30'!$B:$B,$D399,'30'!$L:$L)),0,SUMIF('30'!$B:$B,$D399,'30'!$L:$L)))))</f>
        <v/>
      </c>
      <c r="AJ399" s="34" t="str">
        <f>IF($D399="","",(IF($C399="","",IF(ISNA(SUMIF('31'!$CA:$CA,$C399,'31'!$CB:$CB)),0,SUMIF('31'!$CA:$CA,$C399,'31'!$CB:$CB)))-IF($D399="","",IF(ISNA(SUMIF('31'!$B:$B,$D399,'31'!$L:$L)),0,SUMIF('31'!$B:$B,$D399,'31'!$L:$L)))))</f>
        <v/>
      </c>
      <c r="AK399" s="35" t="str">
        <f t="shared" si="22"/>
        <v/>
      </c>
      <c r="AL399" s="31" t="str">
        <f t="shared" si="23"/>
        <v/>
      </c>
    </row>
    <row r="400" spans="1:38" ht="17.399999999999999" hidden="1">
      <c r="A400" s="19">
        <v>76</v>
      </c>
      <c r="C400" s="39" t="str">
        <f>IF(D400="","",VLOOKUP('CUADRO GENERADO'!D400,'BASE DATOS CONDUCTORES'!B:C,2,FALSE))</f>
        <v/>
      </c>
      <c r="D400" s="28" t="str">
        <f>IFERROR(VLOOKUP(A400,'BASE DATOS CONDUCTORES'!$AA$4:$AB$403,2,FALSE),"")</f>
        <v/>
      </c>
      <c r="E400" s="34" t="str">
        <f>IF(ISNA(VLOOKUP(D400,SALDOS!C:D,2,FALSE)),"",VLOOKUP(D400,SALDOS!C:D,2,FALSE))</f>
        <v/>
      </c>
      <c r="F400" s="34" t="str">
        <f>IF($D400="","",(IF($C400="","",IF(ISNA(SUMIF('1'!$CA:$CA,$C400,'1'!$CB:$CB)),0,SUMIF('1'!$CA:$CA,$C400,'1'!$CB:$CB)))-IF($D400="","",IF(ISNA(SUMIF('1'!$B:$B,$D400,'1'!$L:$L)),0,SUMIF('1'!$B:$B,$D400,'1'!$L:$L)))))</f>
        <v/>
      </c>
      <c r="G400" s="34" t="str">
        <f>IF($D400="","",(IF($C400="","",IF(ISNA(SUMIF('2'!$CA:$CA,$C400,'2'!$CB:$CB)),0,SUMIF('2'!$CA:$CA,$C400,'2'!$CB:$CB)))-IF($D400="","",IF(ISNA(SUMIF('2'!$B:$B,$D400,'2'!$L:$L)),0,SUMIF('2'!$B:$B,$D400,'2'!$L:$L)))))</f>
        <v/>
      </c>
      <c r="H400" s="34" t="str">
        <f>IF($D400="","",(IF($C400="","",IF(ISNA(SUMIF('3'!$CA:$CA,$C400,'3'!$CB:$CB)),0,SUMIF('3'!$CA:$CA,$C400,'3'!$CB:$CB)))-IF($D400="","",IF(ISNA(SUMIF('3'!$B:$B,$D400,'3'!$L:$L)),0,SUMIF('3'!$B:$B,$D400,'3'!$L:$L)))))</f>
        <v/>
      </c>
      <c r="I400" s="34" t="str">
        <f>IF($D400="","",(IF($C400="","",IF(ISNA(SUMIF('4'!$CA:$CA,$C400,'4'!$CB:$CB)),0,SUMIF('4'!$CA:$CA,$C400,'4'!$CB:$CB)))-IF($D400="","",IF(ISNA(SUMIF('4'!$B:$B,$D400,'4'!$L:$L)),0,SUMIF('4'!$B:$B,$D400,'4'!$L:$L)))))</f>
        <v/>
      </c>
      <c r="J400" s="34" t="str">
        <f>IF($D400="","",(IF($C400="","",IF(ISNA(SUMIF('5'!$CA:$CA,$C400,'5'!$CB:$CB)),0,SUMIF('5'!$CA:$CA,$C400,'5'!$CB:$CB)))-IF($D400="","",IF(ISNA(SUMIF('5'!$B:$B,$D400,'5'!$L:$L)),0,SUMIF('5'!$B:$B,$D400,'5'!$L:$L)))))</f>
        <v/>
      </c>
      <c r="K400" s="34" t="str">
        <f>IF($D400="","",(IF($C400="","",IF(ISNA(SUMIF('6'!$CA:$CA,$C400,'6'!$CB:$CB)),0,SUMIF('6'!$CA:$CA,$C400,'6'!$CB:$CB)))-IF($D400="","",IF(ISNA(SUMIF('6'!$B:$B,$D400,'6'!$L:$L)),0,SUMIF('6'!$B:$B,$D400,'6'!$L:$L)))))</f>
        <v/>
      </c>
      <c r="L400" s="34" t="str">
        <f>IF($D400="","",(IF($C400="","",IF(ISNA(SUMIF('7'!$CA:$CA,$C400,'7'!$CB:$CB)),0,SUMIF('7'!$CA:$CA,$C400,'7'!$CB:$CB)))-IF($D400="","",IF(ISNA(SUMIF('7'!$B:$B,$D400,'7'!$L:$L)),0,SUMIF('7'!$B:$B,$D400,'7'!$L:$L)))))</f>
        <v/>
      </c>
      <c r="M400" s="34" t="str">
        <f>IF($D400="","",(IF($C400="","",IF(ISNA(SUMIF('8'!$CA:$CA,$C400,'8'!$CB:$CB)),0,SUMIF('8'!$CA:$CA,$C400,'8'!$CB:$CB)))-IF($D400="","",IF(ISNA(SUMIF('8'!$B:$B,$D400,'8'!$L:$L)),0,SUMIF('8'!$B:$B,$D400,'8'!$L:$L)))))</f>
        <v/>
      </c>
      <c r="N400" s="34" t="str">
        <f>IF($D400="","",(IF($C400="","",IF(ISNA(SUMIF('9'!$CA:$CA,$C400,'9'!$CB:$CB)),0,SUMIF('9'!$CA:$CA,$C400,'9'!$CB:$CB)))-IF($D400="","",IF(ISNA(SUMIF('9'!$B:$B,$D400,'9'!$L:$L)),0,SUMIF('9'!$B:$B,$D400,'9'!$L:$L)))))</f>
        <v/>
      </c>
      <c r="O400" s="34" t="str">
        <f>IF($D400="","",(IF($C400="","",IF(ISNA(SUMIF('10'!$CA:$CA,$C400,'10'!$CB:$CB)),0,SUMIF('10'!$CA:$CA,$C400,'10'!$CB:$CB)))-IF($D400="","",IF(ISNA(SUMIF('10'!$B:$B,$D400,'10'!$L:$L)),0,SUMIF('10'!$B:$B,$D400,'10'!$L:$L)))))</f>
        <v/>
      </c>
      <c r="P400" s="34" t="str">
        <f>IF($D400="","",(IF($C400="","",IF(ISNA(SUMIF('11'!$CA:$CA,$C400,'11'!$CB:$CB)),0,SUMIF('11'!$CA:$CA,$C400,'11'!$CB:$CB)))-IF($D400="","",IF(ISNA(SUMIF('11'!$B:$B,$D400,'11'!$L:$L)),0,SUMIF('11'!$B:$B,$D400,'11'!$L:$L)))))</f>
        <v/>
      </c>
      <c r="Q400" s="34" t="str">
        <f>IF($D400="","",(IF($C400="","",IF(ISNA(SUMIF('12'!$CA:$CA,$C400,'12'!$CB:$CB)),0,SUMIF('12'!$CA:$CA,$C400,'12'!$CB:$CB)))-IF($D400="","",IF(ISNA(SUMIF('12'!$B:$B,$D400,'12'!$L:$L)),0,SUMIF('12'!$B:$B,$D400,'12'!$L:$L)))))</f>
        <v/>
      </c>
      <c r="R400" s="34" t="str">
        <f>IF($D400="","",(IF($C400="","",IF(ISNA(SUMIF('13'!$CA:$CA,$C400,'13'!$CB:$CB)),0,SUMIF('13'!$CA:$CA,$C400,'13'!$CB:$CB)))-IF($D400="","",IF(ISNA(SUMIF('13'!$B:$B,$D400,'13'!$L:$L)),0,SUMIF('13'!$B:$B,$D400,'13'!$L:$L)))))</f>
        <v/>
      </c>
      <c r="S400" s="34" t="str">
        <f>IF($D400="","",(IF($C400="","",IF(ISNA(SUMIF('14'!$CA:$CA,$C400,'14'!$CB:$CB)),0,SUMIF('14'!$CA:$CA,$C400,'14'!$CB:$CB)))-IF($D400="","",IF(ISNA(SUMIF('14'!$B:$B,$D400,'14'!$L:$L)),0,SUMIF('14'!$B:$B,$D400,'14'!$L:$L)))))</f>
        <v/>
      </c>
      <c r="T400" s="34" t="str">
        <f>IF($D400="","",(IF($C400="","",IF(ISNA(SUMIF('15'!$CA:$CA,$C400,'15'!$CB:$CB)),0,SUMIF('15'!$CA:$CA,$C400,'15'!$CB:$CB)))-IF($D400="","",IF(ISNA(SUMIF('15'!$B:$B,$D400,'15'!$L:$L)),0,SUMIF('15'!$B:$B,$D400,'15'!$L:$L)))))</f>
        <v/>
      </c>
      <c r="U400" s="34" t="str">
        <f>IF($D400="","",(IF($C400="","",IF(ISNA(SUMIF('16'!$CA:$CA,$C400,'16'!$CB:$CB)),0,SUMIF('16'!$CA:$CA,$C400,'16'!$CB:$CB)))-IF($D400="","",IF(ISNA(SUMIF('16'!$B:$B,$D400,'16'!$L:$L)),0,SUMIF('16'!$B:$B,$D400,'16'!$L:$L)))))</f>
        <v/>
      </c>
      <c r="V400" s="34" t="str">
        <f>IF($D400="","",(IF($C400="","",IF(ISNA(SUMIF('17'!$CA:$CA,$C400,'17'!$CB:$CB)),0,SUMIF('17'!$CA:$CA,$C400,'17'!$CB:$CB)))-IF($D400="","",IF(ISNA(SUMIF('17'!$B:$B,$D400,'17'!$L:$L)),0,SUMIF('17'!$B:$B,$D400,'17'!$L:$L)))))</f>
        <v/>
      </c>
      <c r="W400" s="34" t="str">
        <f>IF($D400="","",(IF($C400="","",IF(ISNA(SUMIF('18'!$CA:$CA,$C400,'18'!$CB:$CB)),0,SUMIF('18'!$CA:$CA,$C400,'18'!$CB:$CB)))-IF($D400="","",IF(ISNA(SUMIF('18'!$B:$B,$D400,'18'!$L:$L)),0,SUMIF('18'!$B:$B,$D400,'18'!$L:$L)))))</f>
        <v/>
      </c>
      <c r="X400" s="34" t="str">
        <f>IF($D400="","",(IF($C400="","",IF(ISNA(SUMIF('19'!$CA:$CA,$C400,'19'!$CB:$CB)),0,SUMIF('19'!$CA:$CA,$C400,'19'!$CB:$CB)))-IF($D400="","",IF(ISNA(SUMIF('19'!$B:$B,$D400,'19'!$L:$L)),0,SUMIF('19'!$B:$B,$D400,'19'!$L:$L)))))</f>
        <v/>
      </c>
      <c r="Y400" s="34" t="str">
        <f>IF($D400="","",(IF($C400="","",IF(ISNA(SUMIF('20'!$CA:$CA,$C400,'20'!$CB:$CB)),0,SUMIF('20'!$CA:$CA,$C400,'20'!$CB:$CB)))-IF($D400="","",IF(ISNA(SUMIF('20'!$B:$B,$D400,'20'!$L:$L)),0,SUMIF('20'!$B:$B,$D400,'20'!$L:$L)))))</f>
        <v/>
      </c>
      <c r="Z400" s="34" t="str">
        <f>IF($D400="","",(IF($C400="","",IF(ISNA(SUMIF('21'!$CA:$CA,$C400,'21'!$CB:$CB)),0,SUMIF('21'!$CA:$CA,$C400,'21'!$CB:$CB)))-IF($D400="","",IF(ISNA(SUMIF('21'!$B:$B,$D400,'21'!$L:$L)),0,SUMIF('21'!$B:$B,$D400,'21'!$L:$L)))))</f>
        <v/>
      </c>
      <c r="AA400" s="34" t="str">
        <f>IF($D400="","",(IF($C400="","",IF(ISNA(SUMIF('22'!$CA:$CA,$C400,'22'!$CB:$CB)),0,SUMIF('22'!$CA:$CA,$C400,'22'!$CB:$CB)))-IF($D400="","",IF(ISNA(SUMIF('22'!$B:$B,$D400,'22'!$L:$L)),0,SUMIF('22'!$B:$B,$D400,'22'!$L:$L)))))</f>
        <v/>
      </c>
      <c r="AB400" s="34" t="str">
        <f>IF($D400="","",(IF($C400="","",IF(ISNA(SUMIF('23'!$CA:$CA,$C400,'23'!$CB:$CB)),0,SUMIF('23'!$CA:$CA,$C400,'23'!$CB:$CB)))-IF($D400="","",IF(ISNA(SUMIF('23'!$B:$B,$D400,'23'!$L:$L)),0,SUMIF('23'!$B:$B,$D400,'23'!$L:$L)))))</f>
        <v/>
      </c>
      <c r="AC400" s="34" t="str">
        <f>IF($D400="","",(IF($C400="","",IF(ISNA(SUMIF('24'!$CA:$CA,$C400,'24'!$CB:$CB)),0,SUMIF('24'!$CA:$CA,$C400,'24'!$CB:$CB)))-IF($D400="","",IF(ISNA(SUMIF('24'!$B:$B,$D400,'24'!$L:$L)),0,SUMIF('24'!$B:$B,$D400,'24'!$L:$L)))))</f>
        <v/>
      </c>
      <c r="AD400" s="34" t="str">
        <f>IF($D400="","",(IF($C400="","",IF(ISNA(SUMIF('25'!$CA:$CA,$C400,'25'!$CB:$CB)),0,SUMIF('25'!$CA:$CA,$C400,'25'!$CB:$CB)))-IF($D400="","",IF(ISNA(SUMIF('25'!$B:$B,$D400,'25'!$L:$L)),0,SUMIF('25'!$B:$B,$D400,'25'!$L:$L)))))</f>
        <v/>
      </c>
      <c r="AE400" s="34" t="str">
        <f>IF($D400="","",(IF($C400="","",IF(ISNA(SUMIF('26'!$CA:$CA,$C400,'26'!$CB:$CB)),0,SUMIF('26'!$CA:$CA,$C400,'26'!$CB:$CB)))-IF($D400="","",IF(ISNA(SUMIF('26'!$B:$B,$D400,'26'!$L:$L)),0,SUMIF('26'!$B:$B,$D400,'26'!$L:$L)))))</f>
        <v/>
      </c>
      <c r="AF400" s="34" t="str">
        <f>IF($D400="","",(IF($C400="","",IF(ISNA(SUMIF('27'!$CA:$CA,$C400,'27'!$CB:$CB)),0,SUMIF('27'!$CA:$CA,$C400,'27'!$CB:$CB)))-IF($D400="","",IF(ISNA(SUMIF('27'!$B:$B,$D400,'27'!$L:$L)),0,SUMIF('27'!$B:$B,$D400,'27'!$L:$L)))))</f>
        <v/>
      </c>
      <c r="AG400" s="34" t="str">
        <f>IF($D400="","",(IF($C400="","",IF(ISNA(SUMIF('28'!$CA:$CA,$C400,'28'!$CB:$CB)),0,SUMIF('28'!$CA:$CA,$C400,'28'!$CB:$CB)))-IF($D400="","",IF(ISNA(SUMIF('28'!$B:$B,$D400,'28'!$L:$L)),0,SUMIF('28'!$B:$B,$D400,'28'!$L:$L)))))</f>
        <v/>
      </c>
      <c r="AH400" s="34" t="str">
        <f>IF($D400="","",(IF($C400="","",IF(ISNA(SUMIF('29'!$CA:$CA,$C400,'29'!$CB:$CB)),0,SUMIF('29'!$CA:$CA,$C400,'29'!$CB:$CB)))-IF($D400="","",IF(ISNA(SUMIF('29'!$B:$B,$D400,'29'!$L:$L)),0,SUMIF('29'!$B:$B,$D400,'29'!$L:$L)))))</f>
        <v/>
      </c>
      <c r="AI400" s="34" t="str">
        <f>IF($D400="","",(IF($C400="","",IF(ISNA(SUMIF('30'!$CA:$CA,$C400,'30'!$CB:$CB)),0,SUMIF('30'!$CA:$CA,$C400,'30'!$CB:$CB)))-IF($D400="","",IF(ISNA(SUMIF('30'!$B:$B,$D400,'30'!$L:$L)),0,SUMIF('30'!$B:$B,$D400,'30'!$L:$L)))))</f>
        <v/>
      </c>
      <c r="AJ400" s="34" t="str">
        <f>IF($D400="","",(IF($C400="","",IF(ISNA(SUMIF('31'!$CA:$CA,$C400,'31'!$CB:$CB)),0,SUMIF('31'!$CA:$CA,$C400,'31'!$CB:$CB)))-IF($D400="","",IF(ISNA(SUMIF('31'!$B:$B,$D400,'31'!$L:$L)),0,SUMIF('31'!$B:$B,$D400,'31'!$L:$L)))))</f>
        <v/>
      </c>
      <c r="AK400" s="35" t="str">
        <f t="shared" si="22"/>
        <v/>
      </c>
      <c r="AL400" s="31" t="str">
        <f t="shared" si="23"/>
        <v/>
      </c>
    </row>
    <row r="401" spans="1:38" ht="17.399999999999999" hidden="1">
      <c r="A401" s="19">
        <v>77</v>
      </c>
      <c r="C401" s="39" t="str">
        <f>IF(D401="","",VLOOKUP('CUADRO GENERADO'!D401,'BASE DATOS CONDUCTORES'!B:C,2,FALSE))</f>
        <v/>
      </c>
      <c r="D401" s="28" t="str">
        <f>IFERROR(VLOOKUP(A401,'BASE DATOS CONDUCTORES'!$AA$4:$AB$403,2,FALSE),"")</f>
        <v/>
      </c>
      <c r="E401" s="34" t="str">
        <f>IF(ISNA(VLOOKUP(D401,SALDOS!C:D,2,FALSE)),"",VLOOKUP(D401,SALDOS!C:D,2,FALSE))</f>
        <v/>
      </c>
      <c r="F401" s="34" t="str">
        <f>IF($D401="","",(IF($C401="","",IF(ISNA(SUMIF('1'!$CA:$CA,$C401,'1'!$CB:$CB)),0,SUMIF('1'!$CA:$CA,$C401,'1'!$CB:$CB)))-IF($D401="","",IF(ISNA(SUMIF('1'!$B:$B,$D401,'1'!$L:$L)),0,SUMIF('1'!$B:$B,$D401,'1'!$L:$L)))))</f>
        <v/>
      </c>
      <c r="G401" s="34" t="str">
        <f>IF($D401="","",(IF($C401="","",IF(ISNA(SUMIF('2'!$CA:$CA,$C401,'2'!$CB:$CB)),0,SUMIF('2'!$CA:$CA,$C401,'2'!$CB:$CB)))-IF($D401="","",IF(ISNA(SUMIF('2'!$B:$B,$D401,'2'!$L:$L)),0,SUMIF('2'!$B:$B,$D401,'2'!$L:$L)))))</f>
        <v/>
      </c>
      <c r="H401" s="34" t="str">
        <f>IF($D401="","",(IF($C401="","",IF(ISNA(SUMIF('3'!$CA:$CA,$C401,'3'!$CB:$CB)),0,SUMIF('3'!$CA:$CA,$C401,'3'!$CB:$CB)))-IF($D401="","",IF(ISNA(SUMIF('3'!$B:$B,$D401,'3'!$L:$L)),0,SUMIF('3'!$B:$B,$D401,'3'!$L:$L)))))</f>
        <v/>
      </c>
      <c r="I401" s="34" t="str">
        <f>IF($D401="","",(IF($C401="","",IF(ISNA(SUMIF('4'!$CA:$CA,$C401,'4'!$CB:$CB)),0,SUMIF('4'!$CA:$CA,$C401,'4'!$CB:$CB)))-IF($D401="","",IF(ISNA(SUMIF('4'!$B:$B,$D401,'4'!$L:$L)),0,SUMIF('4'!$B:$B,$D401,'4'!$L:$L)))))</f>
        <v/>
      </c>
      <c r="J401" s="34" t="str">
        <f>IF($D401="","",(IF($C401="","",IF(ISNA(SUMIF('5'!$CA:$CA,$C401,'5'!$CB:$CB)),0,SUMIF('5'!$CA:$CA,$C401,'5'!$CB:$CB)))-IF($D401="","",IF(ISNA(SUMIF('5'!$B:$B,$D401,'5'!$L:$L)),0,SUMIF('5'!$B:$B,$D401,'5'!$L:$L)))))</f>
        <v/>
      </c>
      <c r="K401" s="34" t="str">
        <f>IF($D401="","",(IF($C401="","",IF(ISNA(SUMIF('6'!$CA:$CA,$C401,'6'!$CB:$CB)),0,SUMIF('6'!$CA:$CA,$C401,'6'!$CB:$CB)))-IF($D401="","",IF(ISNA(SUMIF('6'!$B:$B,$D401,'6'!$L:$L)),0,SUMIF('6'!$B:$B,$D401,'6'!$L:$L)))))</f>
        <v/>
      </c>
      <c r="L401" s="34" t="str">
        <f>IF($D401="","",(IF($C401="","",IF(ISNA(SUMIF('7'!$CA:$CA,$C401,'7'!$CB:$CB)),0,SUMIF('7'!$CA:$CA,$C401,'7'!$CB:$CB)))-IF($D401="","",IF(ISNA(SUMIF('7'!$B:$B,$D401,'7'!$L:$L)),0,SUMIF('7'!$B:$B,$D401,'7'!$L:$L)))))</f>
        <v/>
      </c>
      <c r="M401" s="34" t="str">
        <f>IF($D401="","",(IF($C401="","",IF(ISNA(SUMIF('8'!$CA:$CA,$C401,'8'!$CB:$CB)),0,SUMIF('8'!$CA:$CA,$C401,'8'!$CB:$CB)))-IF($D401="","",IF(ISNA(SUMIF('8'!$B:$B,$D401,'8'!$L:$L)),0,SUMIF('8'!$B:$B,$D401,'8'!$L:$L)))))</f>
        <v/>
      </c>
      <c r="N401" s="34" t="str">
        <f>IF($D401="","",(IF($C401="","",IF(ISNA(SUMIF('9'!$CA:$CA,$C401,'9'!$CB:$CB)),0,SUMIF('9'!$CA:$CA,$C401,'9'!$CB:$CB)))-IF($D401="","",IF(ISNA(SUMIF('9'!$B:$B,$D401,'9'!$L:$L)),0,SUMIF('9'!$B:$B,$D401,'9'!$L:$L)))))</f>
        <v/>
      </c>
      <c r="O401" s="34" t="str">
        <f>IF($D401="","",(IF($C401="","",IF(ISNA(SUMIF('10'!$CA:$CA,$C401,'10'!$CB:$CB)),0,SUMIF('10'!$CA:$CA,$C401,'10'!$CB:$CB)))-IF($D401="","",IF(ISNA(SUMIF('10'!$B:$B,$D401,'10'!$L:$L)),0,SUMIF('10'!$B:$B,$D401,'10'!$L:$L)))))</f>
        <v/>
      </c>
      <c r="P401" s="34" t="str">
        <f>IF($D401="","",(IF($C401="","",IF(ISNA(SUMIF('11'!$CA:$CA,$C401,'11'!$CB:$CB)),0,SUMIF('11'!$CA:$CA,$C401,'11'!$CB:$CB)))-IF($D401="","",IF(ISNA(SUMIF('11'!$B:$B,$D401,'11'!$L:$L)),0,SUMIF('11'!$B:$B,$D401,'11'!$L:$L)))))</f>
        <v/>
      </c>
      <c r="Q401" s="34" t="str">
        <f>IF($D401="","",(IF($C401="","",IF(ISNA(SUMIF('12'!$CA:$CA,$C401,'12'!$CB:$CB)),0,SUMIF('12'!$CA:$CA,$C401,'12'!$CB:$CB)))-IF($D401="","",IF(ISNA(SUMIF('12'!$B:$B,$D401,'12'!$L:$L)),0,SUMIF('12'!$B:$B,$D401,'12'!$L:$L)))))</f>
        <v/>
      </c>
      <c r="R401" s="34" t="str">
        <f>IF($D401="","",(IF($C401="","",IF(ISNA(SUMIF('13'!$CA:$CA,$C401,'13'!$CB:$CB)),0,SUMIF('13'!$CA:$CA,$C401,'13'!$CB:$CB)))-IF($D401="","",IF(ISNA(SUMIF('13'!$B:$B,$D401,'13'!$L:$L)),0,SUMIF('13'!$B:$B,$D401,'13'!$L:$L)))))</f>
        <v/>
      </c>
      <c r="S401" s="34" t="str">
        <f>IF($D401="","",(IF($C401="","",IF(ISNA(SUMIF('14'!$CA:$CA,$C401,'14'!$CB:$CB)),0,SUMIF('14'!$CA:$CA,$C401,'14'!$CB:$CB)))-IF($D401="","",IF(ISNA(SUMIF('14'!$B:$B,$D401,'14'!$L:$L)),0,SUMIF('14'!$B:$B,$D401,'14'!$L:$L)))))</f>
        <v/>
      </c>
      <c r="T401" s="34" t="str">
        <f>IF($D401="","",(IF($C401="","",IF(ISNA(SUMIF('15'!$CA:$CA,$C401,'15'!$CB:$CB)),0,SUMIF('15'!$CA:$CA,$C401,'15'!$CB:$CB)))-IF($D401="","",IF(ISNA(SUMIF('15'!$B:$B,$D401,'15'!$L:$L)),0,SUMIF('15'!$B:$B,$D401,'15'!$L:$L)))))</f>
        <v/>
      </c>
      <c r="U401" s="34" t="str">
        <f>IF($D401="","",(IF($C401="","",IF(ISNA(SUMIF('16'!$CA:$CA,$C401,'16'!$CB:$CB)),0,SUMIF('16'!$CA:$CA,$C401,'16'!$CB:$CB)))-IF($D401="","",IF(ISNA(SUMIF('16'!$B:$B,$D401,'16'!$L:$L)),0,SUMIF('16'!$B:$B,$D401,'16'!$L:$L)))))</f>
        <v/>
      </c>
      <c r="V401" s="34" t="str">
        <f>IF($D401="","",(IF($C401="","",IF(ISNA(SUMIF('17'!$CA:$CA,$C401,'17'!$CB:$CB)),0,SUMIF('17'!$CA:$CA,$C401,'17'!$CB:$CB)))-IF($D401="","",IF(ISNA(SUMIF('17'!$B:$B,$D401,'17'!$L:$L)),0,SUMIF('17'!$B:$B,$D401,'17'!$L:$L)))))</f>
        <v/>
      </c>
      <c r="W401" s="34" t="str">
        <f>IF($D401="","",(IF($C401="","",IF(ISNA(SUMIF('18'!$CA:$CA,$C401,'18'!$CB:$CB)),0,SUMIF('18'!$CA:$CA,$C401,'18'!$CB:$CB)))-IF($D401="","",IF(ISNA(SUMIF('18'!$B:$B,$D401,'18'!$L:$L)),0,SUMIF('18'!$B:$B,$D401,'18'!$L:$L)))))</f>
        <v/>
      </c>
      <c r="X401" s="34" t="str">
        <f>IF($D401="","",(IF($C401="","",IF(ISNA(SUMIF('19'!$CA:$CA,$C401,'19'!$CB:$CB)),0,SUMIF('19'!$CA:$CA,$C401,'19'!$CB:$CB)))-IF($D401="","",IF(ISNA(SUMIF('19'!$B:$B,$D401,'19'!$L:$L)),0,SUMIF('19'!$B:$B,$D401,'19'!$L:$L)))))</f>
        <v/>
      </c>
      <c r="Y401" s="34" t="str">
        <f>IF($D401="","",(IF($C401="","",IF(ISNA(SUMIF('20'!$CA:$CA,$C401,'20'!$CB:$CB)),0,SUMIF('20'!$CA:$CA,$C401,'20'!$CB:$CB)))-IF($D401="","",IF(ISNA(SUMIF('20'!$B:$B,$D401,'20'!$L:$L)),0,SUMIF('20'!$B:$B,$D401,'20'!$L:$L)))))</f>
        <v/>
      </c>
      <c r="Z401" s="34" t="str">
        <f>IF($D401="","",(IF($C401="","",IF(ISNA(SUMIF('21'!$CA:$CA,$C401,'21'!$CB:$CB)),0,SUMIF('21'!$CA:$CA,$C401,'21'!$CB:$CB)))-IF($D401="","",IF(ISNA(SUMIF('21'!$B:$B,$D401,'21'!$L:$L)),0,SUMIF('21'!$B:$B,$D401,'21'!$L:$L)))))</f>
        <v/>
      </c>
      <c r="AA401" s="34" t="str">
        <f>IF($D401="","",(IF($C401="","",IF(ISNA(SUMIF('22'!$CA:$CA,$C401,'22'!$CB:$CB)),0,SUMIF('22'!$CA:$CA,$C401,'22'!$CB:$CB)))-IF($D401="","",IF(ISNA(SUMIF('22'!$B:$B,$D401,'22'!$L:$L)),0,SUMIF('22'!$B:$B,$D401,'22'!$L:$L)))))</f>
        <v/>
      </c>
      <c r="AB401" s="34" t="str">
        <f>IF($D401="","",(IF($C401="","",IF(ISNA(SUMIF('23'!$CA:$CA,$C401,'23'!$CB:$CB)),0,SUMIF('23'!$CA:$CA,$C401,'23'!$CB:$CB)))-IF($D401="","",IF(ISNA(SUMIF('23'!$B:$B,$D401,'23'!$L:$L)),0,SUMIF('23'!$B:$B,$D401,'23'!$L:$L)))))</f>
        <v/>
      </c>
      <c r="AC401" s="34" t="str">
        <f>IF($D401="","",(IF($C401="","",IF(ISNA(SUMIF('24'!$CA:$CA,$C401,'24'!$CB:$CB)),0,SUMIF('24'!$CA:$CA,$C401,'24'!$CB:$CB)))-IF($D401="","",IF(ISNA(SUMIF('24'!$B:$B,$D401,'24'!$L:$L)),0,SUMIF('24'!$B:$B,$D401,'24'!$L:$L)))))</f>
        <v/>
      </c>
      <c r="AD401" s="34" t="str">
        <f>IF($D401="","",(IF($C401="","",IF(ISNA(SUMIF('25'!$CA:$CA,$C401,'25'!$CB:$CB)),0,SUMIF('25'!$CA:$CA,$C401,'25'!$CB:$CB)))-IF($D401="","",IF(ISNA(SUMIF('25'!$B:$B,$D401,'25'!$L:$L)),0,SUMIF('25'!$B:$B,$D401,'25'!$L:$L)))))</f>
        <v/>
      </c>
      <c r="AE401" s="34" t="str">
        <f>IF($D401="","",(IF($C401="","",IF(ISNA(SUMIF('26'!$CA:$CA,$C401,'26'!$CB:$CB)),0,SUMIF('26'!$CA:$CA,$C401,'26'!$CB:$CB)))-IF($D401="","",IF(ISNA(SUMIF('26'!$B:$B,$D401,'26'!$L:$L)),0,SUMIF('26'!$B:$B,$D401,'26'!$L:$L)))))</f>
        <v/>
      </c>
      <c r="AF401" s="34" t="str">
        <f>IF($D401="","",(IF($C401="","",IF(ISNA(SUMIF('27'!$CA:$CA,$C401,'27'!$CB:$CB)),0,SUMIF('27'!$CA:$CA,$C401,'27'!$CB:$CB)))-IF($D401="","",IF(ISNA(SUMIF('27'!$B:$B,$D401,'27'!$L:$L)),0,SUMIF('27'!$B:$B,$D401,'27'!$L:$L)))))</f>
        <v/>
      </c>
      <c r="AG401" s="34" t="str">
        <f>IF($D401="","",(IF($C401="","",IF(ISNA(SUMIF('28'!$CA:$CA,$C401,'28'!$CB:$CB)),0,SUMIF('28'!$CA:$CA,$C401,'28'!$CB:$CB)))-IF($D401="","",IF(ISNA(SUMIF('28'!$B:$B,$D401,'28'!$L:$L)),0,SUMIF('28'!$B:$B,$D401,'28'!$L:$L)))))</f>
        <v/>
      </c>
      <c r="AH401" s="34" t="str">
        <f>IF($D401="","",(IF($C401="","",IF(ISNA(SUMIF('29'!$CA:$CA,$C401,'29'!$CB:$CB)),0,SUMIF('29'!$CA:$CA,$C401,'29'!$CB:$CB)))-IF($D401="","",IF(ISNA(SUMIF('29'!$B:$B,$D401,'29'!$L:$L)),0,SUMIF('29'!$B:$B,$D401,'29'!$L:$L)))))</f>
        <v/>
      </c>
      <c r="AI401" s="34" t="str">
        <f>IF($D401="","",(IF($C401="","",IF(ISNA(SUMIF('30'!$CA:$CA,$C401,'30'!$CB:$CB)),0,SUMIF('30'!$CA:$CA,$C401,'30'!$CB:$CB)))-IF($D401="","",IF(ISNA(SUMIF('30'!$B:$B,$D401,'30'!$L:$L)),0,SUMIF('30'!$B:$B,$D401,'30'!$L:$L)))))</f>
        <v/>
      </c>
      <c r="AJ401" s="34" t="str">
        <f>IF($D401="","",(IF($C401="","",IF(ISNA(SUMIF('31'!$CA:$CA,$C401,'31'!$CB:$CB)),0,SUMIF('31'!$CA:$CA,$C401,'31'!$CB:$CB)))-IF($D401="","",IF(ISNA(SUMIF('31'!$B:$B,$D401,'31'!$L:$L)),0,SUMIF('31'!$B:$B,$D401,'31'!$L:$L)))))</f>
        <v/>
      </c>
      <c r="AK401" s="35" t="str">
        <f t="shared" si="22"/>
        <v/>
      </c>
      <c r="AL401" s="31" t="str">
        <f t="shared" si="23"/>
        <v/>
      </c>
    </row>
    <row r="402" spans="1:38" ht="17.399999999999999" hidden="1">
      <c r="A402" s="19">
        <v>78</v>
      </c>
      <c r="C402" s="39" t="str">
        <f>IF(D402="","",VLOOKUP('CUADRO GENERADO'!D402,'BASE DATOS CONDUCTORES'!B:C,2,FALSE))</f>
        <v/>
      </c>
      <c r="D402" s="28" t="str">
        <f>IFERROR(VLOOKUP(A402,'BASE DATOS CONDUCTORES'!$AA$4:$AB$403,2,FALSE),"")</f>
        <v/>
      </c>
      <c r="E402" s="34" t="str">
        <f>IF(ISNA(VLOOKUP(D402,SALDOS!C:D,2,FALSE)),"",VLOOKUP(D402,SALDOS!C:D,2,FALSE))</f>
        <v/>
      </c>
      <c r="F402" s="34" t="str">
        <f>IF($D402="","",(IF($C402="","",IF(ISNA(SUMIF('1'!$CA:$CA,$C402,'1'!$CB:$CB)),0,SUMIF('1'!$CA:$CA,$C402,'1'!$CB:$CB)))-IF($D402="","",IF(ISNA(SUMIF('1'!$B:$B,$D402,'1'!$L:$L)),0,SUMIF('1'!$B:$B,$D402,'1'!$L:$L)))))</f>
        <v/>
      </c>
      <c r="G402" s="34" t="str">
        <f>IF($D402="","",(IF($C402="","",IF(ISNA(SUMIF('2'!$CA:$CA,$C402,'2'!$CB:$CB)),0,SUMIF('2'!$CA:$CA,$C402,'2'!$CB:$CB)))-IF($D402="","",IF(ISNA(SUMIF('2'!$B:$B,$D402,'2'!$L:$L)),0,SUMIF('2'!$B:$B,$D402,'2'!$L:$L)))))</f>
        <v/>
      </c>
      <c r="H402" s="34" t="str">
        <f>IF($D402="","",(IF($C402="","",IF(ISNA(SUMIF('3'!$CA:$CA,$C402,'3'!$CB:$CB)),0,SUMIF('3'!$CA:$CA,$C402,'3'!$CB:$CB)))-IF($D402="","",IF(ISNA(SUMIF('3'!$B:$B,$D402,'3'!$L:$L)),0,SUMIF('3'!$B:$B,$D402,'3'!$L:$L)))))</f>
        <v/>
      </c>
      <c r="I402" s="34" t="str">
        <f>IF($D402="","",(IF($C402="","",IF(ISNA(SUMIF('4'!$CA:$CA,$C402,'4'!$CB:$CB)),0,SUMIF('4'!$CA:$CA,$C402,'4'!$CB:$CB)))-IF($D402="","",IF(ISNA(SUMIF('4'!$B:$B,$D402,'4'!$L:$L)),0,SUMIF('4'!$B:$B,$D402,'4'!$L:$L)))))</f>
        <v/>
      </c>
      <c r="J402" s="34" t="str">
        <f>IF($D402="","",(IF($C402="","",IF(ISNA(SUMIF('5'!$CA:$CA,$C402,'5'!$CB:$CB)),0,SUMIF('5'!$CA:$CA,$C402,'5'!$CB:$CB)))-IF($D402="","",IF(ISNA(SUMIF('5'!$B:$B,$D402,'5'!$L:$L)),0,SUMIF('5'!$B:$B,$D402,'5'!$L:$L)))))</f>
        <v/>
      </c>
      <c r="K402" s="34" t="str">
        <f>IF($D402="","",(IF($C402="","",IF(ISNA(SUMIF('6'!$CA:$CA,$C402,'6'!$CB:$CB)),0,SUMIF('6'!$CA:$CA,$C402,'6'!$CB:$CB)))-IF($D402="","",IF(ISNA(SUMIF('6'!$B:$B,$D402,'6'!$L:$L)),0,SUMIF('6'!$B:$B,$D402,'6'!$L:$L)))))</f>
        <v/>
      </c>
      <c r="L402" s="34" t="str">
        <f>IF($D402="","",(IF($C402="","",IF(ISNA(SUMIF('7'!$CA:$CA,$C402,'7'!$CB:$CB)),0,SUMIF('7'!$CA:$CA,$C402,'7'!$CB:$CB)))-IF($D402="","",IF(ISNA(SUMIF('7'!$B:$B,$D402,'7'!$L:$L)),0,SUMIF('7'!$B:$B,$D402,'7'!$L:$L)))))</f>
        <v/>
      </c>
      <c r="M402" s="34" t="str">
        <f>IF($D402="","",(IF($C402="","",IF(ISNA(SUMIF('8'!$CA:$CA,$C402,'8'!$CB:$CB)),0,SUMIF('8'!$CA:$CA,$C402,'8'!$CB:$CB)))-IF($D402="","",IF(ISNA(SUMIF('8'!$B:$B,$D402,'8'!$L:$L)),0,SUMIF('8'!$B:$B,$D402,'8'!$L:$L)))))</f>
        <v/>
      </c>
      <c r="N402" s="34" t="str">
        <f>IF($D402="","",(IF($C402="","",IF(ISNA(SUMIF('9'!$CA:$CA,$C402,'9'!$CB:$CB)),0,SUMIF('9'!$CA:$CA,$C402,'9'!$CB:$CB)))-IF($D402="","",IF(ISNA(SUMIF('9'!$B:$B,$D402,'9'!$L:$L)),0,SUMIF('9'!$B:$B,$D402,'9'!$L:$L)))))</f>
        <v/>
      </c>
      <c r="O402" s="34" t="str">
        <f>IF($D402="","",(IF($C402="","",IF(ISNA(SUMIF('10'!$CA:$CA,$C402,'10'!$CB:$CB)),0,SUMIF('10'!$CA:$CA,$C402,'10'!$CB:$CB)))-IF($D402="","",IF(ISNA(SUMIF('10'!$B:$B,$D402,'10'!$L:$L)),0,SUMIF('10'!$B:$B,$D402,'10'!$L:$L)))))</f>
        <v/>
      </c>
      <c r="P402" s="34" t="str">
        <f>IF($D402="","",(IF($C402="","",IF(ISNA(SUMIF('11'!$CA:$CA,$C402,'11'!$CB:$CB)),0,SUMIF('11'!$CA:$CA,$C402,'11'!$CB:$CB)))-IF($D402="","",IF(ISNA(SUMIF('11'!$B:$B,$D402,'11'!$L:$L)),0,SUMIF('11'!$B:$B,$D402,'11'!$L:$L)))))</f>
        <v/>
      </c>
      <c r="Q402" s="34" t="str">
        <f>IF($D402="","",(IF($C402="","",IF(ISNA(SUMIF('12'!$CA:$CA,$C402,'12'!$CB:$CB)),0,SUMIF('12'!$CA:$CA,$C402,'12'!$CB:$CB)))-IF($D402="","",IF(ISNA(SUMIF('12'!$B:$B,$D402,'12'!$L:$L)),0,SUMIF('12'!$B:$B,$D402,'12'!$L:$L)))))</f>
        <v/>
      </c>
      <c r="R402" s="34" t="str">
        <f>IF($D402="","",(IF($C402="","",IF(ISNA(SUMIF('13'!$CA:$CA,$C402,'13'!$CB:$CB)),0,SUMIF('13'!$CA:$CA,$C402,'13'!$CB:$CB)))-IF($D402="","",IF(ISNA(SUMIF('13'!$B:$B,$D402,'13'!$L:$L)),0,SUMIF('13'!$B:$B,$D402,'13'!$L:$L)))))</f>
        <v/>
      </c>
      <c r="S402" s="34" t="str">
        <f>IF($D402="","",(IF($C402="","",IF(ISNA(SUMIF('14'!$CA:$CA,$C402,'14'!$CB:$CB)),0,SUMIF('14'!$CA:$CA,$C402,'14'!$CB:$CB)))-IF($D402="","",IF(ISNA(SUMIF('14'!$B:$B,$D402,'14'!$L:$L)),0,SUMIF('14'!$B:$B,$D402,'14'!$L:$L)))))</f>
        <v/>
      </c>
      <c r="T402" s="34" t="str">
        <f>IF($D402="","",(IF($C402="","",IF(ISNA(SUMIF('15'!$CA:$CA,$C402,'15'!$CB:$CB)),0,SUMIF('15'!$CA:$CA,$C402,'15'!$CB:$CB)))-IF($D402="","",IF(ISNA(SUMIF('15'!$B:$B,$D402,'15'!$L:$L)),0,SUMIF('15'!$B:$B,$D402,'15'!$L:$L)))))</f>
        <v/>
      </c>
      <c r="U402" s="34" t="str">
        <f>IF($D402="","",(IF($C402="","",IF(ISNA(SUMIF('16'!$CA:$CA,$C402,'16'!$CB:$CB)),0,SUMIF('16'!$CA:$CA,$C402,'16'!$CB:$CB)))-IF($D402="","",IF(ISNA(SUMIF('16'!$B:$B,$D402,'16'!$L:$L)),0,SUMIF('16'!$B:$B,$D402,'16'!$L:$L)))))</f>
        <v/>
      </c>
      <c r="V402" s="34" t="str">
        <f>IF($D402="","",(IF($C402="","",IF(ISNA(SUMIF('17'!$CA:$CA,$C402,'17'!$CB:$CB)),0,SUMIF('17'!$CA:$CA,$C402,'17'!$CB:$CB)))-IF($D402="","",IF(ISNA(SUMIF('17'!$B:$B,$D402,'17'!$L:$L)),0,SUMIF('17'!$B:$B,$D402,'17'!$L:$L)))))</f>
        <v/>
      </c>
      <c r="W402" s="34" t="str">
        <f>IF($D402="","",(IF($C402="","",IF(ISNA(SUMIF('18'!$CA:$CA,$C402,'18'!$CB:$CB)),0,SUMIF('18'!$CA:$CA,$C402,'18'!$CB:$CB)))-IF($D402="","",IF(ISNA(SUMIF('18'!$B:$B,$D402,'18'!$L:$L)),0,SUMIF('18'!$B:$B,$D402,'18'!$L:$L)))))</f>
        <v/>
      </c>
      <c r="X402" s="34" t="str">
        <f>IF($D402="","",(IF($C402="","",IF(ISNA(SUMIF('19'!$CA:$CA,$C402,'19'!$CB:$CB)),0,SUMIF('19'!$CA:$CA,$C402,'19'!$CB:$CB)))-IF($D402="","",IF(ISNA(SUMIF('19'!$B:$B,$D402,'19'!$L:$L)),0,SUMIF('19'!$B:$B,$D402,'19'!$L:$L)))))</f>
        <v/>
      </c>
      <c r="Y402" s="34" t="str">
        <f>IF($D402="","",(IF($C402="","",IF(ISNA(SUMIF('20'!$CA:$CA,$C402,'20'!$CB:$CB)),0,SUMIF('20'!$CA:$CA,$C402,'20'!$CB:$CB)))-IF($D402="","",IF(ISNA(SUMIF('20'!$B:$B,$D402,'20'!$L:$L)),0,SUMIF('20'!$B:$B,$D402,'20'!$L:$L)))))</f>
        <v/>
      </c>
      <c r="Z402" s="34" t="str">
        <f>IF($D402="","",(IF($C402="","",IF(ISNA(SUMIF('21'!$CA:$CA,$C402,'21'!$CB:$CB)),0,SUMIF('21'!$CA:$CA,$C402,'21'!$CB:$CB)))-IF($D402="","",IF(ISNA(SUMIF('21'!$B:$B,$D402,'21'!$L:$L)),0,SUMIF('21'!$B:$B,$D402,'21'!$L:$L)))))</f>
        <v/>
      </c>
      <c r="AA402" s="34" t="str">
        <f>IF($D402="","",(IF($C402="","",IF(ISNA(SUMIF('22'!$CA:$CA,$C402,'22'!$CB:$CB)),0,SUMIF('22'!$CA:$CA,$C402,'22'!$CB:$CB)))-IF($D402="","",IF(ISNA(SUMIF('22'!$B:$B,$D402,'22'!$L:$L)),0,SUMIF('22'!$B:$B,$D402,'22'!$L:$L)))))</f>
        <v/>
      </c>
      <c r="AB402" s="34" t="str">
        <f>IF($D402="","",(IF($C402="","",IF(ISNA(SUMIF('23'!$CA:$CA,$C402,'23'!$CB:$CB)),0,SUMIF('23'!$CA:$CA,$C402,'23'!$CB:$CB)))-IF($D402="","",IF(ISNA(SUMIF('23'!$B:$B,$D402,'23'!$L:$L)),0,SUMIF('23'!$B:$B,$D402,'23'!$L:$L)))))</f>
        <v/>
      </c>
      <c r="AC402" s="34" t="str">
        <f>IF($D402="","",(IF($C402="","",IF(ISNA(SUMIF('24'!$CA:$CA,$C402,'24'!$CB:$CB)),0,SUMIF('24'!$CA:$CA,$C402,'24'!$CB:$CB)))-IF($D402="","",IF(ISNA(SUMIF('24'!$B:$B,$D402,'24'!$L:$L)),0,SUMIF('24'!$B:$B,$D402,'24'!$L:$L)))))</f>
        <v/>
      </c>
      <c r="AD402" s="34" t="str">
        <f>IF($D402="","",(IF($C402="","",IF(ISNA(SUMIF('25'!$CA:$CA,$C402,'25'!$CB:$CB)),0,SUMIF('25'!$CA:$CA,$C402,'25'!$CB:$CB)))-IF($D402="","",IF(ISNA(SUMIF('25'!$B:$B,$D402,'25'!$L:$L)),0,SUMIF('25'!$B:$B,$D402,'25'!$L:$L)))))</f>
        <v/>
      </c>
      <c r="AE402" s="34" t="str">
        <f>IF($D402="","",(IF($C402="","",IF(ISNA(SUMIF('26'!$CA:$CA,$C402,'26'!$CB:$CB)),0,SUMIF('26'!$CA:$CA,$C402,'26'!$CB:$CB)))-IF($D402="","",IF(ISNA(SUMIF('26'!$B:$B,$D402,'26'!$L:$L)),0,SUMIF('26'!$B:$B,$D402,'26'!$L:$L)))))</f>
        <v/>
      </c>
      <c r="AF402" s="34" t="str">
        <f>IF($D402="","",(IF($C402="","",IF(ISNA(SUMIF('27'!$CA:$CA,$C402,'27'!$CB:$CB)),0,SUMIF('27'!$CA:$CA,$C402,'27'!$CB:$CB)))-IF($D402="","",IF(ISNA(SUMIF('27'!$B:$B,$D402,'27'!$L:$L)),0,SUMIF('27'!$B:$B,$D402,'27'!$L:$L)))))</f>
        <v/>
      </c>
      <c r="AG402" s="34" t="str">
        <f>IF($D402="","",(IF($C402="","",IF(ISNA(SUMIF('28'!$CA:$CA,$C402,'28'!$CB:$CB)),0,SUMIF('28'!$CA:$CA,$C402,'28'!$CB:$CB)))-IF($D402="","",IF(ISNA(SUMIF('28'!$B:$B,$D402,'28'!$L:$L)),0,SUMIF('28'!$B:$B,$D402,'28'!$L:$L)))))</f>
        <v/>
      </c>
      <c r="AH402" s="34" t="str">
        <f>IF($D402="","",(IF($C402="","",IF(ISNA(SUMIF('29'!$CA:$CA,$C402,'29'!$CB:$CB)),0,SUMIF('29'!$CA:$CA,$C402,'29'!$CB:$CB)))-IF($D402="","",IF(ISNA(SUMIF('29'!$B:$B,$D402,'29'!$L:$L)),0,SUMIF('29'!$B:$B,$D402,'29'!$L:$L)))))</f>
        <v/>
      </c>
      <c r="AI402" s="34" t="str">
        <f>IF($D402="","",(IF($C402="","",IF(ISNA(SUMIF('30'!$CA:$CA,$C402,'30'!$CB:$CB)),0,SUMIF('30'!$CA:$CA,$C402,'30'!$CB:$CB)))-IF($D402="","",IF(ISNA(SUMIF('30'!$B:$B,$D402,'30'!$L:$L)),0,SUMIF('30'!$B:$B,$D402,'30'!$L:$L)))))</f>
        <v/>
      </c>
      <c r="AJ402" s="34" t="str">
        <f>IF($D402="","",(IF($C402="","",IF(ISNA(SUMIF('31'!$CA:$CA,$C402,'31'!$CB:$CB)),0,SUMIF('31'!$CA:$CA,$C402,'31'!$CB:$CB)))-IF($D402="","",IF(ISNA(SUMIF('31'!$B:$B,$D402,'31'!$L:$L)),0,SUMIF('31'!$B:$B,$D402,'31'!$L:$L)))))</f>
        <v/>
      </c>
      <c r="AK402" s="35" t="str">
        <f t="shared" si="22"/>
        <v/>
      </c>
      <c r="AL402" s="31" t="str">
        <f t="shared" si="23"/>
        <v/>
      </c>
    </row>
    <row r="403" spans="1:38" ht="17.399999999999999" hidden="1">
      <c r="A403" s="19">
        <v>79</v>
      </c>
      <c r="C403" s="39" t="str">
        <f>IF(D403="","",VLOOKUP('CUADRO GENERADO'!D403,'BASE DATOS CONDUCTORES'!B:C,2,FALSE))</f>
        <v/>
      </c>
      <c r="D403" s="28" t="str">
        <f>IFERROR(VLOOKUP(A403,'BASE DATOS CONDUCTORES'!$AA$4:$AB$403,2,FALSE),"")</f>
        <v/>
      </c>
      <c r="E403" s="34" t="str">
        <f>IF(ISNA(VLOOKUP(D403,SALDOS!C:D,2,FALSE)),"",VLOOKUP(D403,SALDOS!C:D,2,FALSE))</f>
        <v/>
      </c>
      <c r="F403" s="34" t="str">
        <f>IF($D403="","",(IF($C403="","",IF(ISNA(SUMIF('1'!$CA:$CA,$C403,'1'!$CB:$CB)),0,SUMIF('1'!$CA:$CA,$C403,'1'!$CB:$CB)))-IF($D403="","",IF(ISNA(SUMIF('1'!$B:$B,$D403,'1'!$L:$L)),0,SUMIF('1'!$B:$B,$D403,'1'!$L:$L)))))</f>
        <v/>
      </c>
      <c r="G403" s="34" t="str">
        <f>IF($D403="","",(IF($C403="","",IF(ISNA(SUMIF('2'!$CA:$CA,$C403,'2'!$CB:$CB)),0,SUMIF('2'!$CA:$CA,$C403,'2'!$CB:$CB)))-IF($D403="","",IF(ISNA(SUMIF('2'!$B:$B,$D403,'2'!$L:$L)),0,SUMIF('2'!$B:$B,$D403,'2'!$L:$L)))))</f>
        <v/>
      </c>
      <c r="H403" s="34" t="str">
        <f>IF($D403="","",(IF($C403="","",IF(ISNA(SUMIF('3'!$CA:$CA,$C403,'3'!$CB:$CB)),0,SUMIF('3'!$CA:$CA,$C403,'3'!$CB:$CB)))-IF($D403="","",IF(ISNA(SUMIF('3'!$B:$B,$D403,'3'!$L:$L)),0,SUMIF('3'!$B:$B,$D403,'3'!$L:$L)))))</f>
        <v/>
      </c>
      <c r="I403" s="34" t="str">
        <f>IF($D403="","",(IF($C403="","",IF(ISNA(SUMIF('4'!$CA:$CA,$C403,'4'!$CB:$CB)),0,SUMIF('4'!$CA:$CA,$C403,'4'!$CB:$CB)))-IF($D403="","",IF(ISNA(SUMIF('4'!$B:$B,$D403,'4'!$L:$L)),0,SUMIF('4'!$B:$B,$D403,'4'!$L:$L)))))</f>
        <v/>
      </c>
      <c r="J403" s="34" t="str">
        <f>IF($D403="","",(IF($C403="","",IF(ISNA(SUMIF('5'!$CA:$CA,$C403,'5'!$CB:$CB)),0,SUMIF('5'!$CA:$CA,$C403,'5'!$CB:$CB)))-IF($D403="","",IF(ISNA(SUMIF('5'!$B:$B,$D403,'5'!$L:$L)),0,SUMIF('5'!$B:$B,$D403,'5'!$L:$L)))))</f>
        <v/>
      </c>
      <c r="K403" s="34" t="str">
        <f>IF($D403="","",(IF($C403="","",IF(ISNA(SUMIF('6'!$CA:$CA,$C403,'6'!$CB:$CB)),0,SUMIF('6'!$CA:$CA,$C403,'6'!$CB:$CB)))-IF($D403="","",IF(ISNA(SUMIF('6'!$B:$B,$D403,'6'!$L:$L)),0,SUMIF('6'!$B:$B,$D403,'6'!$L:$L)))))</f>
        <v/>
      </c>
      <c r="L403" s="34" t="str">
        <f>IF($D403="","",(IF($C403="","",IF(ISNA(SUMIF('7'!$CA:$CA,$C403,'7'!$CB:$CB)),0,SUMIF('7'!$CA:$CA,$C403,'7'!$CB:$CB)))-IF($D403="","",IF(ISNA(SUMIF('7'!$B:$B,$D403,'7'!$L:$L)),0,SUMIF('7'!$B:$B,$D403,'7'!$L:$L)))))</f>
        <v/>
      </c>
      <c r="M403" s="34" t="str">
        <f>IF($D403="","",(IF($C403="","",IF(ISNA(SUMIF('8'!$CA:$CA,$C403,'8'!$CB:$CB)),0,SUMIF('8'!$CA:$CA,$C403,'8'!$CB:$CB)))-IF($D403="","",IF(ISNA(SUMIF('8'!$B:$B,$D403,'8'!$L:$L)),0,SUMIF('8'!$B:$B,$D403,'8'!$L:$L)))))</f>
        <v/>
      </c>
      <c r="N403" s="34" t="str">
        <f>IF($D403="","",(IF($C403="","",IF(ISNA(SUMIF('9'!$CA:$CA,$C403,'9'!$CB:$CB)),0,SUMIF('9'!$CA:$CA,$C403,'9'!$CB:$CB)))-IF($D403="","",IF(ISNA(SUMIF('9'!$B:$B,$D403,'9'!$L:$L)),0,SUMIF('9'!$B:$B,$D403,'9'!$L:$L)))))</f>
        <v/>
      </c>
      <c r="O403" s="34" t="str">
        <f>IF($D403="","",(IF($C403="","",IF(ISNA(SUMIF('10'!$CA:$CA,$C403,'10'!$CB:$CB)),0,SUMIF('10'!$CA:$CA,$C403,'10'!$CB:$CB)))-IF($D403="","",IF(ISNA(SUMIF('10'!$B:$B,$D403,'10'!$L:$L)),0,SUMIF('10'!$B:$B,$D403,'10'!$L:$L)))))</f>
        <v/>
      </c>
      <c r="P403" s="34" t="str">
        <f>IF($D403="","",(IF($C403="","",IF(ISNA(SUMIF('11'!$CA:$CA,$C403,'11'!$CB:$CB)),0,SUMIF('11'!$CA:$CA,$C403,'11'!$CB:$CB)))-IF($D403="","",IF(ISNA(SUMIF('11'!$B:$B,$D403,'11'!$L:$L)),0,SUMIF('11'!$B:$B,$D403,'11'!$L:$L)))))</f>
        <v/>
      </c>
      <c r="Q403" s="34" t="str">
        <f>IF($D403="","",(IF($C403="","",IF(ISNA(SUMIF('12'!$CA:$CA,$C403,'12'!$CB:$CB)),0,SUMIF('12'!$CA:$CA,$C403,'12'!$CB:$CB)))-IF($D403="","",IF(ISNA(SUMIF('12'!$B:$B,$D403,'12'!$L:$L)),0,SUMIF('12'!$B:$B,$D403,'12'!$L:$L)))))</f>
        <v/>
      </c>
      <c r="R403" s="34" t="str">
        <f>IF($D403="","",(IF($C403="","",IF(ISNA(SUMIF('13'!$CA:$CA,$C403,'13'!$CB:$CB)),0,SUMIF('13'!$CA:$CA,$C403,'13'!$CB:$CB)))-IF($D403="","",IF(ISNA(SUMIF('13'!$B:$B,$D403,'13'!$L:$L)),0,SUMIF('13'!$B:$B,$D403,'13'!$L:$L)))))</f>
        <v/>
      </c>
      <c r="S403" s="34" t="str">
        <f>IF($D403="","",(IF($C403="","",IF(ISNA(SUMIF('14'!$CA:$CA,$C403,'14'!$CB:$CB)),0,SUMIF('14'!$CA:$CA,$C403,'14'!$CB:$CB)))-IF($D403="","",IF(ISNA(SUMIF('14'!$B:$B,$D403,'14'!$L:$L)),0,SUMIF('14'!$B:$B,$D403,'14'!$L:$L)))))</f>
        <v/>
      </c>
      <c r="T403" s="34" t="str">
        <f>IF($D403="","",(IF($C403="","",IF(ISNA(SUMIF('15'!$CA:$CA,$C403,'15'!$CB:$CB)),0,SUMIF('15'!$CA:$CA,$C403,'15'!$CB:$CB)))-IF($D403="","",IF(ISNA(SUMIF('15'!$B:$B,$D403,'15'!$L:$L)),0,SUMIF('15'!$B:$B,$D403,'15'!$L:$L)))))</f>
        <v/>
      </c>
      <c r="U403" s="34" t="str">
        <f>IF($D403="","",(IF($C403="","",IF(ISNA(SUMIF('16'!$CA:$CA,$C403,'16'!$CB:$CB)),0,SUMIF('16'!$CA:$CA,$C403,'16'!$CB:$CB)))-IF($D403="","",IF(ISNA(SUMIF('16'!$B:$B,$D403,'16'!$L:$L)),0,SUMIF('16'!$B:$B,$D403,'16'!$L:$L)))))</f>
        <v/>
      </c>
      <c r="V403" s="34" t="str">
        <f>IF($D403="","",(IF($C403="","",IF(ISNA(SUMIF('17'!$CA:$CA,$C403,'17'!$CB:$CB)),0,SUMIF('17'!$CA:$CA,$C403,'17'!$CB:$CB)))-IF($D403="","",IF(ISNA(SUMIF('17'!$B:$B,$D403,'17'!$L:$L)),0,SUMIF('17'!$B:$B,$D403,'17'!$L:$L)))))</f>
        <v/>
      </c>
      <c r="W403" s="34" t="str">
        <f>IF($D403="","",(IF($C403="","",IF(ISNA(SUMIF('18'!$CA:$CA,$C403,'18'!$CB:$CB)),0,SUMIF('18'!$CA:$CA,$C403,'18'!$CB:$CB)))-IF($D403="","",IF(ISNA(SUMIF('18'!$B:$B,$D403,'18'!$L:$L)),0,SUMIF('18'!$B:$B,$D403,'18'!$L:$L)))))</f>
        <v/>
      </c>
      <c r="X403" s="34" t="str">
        <f>IF($D403="","",(IF($C403="","",IF(ISNA(SUMIF('19'!$CA:$CA,$C403,'19'!$CB:$CB)),0,SUMIF('19'!$CA:$CA,$C403,'19'!$CB:$CB)))-IF($D403="","",IF(ISNA(SUMIF('19'!$B:$B,$D403,'19'!$L:$L)),0,SUMIF('19'!$B:$B,$D403,'19'!$L:$L)))))</f>
        <v/>
      </c>
      <c r="Y403" s="34" t="str">
        <f>IF($D403="","",(IF($C403="","",IF(ISNA(SUMIF('20'!$CA:$CA,$C403,'20'!$CB:$CB)),0,SUMIF('20'!$CA:$CA,$C403,'20'!$CB:$CB)))-IF($D403="","",IF(ISNA(SUMIF('20'!$B:$B,$D403,'20'!$L:$L)),0,SUMIF('20'!$B:$B,$D403,'20'!$L:$L)))))</f>
        <v/>
      </c>
      <c r="Z403" s="34" t="str">
        <f>IF($D403="","",(IF($C403="","",IF(ISNA(SUMIF('21'!$CA:$CA,$C403,'21'!$CB:$CB)),0,SUMIF('21'!$CA:$CA,$C403,'21'!$CB:$CB)))-IF($D403="","",IF(ISNA(SUMIF('21'!$B:$B,$D403,'21'!$L:$L)),0,SUMIF('21'!$B:$B,$D403,'21'!$L:$L)))))</f>
        <v/>
      </c>
      <c r="AA403" s="34" t="str">
        <f>IF($D403="","",(IF($C403="","",IF(ISNA(SUMIF('22'!$CA:$CA,$C403,'22'!$CB:$CB)),0,SUMIF('22'!$CA:$CA,$C403,'22'!$CB:$CB)))-IF($D403="","",IF(ISNA(SUMIF('22'!$B:$B,$D403,'22'!$L:$L)),0,SUMIF('22'!$B:$B,$D403,'22'!$L:$L)))))</f>
        <v/>
      </c>
      <c r="AB403" s="34" t="str">
        <f>IF($D403="","",(IF($C403="","",IF(ISNA(SUMIF('23'!$CA:$CA,$C403,'23'!$CB:$CB)),0,SUMIF('23'!$CA:$CA,$C403,'23'!$CB:$CB)))-IF($D403="","",IF(ISNA(SUMIF('23'!$B:$B,$D403,'23'!$L:$L)),0,SUMIF('23'!$B:$B,$D403,'23'!$L:$L)))))</f>
        <v/>
      </c>
      <c r="AC403" s="34" t="str">
        <f>IF($D403="","",(IF($C403="","",IF(ISNA(SUMIF('24'!$CA:$CA,$C403,'24'!$CB:$CB)),0,SUMIF('24'!$CA:$CA,$C403,'24'!$CB:$CB)))-IF($D403="","",IF(ISNA(SUMIF('24'!$B:$B,$D403,'24'!$L:$L)),0,SUMIF('24'!$B:$B,$D403,'24'!$L:$L)))))</f>
        <v/>
      </c>
      <c r="AD403" s="34" t="str">
        <f>IF($D403="","",(IF($C403="","",IF(ISNA(SUMIF('25'!$CA:$CA,$C403,'25'!$CB:$CB)),0,SUMIF('25'!$CA:$CA,$C403,'25'!$CB:$CB)))-IF($D403="","",IF(ISNA(SUMIF('25'!$B:$B,$D403,'25'!$L:$L)),0,SUMIF('25'!$B:$B,$D403,'25'!$L:$L)))))</f>
        <v/>
      </c>
      <c r="AE403" s="34" t="str">
        <f>IF($D403="","",(IF($C403="","",IF(ISNA(SUMIF('26'!$CA:$CA,$C403,'26'!$CB:$CB)),0,SUMIF('26'!$CA:$CA,$C403,'26'!$CB:$CB)))-IF($D403="","",IF(ISNA(SUMIF('26'!$B:$B,$D403,'26'!$L:$L)),0,SUMIF('26'!$B:$B,$D403,'26'!$L:$L)))))</f>
        <v/>
      </c>
      <c r="AF403" s="34" t="str">
        <f>IF($D403="","",(IF($C403="","",IF(ISNA(SUMIF('27'!$CA:$CA,$C403,'27'!$CB:$CB)),0,SUMIF('27'!$CA:$CA,$C403,'27'!$CB:$CB)))-IF($D403="","",IF(ISNA(SUMIF('27'!$B:$B,$D403,'27'!$L:$L)),0,SUMIF('27'!$B:$B,$D403,'27'!$L:$L)))))</f>
        <v/>
      </c>
      <c r="AG403" s="34" t="str">
        <f>IF($D403="","",(IF($C403="","",IF(ISNA(SUMIF('28'!$CA:$CA,$C403,'28'!$CB:$CB)),0,SUMIF('28'!$CA:$CA,$C403,'28'!$CB:$CB)))-IF($D403="","",IF(ISNA(SUMIF('28'!$B:$B,$D403,'28'!$L:$L)),0,SUMIF('28'!$B:$B,$D403,'28'!$L:$L)))))</f>
        <v/>
      </c>
      <c r="AH403" s="34" t="str">
        <f>IF($D403="","",(IF($C403="","",IF(ISNA(SUMIF('29'!$CA:$CA,$C403,'29'!$CB:$CB)),0,SUMIF('29'!$CA:$CA,$C403,'29'!$CB:$CB)))-IF($D403="","",IF(ISNA(SUMIF('29'!$B:$B,$D403,'29'!$L:$L)),0,SUMIF('29'!$B:$B,$D403,'29'!$L:$L)))))</f>
        <v/>
      </c>
      <c r="AI403" s="34" t="str">
        <f>IF($D403="","",(IF($C403="","",IF(ISNA(SUMIF('30'!$CA:$CA,$C403,'30'!$CB:$CB)),0,SUMIF('30'!$CA:$CA,$C403,'30'!$CB:$CB)))-IF($D403="","",IF(ISNA(SUMIF('30'!$B:$B,$D403,'30'!$L:$L)),0,SUMIF('30'!$B:$B,$D403,'30'!$L:$L)))))</f>
        <v/>
      </c>
      <c r="AJ403" s="34" t="str">
        <f>IF($D403="","",(IF($C403="","",IF(ISNA(SUMIF('31'!$CA:$CA,$C403,'31'!$CB:$CB)),0,SUMIF('31'!$CA:$CA,$C403,'31'!$CB:$CB)))-IF($D403="","",IF(ISNA(SUMIF('31'!$B:$B,$D403,'31'!$L:$L)),0,SUMIF('31'!$B:$B,$D403,'31'!$L:$L)))))</f>
        <v/>
      </c>
      <c r="AK403" s="35" t="str">
        <f t="shared" si="22"/>
        <v/>
      </c>
      <c r="AL403" s="31" t="str">
        <f t="shared" si="23"/>
        <v/>
      </c>
    </row>
    <row r="404" spans="1:38" ht="17.399999999999999" hidden="1">
      <c r="A404" s="19">
        <v>80</v>
      </c>
      <c r="C404" s="39" t="str">
        <f>IF(D404="","",VLOOKUP('CUADRO GENERADO'!D404,'BASE DATOS CONDUCTORES'!B:C,2,FALSE))</f>
        <v/>
      </c>
      <c r="D404" s="28" t="str">
        <f>IFERROR(VLOOKUP(A404,'BASE DATOS CONDUCTORES'!$AA$4:$AB$403,2,FALSE),"")</f>
        <v/>
      </c>
      <c r="E404" s="34" t="str">
        <f>IF(ISNA(VLOOKUP(D404,SALDOS!C:D,2,FALSE)),"",VLOOKUP(D404,SALDOS!C:D,2,FALSE))</f>
        <v/>
      </c>
      <c r="F404" s="34" t="str">
        <f>IF($D404="","",(IF($C404="","",IF(ISNA(SUMIF('1'!$CA:$CA,$C404,'1'!$CB:$CB)),0,SUMIF('1'!$CA:$CA,$C404,'1'!$CB:$CB)))-IF($D404="","",IF(ISNA(SUMIF('1'!$B:$B,$D404,'1'!$L:$L)),0,SUMIF('1'!$B:$B,$D404,'1'!$L:$L)))))</f>
        <v/>
      </c>
      <c r="G404" s="34" t="str">
        <f>IF($D404="","",(IF($C404="","",IF(ISNA(SUMIF('2'!$CA:$CA,$C404,'2'!$CB:$CB)),0,SUMIF('2'!$CA:$CA,$C404,'2'!$CB:$CB)))-IF($D404="","",IF(ISNA(SUMIF('2'!$B:$B,$D404,'2'!$L:$L)),0,SUMIF('2'!$B:$B,$D404,'2'!$L:$L)))))</f>
        <v/>
      </c>
      <c r="H404" s="34" t="str">
        <f>IF($D404="","",(IF($C404="","",IF(ISNA(SUMIF('3'!$CA:$CA,$C404,'3'!$CB:$CB)),0,SUMIF('3'!$CA:$CA,$C404,'3'!$CB:$CB)))-IF($D404="","",IF(ISNA(SUMIF('3'!$B:$B,$D404,'3'!$L:$L)),0,SUMIF('3'!$B:$B,$D404,'3'!$L:$L)))))</f>
        <v/>
      </c>
      <c r="I404" s="34" t="str">
        <f>IF($D404="","",(IF($C404="","",IF(ISNA(SUMIF('4'!$CA:$CA,$C404,'4'!$CB:$CB)),0,SUMIF('4'!$CA:$CA,$C404,'4'!$CB:$CB)))-IF($D404="","",IF(ISNA(SUMIF('4'!$B:$B,$D404,'4'!$L:$L)),0,SUMIF('4'!$B:$B,$D404,'4'!$L:$L)))))</f>
        <v/>
      </c>
      <c r="J404" s="34" t="str">
        <f>IF($D404="","",(IF($C404="","",IF(ISNA(SUMIF('5'!$CA:$CA,$C404,'5'!$CB:$CB)),0,SUMIF('5'!$CA:$CA,$C404,'5'!$CB:$CB)))-IF($D404="","",IF(ISNA(SUMIF('5'!$B:$B,$D404,'5'!$L:$L)),0,SUMIF('5'!$B:$B,$D404,'5'!$L:$L)))))</f>
        <v/>
      </c>
      <c r="K404" s="34" t="str">
        <f>IF($D404="","",(IF($C404="","",IF(ISNA(SUMIF('6'!$CA:$CA,$C404,'6'!$CB:$CB)),0,SUMIF('6'!$CA:$CA,$C404,'6'!$CB:$CB)))-IF($D404="","",IF(ISNA(SUMIF('6'!$B:$B,$D404,'6'!$L:$L)),0,SUMIF('6'!$B:$B,$D404,'6'!$L:$L)))))</f>
        <v/>
      </c>
      <c r="L404" s="34" t="str">
        <f>IF($D404="","",(IF($C404="","",IF(ISNA(SUMIF('7'!$CA:$CA,$C404,'7'!$CB:$CB)),0,SUMIF('7'!$CA:$CA,$C404,'7'!$CB:$CB)))-IF($D404="","",IF(ISNA(SUMIF('7'!$B:$B,$D404,'7'!$L:$L)),0,SUMIF('7'!$B:$B,$D404,'7'!$L:$L)))))</f>
        <v/>
      </c>
      <c r="M404" s="34" t="str">
        <f>IF($D404="","",(IF($C404="","",IF(ISNA(SUMIF('8'!$CA:$CA,$C404,'8'!$CB:$CB)),0,SUMIF('8'!$CA:$CA,$C404,'8'!$CB:$CB)))-IF($D404="","",IF(ISNA(SUMIF('8'!$B:$B,$D404,'8'!$L:$L)),0,SUMIF('8'!$B:$B,$D404,'8'!$L:$L)))))</f>
        <v/>
      </c>
      <c r="N404" s="34" t="str">
        <f>IF($D404="","",(IF($C404="","",IF(ISNA(SUMIF('9'!$CA:$CA,$C404,'9'!$CB:$CB)),0,SUMIF('9'!$CA:$CA,$C404,'9'!$CB:$CB)))-IF($D404="","",IF(ISNA(SUMIF('9'!$B:$B,$D404,'9'!$L:$L)),0,SUMIF('9'!$B:$B,$D404,'9'!$L:$L)))))</f>
        <v/>
      </c>
      <c r="O404" s="34" t="str">
        <f>IF($D404="","",(IF($C404="","",IF(ISNA(SUMIF('10'!$CA:$CA,$C404,'10'!$CB:$CB)),0,SUMIF('10'!$CA:$CA,$C404,'10'!$CB:$CB)))-IF($D404="","",IF(ISNA(SUMIF('10'!$B:$B,$D404,'10'!$L:$L)),0,SUMIF('10'!$B:$B,$D404,'10'!$L:$L)))))</f>
        <v/>
      </c>
      <c r="P404" s="34" t="str">
        <f>IF($D404="","",(IF($C404="","",IF(ISNA(SUMIF('11'!$CA:$CA,$C404,'11'!$CB:$CB)),0,SUMIF('11'!$CA:$CA,$C404,'11'!$CB:$CB)))-IF($D404="","",IF(ISNA(SUMIF('11'!$B:$B,$D404,'11'!$L:$L)),0,SUMIF('11'!$B:$B,$D404,'11'!$L:$L)))))</f>
        <v/>
      </c>
      <c r="Q404" s="34" t="str">
        <f>IF($D404="","",(IF($C404="","",IF(ISNA(SUMIF('12'!$CA:$CA,$C404,'12'!$CB:$CB)),0,SUMIF('12'!$CA:$CA,$C404,'12'!$CB:$CB)))-IF($D404="","",IF(ISNA(SUMIF('12'!$B:$B,$D404,'12'!$L:$L)),0,SUMIF('12'!$B:$B,$D404,'12'!$L:$L)))))</f>
        <v/>
      </c>
      <c r="R404" s="34" t="str">
        <f>IF($D404="","",(IF($C404="","",IF(ISNA(SUMIF('13'!$CA:$CA,$C404,'13'!$CB:$CB)),0,SUMIF('13'!$CA:$CA,$C404,'13'!$CB:$CB)))-IF($D404="","",IF(ISNA(SUMIF('13'!$B:$B,$D404,'13'!$L:$L)),0,SUMIF('13'!$B:$B,$D404,'13'!$L:$L)))))</f>
        <v/>
      </c>
      <c r="S404" s="34" t="str">
        <f>IF($D404="","",(IF($C404="","",IF(ISNA(SUMIF('14'!$CA:$CA,$C404,'14'!$CB:$CB)),0,SUMIF('14'!$CA:$CA,$C404,'14'!$CB:$CB)))-IF($D404="","",IF(ISNA(SUMIF('14'!$B:$B,$D404,'14'!$L:$L)),0,SUMIF('14'!$B:$B,$D404,'14'!$L:$L)))))</f>
        <v/>
      </c>
      <c r="T404" s="34" t="str">
        <f>IF($D404="","",(IF($C404="","",IF(ISNA(SUMIF('15'!$CA:$CA,$C404,'15'!$CB:$CB)),0,SUMIF('15'!$CA:$CA,$C404,'15'!$CB:$CB)))-IF($D404="","",IF(ISNA(SUMIF('15'!$B:$B,$D404,'15'!$L:$L)),0,SUMIF('15'!$B:$B,$D404,'15'!$L:$L)))))</f>
        <v/>
      </c>
      <c r="U404" s="34" t="str">
        <f>IF($D404="","",(IF($C404="","",IF(ISNA(SUMIF('16'!$CA:$CA,$C404,'16'!$CB:$CB)),0,SUMIF('16'!$CA:$CA,$C404,'16'!$CB:$CB)))-IF($D404="","",IF(ISNA(SUMIF('16'!$B:$B,$D404,'16'!$L:$L)),0,SUMIF('16'!$B:$B,$D404,'16'!$L:$L)))))</f>
        <v/>
      </c>
      <c r="V404" s="34" t="str">
        <f>IF($D404="","",(IF($C404="","",IF(ISNA(SUMIF('17'!$CA:$CA,$C404,'17'!$CB:$CB)),0,SUMIF('17'!$CA:$CA,$C404,'17'!$CB:$CB)))-IF($D404="","",IF(ISNA(SUMIF('17'!$B:$B,$D404,'17'!$L:$L)),0,SUMIF('17'!$B:$B,$D404,'17'!$L:$L)))))</f>
        <v/>
      </c>
      <c r="W404" s="34" t="str">
        <f>IF($D404="","",(IF($C404="","",IF(ISNA(SUMIF('18'!$CA:$CA,$C404,'18'!$CB:$CB)),0,SUMIF('18'!$CA:$CA,$C404,'18'!$CB:$CB)))-IF($D404="","",IF(ISNA(SUMIF('18'!$B:$B,$D404,'18'!$L:$L)),0,SUMIF('18'!$B:$B,$D404,'18'!$L:$L)))))</f>
        <v/>
      </c>
      <c r="X404" s="34" t="str">
        <f>IF($D404="","",(IF($C404="","",IF(ISNA(SUMIF('19'!$CA:$CA,$C404,'19'!$CB:$CB)),0,SUMIF('19'!$CA:$CA,$C404,'19'!$CB:$CB)))-IF($D404="","",IF(ISNA(SUMIF('19'!$B:$B,$D404,'19'!$L:$L)),0,SUMIF('19'!$B:$B,$D404,'19'!$L:$L)))))</f>
        <v/>
      </c>
      <c r="Y404" s="34" t="str">
        <f>IF($D404="","",(IF($C404="","",IF(ISNA(SUMIF('20'!$CA:$CA,$C404,'20'!$CB:$CB)),0,SUMIF('20'!$CA:$CA,$C404,'20'!$CB:$CB)))-IF($D404="","",IF(ISNA(SUMIF('20'!$B:$B,$D404,'20'!$L:$L)),0,SUMIF('20'!$B:$B,$D404,'20'!$L:$L)))))</f>
        <v/>
      </c>
      <c r="Z404" s="34" t="str">
        <f>IF($D404="","",(IF($C404="","",IF(ISNA(SUMIF('21'!$CA:$CA,$C404,'21'!$CB:$CB)),0,SUMIF('21'!$CA:$CA,$C404,'21'!$CB:$CB)))-IF($D404="","",IF(ISNA(SUMIF('21'!$B:$B,$D404,'21'!$L:$L)),0,SUMIF('21'!$B:$B,$D404,'21'!$L:$L)))))</f>
        <v/>
      </c>
      <c r="AA404" s="34" t="str">
        <f>IF($D404="","",(IF($C404="","",IF(ISNA(SUMIF('22'!$CA:$CA,$C404,'22'!$CB:$CB)),0,SUMIF('22'!$CA:$CA,$C404,'22'!$CB:$CB)))-IF($D404="","",IF(ISNA(SUMIF('22'!$B:$B,$D404,'22'!$L:$L)),0,SUMIF('22'!$B:$B,$D404,'22'!$L:$L)))))</f>
        <v/>
      </c>
      <c r="AB404" s="34" t="str">
        <f>IF($D404="","",(IF($C404="","",IF(ISNA(SUMIF('23'!$CA:$CA,$C404,'23'!$CB:$CB)),0,SUMIF('23'!$CA:$CA,$C404,'23'!$CB:$CB)))-IF($D404="","",IF(ISNA(SUMIF('23'!$B:$B,$D404,'23'!$L:$L)),0,SUMIF('23'!$B:$B,$D404,'23'!$L:$L)))))</f>
        <v/>
      </c>
      <c r="AC404" s="34" t="str">
        <f>IF($D404="","",(IF($C404="","",IF(ISNA(SUMIF('24'!$CA:$CA,$C404,'24'!$CB:$CB)),0,SUMIF('24'!$CA:$CA,$C404,'24'!$CB:$CB)))-IF($D404="","",IF(ISNA(SUMIF('24'!$B:$B,$D404,'24'!$L:$L)),0,SUMIF('24'!$B:$B,$D404,'24'!$L:$L)))))</f>
        <v/>
      </c>
      <c r="AD404" s="34" t="str">
        <f>IF($D404="","",(IF($C404="","",IF(ISNA(SUMIF('25'!$CA:$CA,$C404,'25'!$CB:$CB)),0,SUMIF('25'!$CA:$CA,$C404,'25'!$CB:$CB)))-IF($D404="","",IF(ISNA(SUMIF('25'!$B:$B,$D404,'25'!$L:$L)),0,SUMIF('25'!$B:$B,$D404,'25'!$L:$L)))))</f>
        <v/>
      </c>
      <c r="AE404" s="34" t="str">
        <f>IF($D404="","",(IF($C404="","",IF(ISNA(SUMIF('26'!$CA:$CA,$C404,'26'!$CB:$CB)),0,SUMIF('26'!$CA:$CA,$C404,'26'!$CB:$CB)))-IF($D404="","",IF(ISNA(SUMIF('26'!$B:$B,$D404,'26'!$L:$L)),0,SUMIF('26'!$B:$B,$D404,'26'!$L:$L)))))</f>
        <v/>
      </c>
      <c r="AF404" s="34" t="str">
        <f>IF($D404="","",(IF($C404="","",IF(ISNA(SUMIF('27'!$CA:$CA,$C404,'27'!$CB:$CB)),0,SUMIF('27'!$CA:$CA,$C404,'27'!$CB:$CB)))-IF($D404="","",IF(ISNA(SUMIF('27'!$B:$B,$D404,'27'!$L:$L)),0,SUMIF('27'!$B:$B,$D404,'27'!$L:$L)))))</f>
        <v/>
      </c>
      <c r="AG404" s="34" t="str">
        <f>IF($D404="","",(IF($C404="","",IF(ISNA(SUMIF('28'!$CA:$CA,$C404,'28'!$CB:$CB)),0,SUMIF('28'!$CA:$CA,$C404,'28'!$CB:$CB)))-IF($D404="","",IF(ISNA(SUMIF('28'!$B:$B,$D404,'28'!$L:$L)),0,SUMIF('28'!$B:$B,$D404,'28'!$L:$L)))))</f>
        <v/>
      </c>
      <c r="AH404" s="34" t="str">
        <f>IF($D404="","",(IF($C404="","",IF(ISNA(SUMIF('29'!$CA:$CA,$C404,'29'!$CB:$CB)),0,SUMIF('29'!$CA:$CA,$C404,'29'!$CB:$CB)))-IF($D404="","",IF(ISNA(SUMIF('29'!$B:$B,$D404,'29'!$L:$L)),0,SUMIF('29'!$B:$B,$D404,'29'!$L:$L)))))</f>
        <v/>
      </c>
      <c r="AI404" s="34" t="str">
        <f>IF($D404="","",(IF($C404="","",IF(ISNA(SUMIF('30'!$CA:$CA,$C404,'30'!$CB:$CB)),0,SUMIF('30'!$CA:$CA,$C404,'30'!$CB:$CB)))-IF($D404="","",IF(ISNA(SUMIF('30'!$B:$B,$D404,'30'!$L:$L)),0,SUMIF('30'!$B:$B,$D404,'30'!$L:$L)))))</f>
        <v/>
      </c>
      <c r="AJ404" s="34" t="str">
        <f>IF($D404="","",(IF($C404="","",IF(ISNA(SUMIF('31'!$CA:$CA,$C404,'31'!$CB:$CB)),0,SUMIF('31'!$CA:$CA,$C404,'31'!$CB:$CB)))-IF($D404="","",IF(ISNA(SUMIF('31'!$B:$B,$D404,'31'!$L:$L)),0,SUMIF('31'!$B:$B,$D404,'31'!$L:$L)))))</f>
        <v/>
      </c>
      <c r="AK404" s="35" t="str">
        <f t="shared" si="22"/>
        <v/>
      </c>
      <c r="AL404" s="31" t="str">
        <f t="shared" si="23"/>
        <v/>
      </c>
    </row>
    <row r="405" spans="1:38" ht="17.399999999999999" hidden="1">
      <c r="A405" s="19">
        <v>81</v>
      </c>
      <c r="C405" s="39" t="str">
        <f>IF(D405="","",VLOOKUP('CUADRO GENERADO'!D405,'BASE DATOS CONDUCTORES'!B:C,2,FALSE))</f>
        <v/>
      </c>
      <c r="D405" s="28" t="str">
        <f>IFERROR(VLOOKUP(A405,'BASE DATOS CONDUCTORES'!$AA$4:$AB$403,2,FALSE),"")</f>
        <v/>
      </c>
      <c r="E405" s="34" t="str">
        <f>IF(ISNA(VLOOKUP(D405,SALDOS!C:D,2,FALSE)),"",VLOOKUP(D405,SALDOS!C:D,2,FALSE))</f>
        <v/>
      </c>
      <c r="F405" s="34" t="str">
        <f>IF($D405="","",(IF($C405="","",IF(ISNA(SUMIF('1'!$CA:$CA,$C405,'1'!$CB:$CB)),0,SUMIF('1'!$CA:$CA,$C405,'1'!$CB:$CB)))-IF($D405="","",IF(ISNA(SUMIF('1'!$B:$B,$D405,'1'!$L:$L)),0,SUMIF('1'!$B:$B,$D405,'1'!$L:$L)))))</f>
        <v/>
      </c>
      <c r="G405" s="34" t="str">
        <f>IF($D405="","",(IF($C405="","",IF(ISNA(SUMIF('2'!$CA:$CA,$C405,'2'!$CB:$CB)),0,SUMIF('2'!$CA:$CA,$C405,'2'!$CB:$CB)))-IF($D405="","",IF(ISNA(SUMIF('2'!$B:$B,$D405,'2'!$L:$L)),0,SUMIF('2'!$B:$B,$D405,'2'!$L:$L)))))</f>
        <v/>
      </c>
      <c r="H405" s="34" t="str">
        <f>IF($D405="","",(IF($C405="","",IF(ISNA(SUMIF('3'!$CA:$CA,$C405,'3'!$CB:$CB)),0,SUMIF('3'!$CA:$CA,$C405,'3'!$CB:$CB)))-IF($D405="","",IF(ISNA(SUMIF('3'!$B:$B,$D405,'3'!$L:$L)),0,SUMIF('3'!$B:$B,$D405,'3'!$L:$L)))))</f>
        <v/>
      </c>
      <c r="I405" s="34" t="str">
        <f>IF($D405="","",(IF($C405="","",IF(ISNA(SUMIF('4'!$CA:$CA,$C405,'4'!$CB:$CB)),0,SUMIF('4'!$CA:$CA,$C405,'4'!$CB:$CB)))-IF($D405="","",IF(ISNA(SUMIF('4'!$B:$B,$D405,'4'!$L:$L)),0,SUMIF('4'!$B:$B,$D405,'4'!$L:$L)))))</f>
        <v/>
      </c>
      <c r="J405" s="34" t="str">
        <f>IF($D405="","",(IF($C405="","",IF(ISNA(SUMIF('5'!$CA:$CA,$C405,'5'!$CB:$CB)),0,SUMIF('5'!$CA:$CA,$C405,'5'!$CB:$CB)))-IF($D405="","",IF(ISNA(SUMIF('5'!$B:$B,$D405,'5'!$L:$L)),0,SUMIF('5'!$B:$B,$D405,'5'!$L:$L)))))</f>
        <v/>
      </c>
      <c r="K405" s="34" t="str">
        <f>IF($D405="","",(IF($C405="","",IF(ISNA(SUMIF('6'!$CA:$CA,$C405,'6'!$CB:$CB)),0,SUMIF('6'!$CA:$CA,$C405,'6'!$CB:$CB)))-IF($D405="","",IF(ISNA(SUMIF('6'!$B:$B,$D405,'6'!$L:$L)),0,SUMIF('6'!$B:$B,$D405,'6'!$L:$L)))))</f>
        <v/>
      </c>
      <c r="L405" s="34" t="str">
        <f>IF($D405="","",(IF($C405="","",IF(ISNA(SUMIF('7'!$CA:$CA,$C405,'7'!$CB:$CB)),0,SUMIF('7'!$CA:$CA,$C405,'7'!$CB:$CB)))-IF($D405="","",IF(ISNA(SUMIF('7'!$B:$B,$D405,'7'!$L:$L)),0,SUMIF('7'!$B:$B,$D405,'7'!$L:$L)))))</f>
        <v/>
      </c>
      <c r="M405" s="34" t="str">
        <f>IF($D405="","",(IF($C405="","",IF(ISNA(SUMIF('8'!$CA:$CA,$C405,'8'!$CB:$CB)),0,SUMIF('8'!$CA:$CA,$C405,'8'!$CB:$CB)))-IF($D405="","",IF(ISNA(SUMIF('8'!$B:$B,$D405,'8'!$L:$L)),0,SUMIF('8'!$B:$B,$D405,'8'!$L:$L)))))</f>
        <v/>
      </c>
      <c r="N405" s="34" t="str">
        <f>IF($D405="","",(IF($C405="","",IF(ISNA(SUMIF('9'!$CA:$CA,$C405,'9'!$CB:$CB)),0,SUMIF('9'!$CA:$CA,$C405,'9'!$CB:$CB)))-IF($D405="","",IF(ISNA(SUMIF('9'!$B:$B,$D405,'9'!$L:$L)),0,SUMIF('9'!$B:$B,$D405,'9'!$L:$L)))))</f>
        <v/>
      </c>
      <c r="O405" s="34" t="str">
        <f>IF($D405="","",(IF($C405="","",IF(ISNA(SUMIF('10'!$CA:$CA,$C405,'10'!$CB:$CB)),0,SUMIF('10'!$CA:$CA,$C405,'10'!$CB:$CB)))-IF($D405="","",IF(ISNA(SUMIF('10'!$B:$B,$D405,'10'!$L:$L)),0,SUMIF('10'!$B:$B,$D405,'10'!$L:$L)))))</f>
        <v/>
      </c>
      <c r="P405" s="34" t="str">
        <f>IF($D405="","",(IF($C405="","",IF(ISNA(SUMIF('11'!$CA:$CA,$C405,'11'!$CB:$CB)),0,SUMIF('11'!$CA:$CA,$C405,'11'!$CB:$CB)))-IF($D405="","",IF(ISNA(SUMIF('11'!$B:$B,$D405,'11'!$L:$L)),0,SUMIF('11'!$B:$B,$D405,'11'!$L:$L)))))</f>
        <v/>
      </c>
      <c r="Q405" s="34" t="str">
        <f>IF($D405="","",(IF($C405="","",IF(ISNA(SUMIF('12'!$CA:$CA,$C405,'12'!$CB:$CB)),0,SUMIF('12'!$CA:$CA,$C405,'12'!$CB:$CB)))-IF($D405="","",IF(ISNA(SUMIF('12'!$B:$B,$D405,'12'!$L:$L)),0,SUMIF('12'!$B:$B,$D405,'12'!$L:$L)))))</f>
        <v/>
      </c>
      <c r="R405" s="34" t="str">
        <f>IF($D405="","",(IF($C405="","",IF(ISNA(SUMIF('13'!$CA:$CA,$C405,'13'!$CB:$CB)),0,SUMIF('13'!$CA:$CA,$C405,'13'!$CB:$CB)))-IF($D405="","",IF(ISNA(SUMIF('13'!$B:$B,$D405,'13'!$L:$L)),0,SUMIF('13'!$B:$B,$D405,'13'!$L:$L)))))</f>
        <v/>
      </c>
      <c r="S405" s="34" t="str">
        <f>IF($D405="","",(IF($C405="","",IF(ISNA(SUMIF('14'!$CA:$CA,$C405,'14'!$CB:$CB)),0,SUMIF('14'!$CA:$CA,$C405,'14'!$CB:$CB)))-IF($D405="","",IF(ISNA(SUMIF('14'!$B:$B,$D405,'14'!$L:$L)),0,SUMIF('14'!$B:$B,$D405,'14'!$L:$L)))))</f>
        <v/>
      </c>
      <c r="T405" s="34" t="str">
        <f>IF($D405="","",(IF($C405="","",IF(ISNA(SUMIF('15'!$CA:$CA,$C405,'15'!$CB:$CB)),0,SUMIF('15'!$CA:$CA,$C405,'15'!$CB:$CB)))-IF($D405="","",IF(ISNA(SUMIF('15'!$B:$B,$D405,'15'!$L:$L)),0,SUMIF('15'!$B:$B,$D405,'15'!$L:$L)))))</f>
        <v/>
      </c>
      <c r="U405" s="34" t="str">
        <f>IF($D405="","",(IF($C405="","",IF(ISNA(SUMIF('16'!$CA:$CA,$C405,'16'!$CB:$CB)),0,SUMIF('16'!$CA:$CA,$C405,'16'!$CB:$CB)))-IF($D405="","",IF(ISNA(SUMIF('16'!$B:$B,$D405,'16'!$L:$L)),0,SUMIF('16'!$B:$B,$D405,'16'!$L:$L)))))</f>
        <v/>
      </c>
      <c r="V405" s="34" t="str">
        <f>IF($D405="","",(IF($C405="","",IF(ISNA(SUMIF('17'!$CA:$CA,$C405,'17'!$CB:$CB)),0,SUMIF('17'!$CA:$CA,$C405,'17'!$CB:$CB)))-IF($D405="","",IF(ISNA(SUMIF('17'!$B:$B,$D405,'17'!$L:$L)),0,SUMIF('17'!$B:$B,$D405,'17'!$L:$L)))))</f>
        <v/>
      </c>
      <c r="W405" s="34" t="str">
        <f>IF($D405="","",(IF($C405="","",IF(ISNA(SUMIF('18'!$CA:$CA,$C405,'18'!$CB:$CB)),0,SUMIF('18'!$CA:$CA,$C405,'18'!$CB:$CB)))-IF($D405="","",IF(ISNA(SUMIF('18'!$B:$B,$D405,'18'!$L:$L)),0,SUMIF('18'!$B:$B,$D405,'18'!$L:$L)))))</f>
        <v/>
      </c>
      <c r="X405" s="34" t="str">
        <f>IF($D405="","",(IF($C405="","",IF(ISNA(SUMIF('19'!$CA:$CA,$C405,'19'!$CB:$CB)),0,SUMIF('19'!$CA:$CA,$C405,'19'!$CB:$CB)))-IF($D405="","",IF(ISNA(SUMIF('19'!$B:$B,$D405,'19'!$L:$L)),0,SUMIF('19'!$B:$B,$D405,'19'!$L:$L)))))</f>
        <v/>
      </c>
      <c r="Y405" s="34" t="str">
        <f>IF($D405="","",(IF($C405="","",IF(ISNA(SUMIF('20'!$CA:$CA,$C405,'20'!$CB:$CB)),0,SUMIF('20'!$CA:$CA,$C405,'20'!$CB:$CB)))-IF($D405="","",IF(ISNA(SUMIF('20'!$B:$B,$D405,'20'!$L:$L)),0,SUMIF('20'!$B:$B,$D405,'20'!$L:$L)))))</f>
        <v/>
      </c>
      <c r="Z405" s="34" t="str">
        <f>IF($D405="","",(IF($C405="","",IF(ISNA(SUMIF('21'!$CA:$CA,$C405,'21'!$CB:$CB)),0,SUMIF('21'!$CA:$CA,$C405,'21'!$CB:$CB)))-IF($D405="","",IF(ISNA(SUMIF('21'!$B:$B,$D405,'21'!$L:$L)),0,SUMIF('21'!$B:$B,$D405,'21'!$L:$L)))))</f>
        <v/>
      </c>
      <c r="AA405" s="34" t="str">
        <f>IF($D405="","",(IF($C405="","",IF(ISNA(SUMIF('22'!$CA:$CA,$C405,'22'!$CB:$CB)),0,SUMIF('22'!$CA:$CA,$C405,'22'!$CB:$CB)))-IF($D405="","",IF(ISNA(SUMIF('22'!$B:$B,$D405,'22'!$L:$L)),0,SUMIF('22'!$B:$B,$D405,'22'!$L:$L)))))</f>
        <v/>
      </c>
      <c r="AB405" s="34" t="str">
        <f>IF($D405="","",(IF($C405="","",IF(ISNA(SUMIF('23'!$CA:$CA,$C405,'23'!$CB:$CB)),0,SUMIF('23'!$CA:$CA,$C405,'23'!$CB:$CB)))-IF($D405="","",IF(ISNA(SUMIF('23'!$B:$B,$D405,'23'!$L:$L)),0,SUMIF('23'!$B:$B,$D405,'23'!$L:$L)))))</f>
        <v/>
      </c>
      <c r="AC405" s="34" t="str">
        <f>IF($D405="","",(IF($C405="","",IF(ISNA(SUMIF('24'!$CA:$CA,$C405,'24'!$CB:$CB)),0,SUMIF('24'!$CA:$CA,$C405,'24'!$CB:$CB)))-IF($D405="","",IF(ISNA(SUMIF('24'!$B:$B,$D405,'24'!$L:$L)),0,SUMIF('24'!$B:$B,$D405,'24'!$L:$L)))))</f>
        <v/>
      </c>
      <c r="AD405" s="34" t="str">
        <f>IF($D405="","",(IF($C405="","",IF(ISNA(SUMIF('25'!$CA:$CA,$C405,'25'!$CB:$CB)),0,SUMIF('25'!$CA:$CA,$C405,'25'!$CB:$CB)))-IF($D405="","",IF(ISNA(SUMIF('25'!$B:$B,$D405,'25'!$L:$L)),0,SUMIF('25'!$B:$B,$D405,'25'!$L:$L)))))</f>
        <v/>
      </c>
      <c r="AE405" s="34" t="str">
        <f>IF($D405="","",(IF($C405="","",IF(ISNA(SUMIF('26'!$CA:$CA,$C405,'26'!$CB:$CB)),0,SUMIF('26'!$CA:$CA,$C405,'26'!$CB:$CB)))-IF($D405="","",IF(ISNA(SUMIF('26'!$B:$B,$D405,'26'!$L:$L)),0,SUMIF('26'!$B:$B,$D405,'26'!$L:$L)))))</f>
        <v/>
      </c>
      <c r="AF405" s="34" t="str">
        <f>IF($D405="","",(IF($C405="","",IF(ISNA(SUMIF('27'!$CA:$CA,$C405,'27'!$CB:$CB)),0,SUMIF('27'!$CA:$CA,$C405,'27'!$CB:$CB)))-IF($D405="","",IF(ISNA(SUMIF('27'!$B:$B,$D405,'27'!$L:$L)),0,SUMIF('27'!$B:$B,$D405,'27'!$L:$L)))))</f>
        <v/>
      </c>
      <c r="AG405" s="34" t="str">
        <f>IF($D405="","",(IF($C405="","",IF(ISNA(SUMIF('28'!$CA:$CA,$C405,'28'!$CB:$CB)),0,SUMIF('28'!$CA:$CA,$C405,'28'!$CB:$CB)))-IF($D405="","",IF(ISNA(SUMIF('28'!$B:$B,$D405,'28'!$L:$L)),0,SUMIF('28'!$B:$B,$D405,'28'!$L:$L)))))</f>
        <v/>
      </c>
      <c r="AH405" s="34" t="str">
        <f>IF($D405="","",(IF($C405="","",IF(ISNA(SUMIF('29'!$CA:$CA,$C405,'29'!$CB:$CB)),0,SUMIF('29'!$CA:$CA,$C405,'29'!$CB:$CB)))-IF($D405="","",IF(ISNA(SUMIF('29'!$B:$B,$D405,'29'!$L:$L)),0,SUMIF('29'!$B:$B,$D405,'29'!$L:$L)))))</f>
        <v/>
      </c>
      <c r="AI405" s="34" t="str">
        <f>IF($D405="","",(IF($C405="","",IF(ISNA(SUMIF('30'!$CA:$CA,$C405,'30'!$CB:$CB)),0,SUMIF('30'!$CA:$CA,$C405,'30'!$CB:$CB)))-IF($D405="","",IF(ISNA(SUMIF('30'!$B:$B,$D405,'30'!$L:$L)),0,SUMIF('30'!$B:$B,$D405,'30'!$L:$L)))))</f>
        <v/>
      </c>
      <c r="AJ405" s="34" t="str">
        <f>IF($D405="","",(IF($C405="","",IF(ISNA(SUMIF('31'!$CA:$CA,$C405,'31'!$CB:$CB)),0,SUMIF('31'!$CA:$CA,$C405,'31'!$CB:$CB)))-IF($D405="","",IF(ISNA(SUMIF('31'!$B:$B,$D405,'31'!$L:$L)),0,SUMIF('31'!$B:$B,$D405,'31'!$L:$L)))))</f>
        <v/>
      </c>
      <c r="AK405" s="35" t="str">
        <f t="shared" si="22"/>
        <v/>
      </c>
      <c r="AL405" s="31" t="str">
        <f t="shared" si="23"/>
        <v/>
      </c>
    </row>
    <row r="406" spans="1:38" ht="17.399999999999999" hidden="1">
      <c r="A406" s="19">
        <v>82</v>
      </c>
      <c r="C406" s="39" t="str">
        <f>IF(D406="","",VLOOKUP('CUADRO GENERADO'!D406,'BASE DATOS CONDUCTORES'!B:C,2,FALSE))</f>
        <v/>
      </c>
      <c r="D406" s="28" t="str">
        <f>IFERROR(VLOOKUP(A406,'BASE DATOS CONDUCTORES'!$AA$4:$AB$403,2,FALSE),"")</f>
        <v/>
      </c>
      <c r="E406" s="34" t="str">
        <f>IF(ISNA(VLOOKUP(D406,SALDOS!C:D,2,FALSE)),"",VLOOKUP(D406,SALDOS!C:D,2,FALSE))</f>
        <v/>
      </c>
      <c r="F406" s="34" t="str">
        <f>IF($D406="","",(IF($C406="","",IF(ISNA(SUMIF('1'!$CA:$CA,$C406,'1'!$CB:$CB)),0,SUMIF('1'!$CA:$CA,$C406,'1'!$CB:$CB)))-IF($D406="","",IF(ISNA(SUMIF('1'!$B:$B,$D406,'1'!$L:$L)),0,SUMIF('1'!$B:$B,$D406,'1'!$L:$L)))))</f>
        <v/>
      </c>
      <c r="G406" s="34" t="str">
        <f>IF($D406="","",(IF($C406="","",IF(ISNA(SUMIF('2'!$CA:$CA,$C406,'2'!$CB:$CB)),0,SUMIF('2'!$CA:$CA,$C406,'2'!$CB:$CB)))-IF($D406="","",IF(ISNA(SUMIF('2'!$B:$B,$D406,'2'!$L:$L)),0,SUMIF('2'!$B:$B,$D406,'2'!$L:$L)))))</f>
        <v/>
      </c>
      <c r="H406" s="34" t="str">
        <f>IF($D406="","",(IF($C406="","",IF(ISNA(SUMIF('3'!$CA:$CA,$C406,'3'!$CB:$CB)),0,SUMIF('3'!$CA:$CA,$C406,'3'!$CB:$CB)))-IF($D406="","",IF(ISNA(SUMIF('3'!$B:$B,$D406,'3'!$L:$L)),0,SUMIF('3'!$B:$B,$D406,'3'!$L:$L)))))</f>
        <v/>
      </c>
      <c r="I406" s="34" t="str">
        <f>IF($D406="","",(IF($C406="","",IF(ISNA(SUMIF('4'!$CA:$CA,$C406,'4'!$CB:$CB)),0,SUMIF('4'!$CA:$CA,$C406,'4'!$CB:$CB)))-IF($D406="","",IF(ISNA(SUMIF('4'!$B:$B,$D406,'4'!$L:$L)),0,SUMIF('4'!$B:$B,$D406,'4'!$L:$L)))))</f>
        <v/>
      </c>
      <c r="J406" s="34" t="str">
        <f>IF($D406="","",(IF($C406="","",IF(ISNA(SUMIF('5'!$CA:$CA,$C406,'5'!$CB:$CB)),0,SUMIF('5'!$CA:$CA,$C406,'5'!$CB:$CB)))-IF($D406="","",IF(ISNA(SUMIF('5'!$B:$B,$D406,'5'!$L:$L)),0,SUMIF('5'!$B:$B,$D406,'5'!$L:$L)))))</f>
        <v/>
      </c>
      <c r="K406" s="34" t="str">
        <f>IF($D406="","",(IF($C406="","",IF(ISNA(SUMIF('6'!$CA:$CA,$C406,'6'!$CB:$CB)),0,SUMIF('6'!$CA:$CA,$C406,'6'!$CB:$CB)))-IF($D406="","",IF(ISNA(SUMIF('6'!$B:$B,$D406,'6'!$L:$L)),0,SUMIF('6'!$B:$B,$D406,'6'!$L:$L)))))</f>
        <v/>
      </c>
      <c r="L406" s="34" t="str">
        <f>IF($D406="","",(IF($C406="","",IF(ISNA(SUMIF('7'!$CA:$CA,$C406,'7'!$CB:$CB)),0,SUMIF('7'!$CA:$CA,$C406,'7'!$CB:$CB)))-IF($D406="","",IF(ISNA(SUMIF('7'!$B:$B,$D406,'7'!$L:$L)),0,SUMIF('7'!$B:$B,$D406,'7'!$L:$L)))))</f>
        <v/>
      </c>
      <c r="M406" s="34" t="str">
        <f>IF($D406="","",(IF($C406="","",IF(ISNA(SUMIF('8'!$CA:$CA,$C406,'8'!$CB:$CB)),0,SUMIF('8'!$CA:$CA,$C406,'8'!$CB:$CB)))-IF($D406="","",IF(ISNA(SUMIF('8'!$B:$B,$D406,'8'!$L:$L)),0,SUMIF('8'!$B:$B,$D406,'8'!$L:$L)))))</f>
        <v/>
      </c>
      <c r="N406" s="34" t="str">
        <f>IF($D406="","",(IF($C406="","",IF(ISNA(SUMIF('9'!$CA:$CA,$C406,'9'!$CB:$CB)),0,SUMIF('9'!$CA:$CA,$C406,'9'!$CB:$CB)))-IF($D406="","",IF(ISNA(SUMIF('9'!$B:$B,$D406,'9'!$L:$L)),0,SUMIF('9'!$B:$B,$D406,'9'!$L:$L)))))</f>
        <v/>
      </c>
      <c r="O406" s="34" t="str">
        <f>IF($D406="","",(IF($C406="","",IF(ISNA(SUMIF('10'!$CA:$CA,$C406,'10'!$CB:$CB)),0,SUMIF('10'!$CA:$CA,$C406,'10'!$CB:$CB)))-IF($D406="","",IF(ISNA(SUMIF('10'!$B:$B,$D406,'10'!$L:$L)),0,SUMIF('10'!$B:$B,$D406,'10'!$L:$L)))))</f>
        <v/>
      </c>
      <c r="P406" s="34" t="str">
        <f>IF($D406="","",(IF($C406="","",IF(ISNA(SUMIF('11'!$CA:$CA,$C406,'11'!$CB:$CB)),0,SUMIF('11'!$CA:$CA,$C406,'11'!$CB:$CB)))-IF($D406="","",IF(ISNA(SUMIF('11'!$B:$B,$D406,'11'!$L:$L)),0,SUMIF('11'!$B:$B,$D406,'11'!$L:$L)))))</f>
        <v/>
      </c>
      <c r="Q406" s="34" t="str">
        <f>IF($D406="","",(IF($C406="","",IF(ISNA(SUMIF('12'!$CA:$CA,$C406,'12'!$CB:$CB)),0,SUMIF('12'!$CA:$CA,$C406,'12'!$CB:$CB)))-IF($D406="","",IF(ISNA(SUMIF('12'!$B:$B,$D406,'12'!$L:$L)),0,SUMIF('12'!$B:$B,$D406,'12'!$L:$L)))))</f>
        <v/>
      </c>
      <c r="R406" s="34" t="str">
        <f>IF($D406="","",(IF($C406="","",IF(ISNA(SUMIF('13'!$CA:$CA,$C406,'13'!$CB:$CB)),0,SUMIF('13'!$CA:$CA,$C406,'13'!$CB:$CB)))-IF($D406="","",IF(ISNA(SUMIF('13'!$B:$B,$D406,'13'!$L:$L)),0,SUMIF('13'!$B:$B,$D406,'13'!$L:$L)))))</f>
        <v/>
      </c>
      <c r="S406" s="34" t="str">
        <f>IF($D406="","",(IF($C406="","",IF(ISNA(SUMIF('14'!$CA:$CA,$C406,'14'!$CB:$CB)),0,SUMIF('14'!$CA:$CA,$C406,'14'!$CB:$CB)))-IF($D406="","",IF(ISNA(SUMIF('14'!$B:$B,$D406,'14'!$L:$L)),0,SUMIF('14'!$B:$B,$D406,'14'!$L:$L)))))</f>
        <v/>
      </c>
      <c r="T406" s="34" t="str">
        <f>IF($D406="","",(IF($C406="","",IF(ISNA(SUMIF('15'!$CA:$CA,$C406,'15'!$CB:$CB)),0,SUMIF('15'!$CA:$CA,$C406,'15'!$CB:$CB)))-IF($D406="","",IF(ISNA(SUMIF('15'!$B:$B,$D406,'15'!$L:$L)),0,SUMIF('15'!$B:$B,$D406,'15'!$L:$L)))))</f>
        <v/>
      </c>
      <c r="U406" s="34" t="str">
        <f>IF($D406="","",(IF($C406="","",IF(ISNA(SUMIF('16'!$CA:$CA,$C406,'16'!$CB:$CB)),0,SUMIF('16'!$CA:$CA,$C406,'16'!$CB:$CB)))-IF($D406="","",IF(ISNA(SUMIF('16'!$B:$B,$D406,'16'!$L:$L)),0,SUMIF('16'!$B:$B,$D406,'16'!$L:$L)))))</f>
        <v/>
      </c>
      <c r="V406" s="34" t="str">
        <f>IF($D406="","",(IF($C406="","",IF(ISNA(SUMIF('17'!$CA:$CA,$C406,'17'!$CB:$CB)),0,SUMIF('17'!$CA:$CA,$C406,'17'!$CB:$CB)))-IF($D406="","",IF(ISNA(SUMIF('17'!$B:$B,$D406,'17'!$L:$L)),0,SUMIF('17'!$B:$B,$D406,'17'!$L:$L)))))</f>
        <v/>
      </c>
      <c r="W406" s="34" t="str">
        <f>IF($D406="","",(IF($C406="","",IF(ISNA(SUMIF('18'!$CA:$CA,$C406,'18'!$CB:$CB)),0,SUMIF('18'!$CA:$CA,$C406,'18'!$CB:$CB)))-IF($D406="","",IF(ISNA(SUMIF('18'!$B:$B,$D406,'18'!$L:$L)),0,SUMIF('18'!$B:$B,$D406,'18'!$L:$L)))))</f>
        <v/>
      </c>
      <c r="X406" s="34" t="str">
        <f>IF($D406="","",(IF($C406="","",IF(ISNA(SUMIF('19'!$CA:$CA,$C406,'19'!$CB:$CB)),0,SUMIF('19'!$CA:$CA,$C406,'19'!$CB:$CB)))-IF($D406="","",IF(ISNA(SUMIF('19'!$B:$B,$D406,'19'!$L:$L)),0,SUMIF('19'!$B:$B,$D406,'19'!$L:$L)))))</f>
        <v/>
      </c>
      <c r="Y406" s="34" t="str">
        <f>IF($D406="","",(IF($C406="","",IF(ISNA(SUMIF('20'!$CA:$CA,$C406,'20'!$CB:$CB)),0,SUMIF('20'!$CA:$CA,$C406,'20'!$CB:$CB)))-IF($D406="","",IF(ISNA(SUMIF('20'!$B:$B,$D406,'20'!$L:$L)),0,SUMIF('20'!$B:$B,$D406,'20'!$L:$L)))))</f>
        <v/>
      </c>
      <c r="Z406" s="34" t="str">
        <f>IF($D406="","",(IF($C406="","",IF(ISNA(SUMIF('21'!$CA:$CA,$C406,'21'!$CB:$CB)),0,SUMIF('21'!$CA:$CA,$C406,'21'!$CB:$CB)))-IF($D406="","",IF(ISNA(SUMIF('21'!$B:$B,$D406,'21'!$L:$L)),0,SUMIF('21'!$B:$B,$D406,'21'!$L:$L)))))</f>
        <v/>
      </c>
      <c r="AA406" s="34" t="str">
        <f>IF($D406="","",(IF($C406="","",IF(ISNA(SUMIF('22'!$CA:$CA,$C406,'22'!$CB:$CB)),0,SUMIF('22'!$CA:$CA,$C406,'22'!$CB:$CB)))-IF($D406="","",IF(ISNA(SUMIF('22'!$B:$B,$D406,'22'!$L:$L)),0,SUMIF('22'!$B:$B,$D406,'22'!$L:$L)))))</f>
        <v/>
      </c>
      <c r="AB406" s="34" t="str">
        <f>IF($D406="","",(IF($C406="","",IF(ISNA(SUMIF('23'!$CA:$CA,$C406,'23'!$CB:$CB)),0,SUMIF('23'!$CA:$CA,$C406,'23'!$CB:$CB)))-IF($D406="","",IF(ISNA(SUMIF('23'!$B:$B,$D406,'23'!$L:$L)),0,SUMIF('23'!$B:$B,$D406,'23'!$L:$L)))))</f>
        <v/>
      </c>
      <c r="AC406" s="34" t="str">
        <f>IF($D406="","",(IF($C406="","",IF(ISNA(SUMIF('24'!$CA:$CA,$C406,'24'!$CB:$CB)),0,SUMIF('24'!$CA:$CA,$C406,'24'!$CB:$CB)))-IF($D406="","",IF(ISNA(SUMIF('24'!$B:$B,$D406,'24'!$L:$L)),0,SUMIF('24'!$B:$B,$D406,'24'!$L:$L)))))</f>
        <v/>
      </c>
      <c r="AD406" s="34" t="str">
        <f>IF($D406="","",(IF($C406="","",IF(ISNA(SUMIF('25'!$CA:$CA,$C406,'25'!$CB:$CB)),0,SUMIF('25'!$CA:$CA,$C406,'25'!$CB:$CB)))-IF($D406="","",IF(ISNA(SUMIF('25'!$B:$B,$D406,'25'!$L:$L)),0,SUMIF('25'!$B:$B,$D406,'25'!$L:$L)))))</f>
        <v/>
      </c>
      <c r="AE406" s="34" t="str">
        <f>IF($D406="","",(IF($C406="","",IF(ISNA(SUMIF('26'!$CA:$CA,$C406,'26'!$CB:$CB)),0,SUMIF('26'!$CA:$CA,$C406,'26'!$CB:$CB)))-IF($D406="","",IF(ISNA(SUMIF('26'!$B:$B,$D406,'26'!$L:$L)),0,SUMIF('26'!$B:$B,$D406,'26'!$L:$L)))))</f>
        <v/>
      </c>
      <c r="AF406" s="34" t="str">
        <f>IF($D406="","",(IF($C406="","",IF(ISNA(SUMIF('27'!$CA:$CA,$C406,'27'!$CB:$CB)),0,SUMIF('27'!$CA:$CA,$C406,'27'!$CB:$CB)))-IF($D406="","",IF(ISNA(SUMIF('27'!$B:$B,$D406,'27'!$L:$L)),0,SUMIF('27'!$B:$B,$D406,'27'!$L:$L)))))</f>
        <v/>
      </c>
      <c r="AG406" s="34" t="str">
        <f>IF($D406="","",(IF($C406="","",IF(ISNA(SUMIF('28'!$CA:$CA,$C406,'28'!$CB:$CB)),0,SUMIF('28'!$CA:$CA,$C406,'28'!$CB:$CB)))-IF($D406="","",IF(ISNA(SUMIF('28'!$B:$B,$D406,'28'!$L:$L)),0,SUMIF('28'!$B:$B,$D406,'28'!$L:$L)))))</f>
        <v/>
      </c>
      <c r="AH406" s="34" t="str">
        <f>IF($D406="","",(IF($C406="","",IF(ISNA(SUMIF('29'!$CA:$CA,$C406,'29'!$CB:$CB)),0,SUMIF('29'!$CA:$CA,$C406,'29'!$CB:$CB)))-IF($D406="","",IF(ISNA(SUMIF('29'!$B:$B,$D406,'29'!$L:$L)),0,SUMIF('29'!$B:$B,$D406,'29'!$L:$L)))))</f>
        <v/>
      </c>
      <c r="AI406" s="34" t="str">
        <f>IF($D406="","",(IF($C406="","",IF(ISNA(SUMIF('30'!$CA:$CA,$C406,'30'!$CB:$CB)),0,SUMIF('30'!$CA:$CA,$C406,'30'!$CB:$CB)))-IF($D406="","",IF(ISNA(SUMIF('30'!$B:$B,$D406,'30'!$L:$L)),0,SUMIF('30'!$B:$B,$D406,'30'!$L:$L)))))</f>
        <v/>
      </c>
      <c r="AJ406" s="34" t="str">
        <f>IF($D406="","",(IF($C406="","",IF(ISNA(SUMIF('31'!$CA:$CA,$C406,'31'!$CB:$CB)),0,SUMIF('31'!$CA:$CA,$C406,'31'!$CB:$CB)))-IF($D406="","",IF(ISNA(SUMIF('31'!$B:$B,$D406,'31'!$L:$L)),0,SUMIF('31'!$B:$B,$D406,'31'!$L:$L)))))</f>
        <v/>
      </c>
      <c r="AK406" s="35" t="str">
        <f t="shared" si="22"/>
        <v/>
      </c>
      <c r="AL406" s="31" t="str">
        <f t="shared" si="23"/>
        <v/>
      </c>
    </row>
    <row r="407" spans="1:38" ht="17.399999999999999" hidden="1">
      <c r="A407" s="19">
        <v>83</v>
      </c>
      <c r="C407" s="39" t="str">
        <f>IF(D407="","",VLOOKUP('CUADRO GENERADO'!D407,'BASE DATOS CONDUCTORES'!B:C,2,FALSE))</f>
        <v/>
      </c>
      <c r="D407" s="28" t="str">
        <f>IFERROR(VLOOKUP(A407,'BASE DATOS CONDUCTORES'!$AA$4:$AB$403,2,FALSE),"")</f>
        <v/>
      </c>
      <c r="E407" s="34" t="str">
        <f>IF(ISNA(VLOOKUP(D407,SALDOS!C:D,2,FALSE)),"",VLOOKUP(D407,SALDOS!C:D,2,FALSE))</f>
        <v/>
      </c>
      <c r="F407" s="34" t="str">
        <f>IF($D407="","",(IF($C407="","",IF(ISNA(SUMIF('1'!$CA:$CA,$C407,'1'!$CB:$CB)),0,SUMIF('1'!$CA:$CA,$C407,'1'!$CB:$CB)))-IF($D407="","",IF(ISNA(SUMIF('1'!$B:$B,$D407,'1'!$L:$L)),0,SUMIF('1'!$B:$B,$D407,'1'!$L:$L)))))</f>
        <v/>
      </c>
      <c r="G407" s="34" t="str">
        <f>IF($D407="","",(IF($C407="","",IF(ISNA(SUMIF('2'!$CA:$CA,$C407,'2'!$CB:$CB)),0,SUMIF('2'!$CA:$CA,$C407,'2'!$CB:$CB)))-IF($D407="","",IF(ISNA(SUMIF('2'!$B:$B,$D407,'2'!$L:$L)),0,SUMIF('2'!$B:$B,$D407,'2'!$L:$L)))))</f>
        <v/>
      </c>
      <c r="H407" s="34" t="str">
        <f>IF($D407="","",(IF($C407="","",IF(ISNA(SUMIF('3'!$CA:$CA,$C407,'3'!$CB:$CB)),0,SUMIF('3'!$CA:$CA,$C407,'3'!$CB:$CB)))-IF($D407="","",IF(ISNA(SUMIF('3'!$B:$B,$D407,'3'!$L:$L)),0,SUMIF('3'!$B:$B,$D407,'3'!$L:$L)))))</f>
        <v/>
      </c>
      <c r="I407" s="34" t="str">
        <f>IF($D407="","",(IF($C407="","",IF(ISNA(SUMIF('4'!$CA:$CA,$C407,'4'!$CB:$CB)),0,SUMIF('4'!$CA:$CA,$C407,'4'!$CB:$CB)))-IF($D407="","",IF(ISNA(SUMIF('4'!$B:$B,$D407,'4'!$L:$L)),0,SUMIF('4'!$B:$B,$D407,'4'!$L:$L)))))</f>
        <v/>
      </c>
      <c r="J407" s="34" t="str">
        <f>IF($D407="","",(IF($C407="","",IF(ISNA(SUMIF('5'!$CA:$CA,$C407,'5'!$CB:$CB)),0,SUMIF('5'!$CA:$CA,$C407,'5'!$CB:$CB)))-IF($D407="","",IF(ISNA(SUMIF('5'!$B:$B,$D407,'5'!$L:$L)),0,SUMIF('5'!$B:$B,$D407,'5'!$L:$L)))))</f>
        <v/>
      </c>
      <c r="K407" s="34" t="str">
        <f>IF($D407="","",(IF($C407="","",IF(ISNA(SUMIF('6'!$CA:$CA,$C407,'6'!$CB:$CB)),0,SUMIF('6'!$CA:$CA,$C407,'6'!$CB:$CB)))-IF($D407="","",IF(ISNA(SUMIF('6'!$B:$B,$D407,'6'!$L:$L)),0,SUMIF('6'!$B:$B,$D407,'6'!$L:$L)))))</f>
        <v/>
      </c>
      <c r="L407" s="34" t="str">
        <f>IF($D407="","",(IF($C407="","",IF(ISNA(SUMIF('7'!$CA:$CA,$C407,'7'!$CB:$CB)),0,SUMIF('7'!$CA:$CA,$C407,'7'!$CB:$CB)))-IF($D407="","",IF(ISNA(SUMIF('7'!$B:$B,$D407,'7'!$L:$L)),0,SUMIF('7'!$B:$B,$D407,'7'!$L:$L)))))</f>
        <v/>
      </c>
      <c r="M407" s="34" t="str">
        <f>IF($D407="","",(IF($C407="","",IF(ISNA(SUMIF('8'!$CA:$CA,$C407,'8'!$CB:$CB)),0,SUMIF('8'!$CA:$CA,$C407,'8'!$CB:$CB)))-IF($D407="","",IF(ISNA(SUMIF('8'!$B:$B,$D407,'8'!$L:$L)),0,SUMIF('8'!$B:$B,$D407,'8'!$L:$L)))))</f>
        <v/>
      </c>
      <c r="N407" s="34" t="str">
        <f>IF($D407="","",(IF($C407="","",IF(ISNA(SUMIF('9'!$CA:$CA,$C407,'9'!$CB:$CB)),0,SUMIF('9'!$CA:$CA,$C407,'9'!$CB:$CB)))-IF($D407="","",IF(ISNA(SUMIF('9'!$B:$B,$D407,'9'!$L:$L)),0,SUMIF('9'!$B:$B,$D407,'9'!$L:$L)))))</f>
        <v/>
      </c>
      <c r="O407" s="34" t="str">
        <f>IF($D407="","",(IF($C407="","",IF(ISNA(SUMIF('10'!$CA:$CA,$C407,'10'!$CB:$CB)),0,SUMIF('10'!$CA:$CA,$C407,'10'!$CB:$CB)))-IF($D407="","",IF(ISNA(SUMIF('10'!$B:$B,$D407,'10'!$L:$L)),0,SUMIF('10'!$B:$B,$D407,'10'!$L:$L)))))</f>
        <v/>
      </c>
      <c r="P407" s="34" t="str">
        <f>IF($D407="","",(IF($C407="","",IF(ISNA(SUMIF('11'!$CA:$CA,$C407,'11'!$CB:$CB)),0,SUMIF('11'!$CA:$CA,$C407,'11'!$CB:$CB)))-IF($D407="","",IF(ISNA(SUMIF('11'!$B:$B,$D407,'11'!$L:$L)),0,SUMIF('11'!$B:$B,$D407,'11'!$L:$L)))))</f>
        <v/>
      </c>
      <c r="Q407" s="34" t="str">
        <f>IF($D407="","",(IF($C407="","",IF(ISNA(SUMIF('12'!$CA:$CA,$C407,'12'!$CB:$CB)),0,SUMIF('12'!$CA:$CA,$C407,'12'!$CB:$CB)))-IF($D407="","",IF(ISNA(SUMIF('12'!$B:$B,$D407,'12'!$L:$L)),0,SUMIF('12'!$B:$B,$D407,'12'!$L:$L)))))</f>
        <v/>
      </c>
      <c r="R407" s="34" t="str">
        <f>IF($D407="","",(IF($C407="","",IF(ISNA(SUMIF('13'!$CA:$CA,$C407,'13'!$CB:$CB)),0,SUMIF('13'!$CA:$CA,$C407,'13'!$CB:$CB)))-IF($D407="","",IF(ISNA(SUMIF('13'!$B:$B,$D407,'13'!$L:$L)),0,SUMIF('13'!$B:$B,$D407,'13'!$L:$L)))))</f>
        <v/>
      </c>
      <c r="S407" s="34" t="str">
        <f>IF($D407="","",(IF($C407="","",IF(ISNA(SUMIF('14'!$CA:$CA,$C407,'14'!$CB:$CB)),0,SUMIF('14'!$CA:$CA,$C407,'14'!$CB:$CB)))-IF($D407="","",IF(ISNA(SUMIF('14'!$B:$B,$D407,'14'!$L:$L)),0,SUMIF('14'!$B:$B,$D407,'14'!$L:$L)))))</f>
        <v/>
      </c>
      <c r="T407" s="34" t="str">
        <f>IF($D407="","",(IF($C407="","",IF(ISNA(SUMIF('15'!$CA:$CA,$C407,'15'!$CB:$CB)),0,SUMIF('15'!$CA:$CA,$C407,'15'!$CB:$CB)))-IF($D407="","",IF(ISNA(SUMIF('15'!$B:$B,$D407,'15'!$L:$L)),0,SUMIF('15'!$B:$B,$D407,'15'!$L:$L)))))</f>
        <v/>
      </c>
      <c r="U407" s="34" t="str">
        <f>IF($D407="","",(IF($C407="","",IF(ISNA(SUMIF('16'!$CA:$CA,$C407,'16'!$CB:$CB)),0,SUMIF('16'!$CA:$CA,$C407,'16'!$CB:$CB)))-IF($D407="","",IF(ISNA(SUMIF('16'!$B:$B,$D407,'16'!$L:$L)),0,SUMIF('16'!$B:$B,$D407,'16'!$L:$L)))))</f>
        <v/>
      </c>
      <c r="V407" s="34" t="str">
        <f>IF($D407="","",(IF($C407="","",IF(ISNA(SUMIF('17'!$CA:$CA,$C407,'17'!$CB:$CB)),0,SUMIF('17'!$CA:$CA,$C407,'17'!$CB:$CB)))-IF($D407="","",IF(ISNA(SUMIF('17'!$B:$B,$D407,'17'!$L:$L)),0,SUMIF('17'!$B:$B,$D407,'17'!$L:$L)))))</f>
        <v/>
      </c>
      <c r="W407" s="34" t="str">
        <f>IF($D407="","",(IF($C407="","",IF(ISNA(SUMIF('18'!$CA:$CA,$C407,'18'!$CB:$CB)),0,SUMIF('18'!$CA:$CA,$C407,'18'!$CB:$CB)))-IF($D407="","",IF(ISNA(SUMIF('18'!$B:$B,$D407,'18'!$L:$L)),0,SUMIF('18'!$B:$B,$D407,'18'!$L:$L)))))</f>
        <v/>
      </c>
      <c r="X407" s="34" t="str">
        <f>IF($D407="","",(IF($C407="","",IF(ISNA(SUMIF('19'!$CA:$CA,$C407,'19'!$CB:$CB)),0,SUMIF('19'!$CA:$CA,$C407,'19'!$CB:$CB)))-IF($D407="","",IF(ISNA(SUMIF('19'!$B:$B,$D407,'19'!$L:$L)),0,SUMIF('19'!$B:$B,$D407,'19'!$L:$L)))))</f>
        <v/>
      </c>
      <c r="Y407" s="34" t="str">
        <f>IF($D407="","",(IF($C407="","",IF(ISNA(SUMIF('20'!$CA:$CA,$C407,'20'!$CB:$CB)),0,SUMIF('20'!$CA:$CA,$C407,'20'!$CB:$CB)))-IF($D407="","",IF(ISNA(SUMIF('20'!$B:$B,$D407,'20'!$L:$L)),0,SUMIF('20'!$B:$B,$D407,'20'!$L:$L)))))</f>
        <v/>
      </c>
      <c r="Z407" s="34" t="str">
        <f>IF($D407="","",(IF($C407="","",IF(ISNA(SUMIF('21'!$CA:$CA,$C407,'21'!$CB:$CB)),0,SUMIF('21'!$CA:$CA,$C407,'21'!$CB:$CB)))-IF($D407="","",IF(ISNA(SUMIF('21'!$B:$B,$D407,'21'!$L:$L)),0,SUMIF('21'!$B:$B,$D407,'21'!$L:$L)))))</f>
        <v/>
      </c>
      <c r="AA407" s="34" t="str">
        <f>IF($D407="","",(IF($C407="","",IF(ISNA(SUMIF('22'!$CA:$CA,$C407,'22'!$CB:$CB)),0,SUMIF('22'!$CA:$CA,$C407,'22'!$CB:$CB)))-IF($D407="","",IF(ISNA(SUMIF('22'!$B:$B,$D407,'22'!$L:$L)),0,SUMIF('22'!$B:$B,$D407,'22'!$L:$L)))))</f>
        <v/>
      </c>
      <c r="AB407" s="34" t="str">
        <f>IF($D407="","",(IF($C407="","",IF(ISNA(SUMIF('23'!$CA:$CA,$C407,'23'!$CB:$CB)),0,SUMIF('23'!$CA:$CA,$C407,'23'!$CB:$CB)))-IF($D407="","",IF(ISNA(SUMIF('23'!$B:$B,$D407,'23'!$L:$L)),0,SUMIF('23'!$B:$B,$D407,'23'!$L:$L)))))</f>
        <v/>
      </c>
      <c r="AC407" s="34" t="str">
        <f>IF($D407="","",(IF($C407="","",IF(ISNA(SUMIF('24'!$CA:$CA,$C407,'24'!$CB:$CB)),0,SUMIF('24'!$CA:$CA,$C407,'24'!$CB:$CB)))-IF($D407="","",IF(ISNA(SUMIF('24'!$B:$B,$D407,'24'!$L:$L)),0,SUMIF('24'!$B:$B,$D407,'24'!$L:$L)))))</f>
        <v/>
      </c>
      <c r="AD407" s="34" t="str">
        <f>IF($D407="","",(IF($C407="","",IF(ISNA(SUMIF('25'!$CA:$CA,$C407,'25'!$CB:$CB)),0,SUMIF('25'!$CA:$CA,$C407,'25'!$CB:$CB)))-IF($D407="","",IF(ISNA(SUMIF('25'!$B:$B,$D407,'25'!$L:$L)),0,SUMIF('25'!$B:$B,$D407,'25'!$L:$L)))))</f>
        <v/>
      </c>
      <c r="AE407" s="34" t="str">
        <f>IF($D407="","",(IF($C407="","",IF(ISNA(SUMIF('26'!$CA:$CA,$C407,'26'!$CB:$CB)),0,SUMIF('26'!$CA:$CA,$C407,'26'!$CB:$CB)))-IF($D407="","",IF(ISNA(SUMIF('26'!$B:$B,$D407,'26'!$L:$L)),0,SUMIF('26'!$B:$B,$D407,'26'!$L:$L)))))</f>
        <v/>
      </c>
      <c r="AF407" s="34" t="str">
        <f>IF($D407="","",(IF($C407="","",IF(ISNA(SUMIF('27'!$CA:$CA,$C407,'27'!$CB:$CB)),0,SUMIF('27'!$CA:$CA,$C407,'27'!$CB:$CB)))-IF($D407="","",IF(ISNA(SUMIF('27'!$B:$B,$D407,'27'!$L:$L)),0,SUMIF('27'!$B:$B,$D407,'27'!$L:$L)))))</f>
        <v/>
      </c>
      <c r="AG407" s="34" t="str">
        <f>IF($D407="","",(IF($C407="","",IF(ISNA(SUMIF('28'!$CA:$CA,$C407,'28'!$CB:$CB)),0,SUMIF('28'!$CA:$CA,$C407,'28'!$CB:$CB)))-IF($D407="","",IF(ISNA(SUMIF('28'!$B:$B,$D407,'28'!$L:$L)),0,SUMIF('28'!$B:$B,$D407,'28'!$L:$L)))))</f>
        <v/>
      </c>
      <c r="AH407" s="34" t="str">
        <f>IF($D407="","",(IF($C407="","",IF(ISNA(SUMIF('29'!$CA:$CA,$C407,'29'!$CB:$CB)),0,SUMIF('29'!$CA:$CA,$C407,'29'!$CB:$CB)))-IF($D407="","",IF(ISNA(SUMIF('29'!$B:$B,$D407,'29'!$L:$L)),0,SUMIF('29'!$B:$B,$D407,'29'!$L:$L)))))</f>
        <v/>
      </c>
      <c r="AI407" s="34" t="str">
        <f>IF($D407="","",(IF($C407="","",IF(ISNA(SUMIF('30'!$CA:$CA,$C407,'30'!$CB:$CB)),0,SUMIF('30'!$CA:$CA,$C407,'30'!$CB:$CB)))-IF($D407="","",IF(ISNA(SUMIF('30'!$B:$B,$D407,'30'!$L:$L)),0,SUMIF('30'!$B:$B,$D407,'30'!$L:$L)))))</f>
        <v/>
      </c>
      <c r="AJ407" s="34" t="str">
        <f>IF($D407="","",(IF($C407="","",IF(ISNA(SUMIF('31'!$CA:$CA,$C407,'31'!$CB:$CB)),0,SUMIF('31'!$CA:$CA,$C407,'31'!$CB:$CB)))-IF($D407="","",IF(ISNA(SUMIF('31'!$B:$B,$D407,'31'!$L:$L)),0,SUMIF('31'!$B:$B,$D407,'31'!$L:$L)))))</f>
        <v/>
      </c>
      <c r="AK407" s="35" t="str">
        <f t="shared" si="22"/>
        <v/>
      </c>
      <c r="AL407" s="31" t="str">
        <f t="shared" si="23"/>
        <v/>
      </c>
    </row>
    <row r="408" spans="1:38" ht="17.399999999999999" hidden="1">
      <c r="A408" s="19">
        <v>84</v>
      </c>
      <c r="C408" s="39" t="str">
        <f>IF(D408="","",VLOOKUP('CUADRO GENERADO'!D408,'BASE DATOS CONDUCTORES'!B:C,2,FALSE))</f>
        <v/>
      </c>
      <c r="D408" s="28" t="str">
        <f>IFERROR(VLOOKUP(A408,'BASE DATOS CONDUCTORES'!$AA$4:$AB$403,2,FALSE),"")</f>
        <v/>
      </c>
      <c r="E408" s="34" t="str">
        <f>IF(ISNA(VLOOKUP(D408,SALDOS!C:D,2,FALSE)),"",VLOOKUP(D408,SALDOS!C:D,2,FALSE))</f>
        <v/>
      </c>
      <c r="F408" s="34" t="str">
        <f>IF($D408="","",(IF($C408="","",IF(ISNA(SUMIF('1'!$CA:$CA,$C408,'1'!$CB:$CB)),0,SUMIF('1'!$CA:$CA,$C408,'1'!$CB:$CB)))-IF($D408="","",IF(ISNA(SUMIF('1'!$B:$B,$D408,'1'!$L:$L)),0,SUMIF('1'!$B:$B,$D408,'1'!$L:$L)))))</f>
        <v/>
      </c>
      <c r="G408" s="34" t="str">
        <f>IF($D408="","",(IF($C408="","",IF(ISNA(SUMIF('2'!$CA:$CA,$C408,'2'!$CB:$CB)),0,SUMIF('2'!$CA:$CA,$C408,'2'!$CB:$CB)))-IF($D408="","",IF(ISNA(SUMIF('2'!$B:$B,$D408,'2'!$L:$L)),0,SUMIF('2'!$B:$B,$D408,'2'!$L:$L)))))</f>
        <v/>
      </c>
      <c r="H408" s="34" t="str">
        <f>IF($D408="","",(IF($C408="","",IF(ISNA(SUMIF('3'!$CA:$CA,$C408,'3'!$CB:$CB)),0,SUMIF('3'!$CA:$CA,$C408,'3'!$CB:$CB)))-IF($D408="","",IF(ISNA(SUMIF('3'!$B:$B,$D408,'3'!$L:$L)),0,SUMIF('3'!$B:$B,$D408,'3'!$L:$L)))))</f>
        <v/>
      </c>
      <c r="I408" s="34" t="str">
        <f>IF($D408="","",(IF($C408="","",IF(ISNA(SUMIF('4'!$CA:$CA,$C408,'4'!$CB:$CB)),0,SUMIF('4'!$CA:$CA,$C408,'4'!$CB:$CB)))-IF($D408="","",IF(ISNA(SUMIF('4'!$B:$B,$D408,'4'!$L:$L)),0,SUMIF('4'!$B:$B,$D408,'4'!$L:$L)))))</f>
        <v/>
      </c>
      <c r="J408" s="34" t="str">
        <f>IF($D408="","",(IF($C408="","",IF(ISNA(SUMIF('5'!$CA:$CA,$C408,'5'!$CB:$CB)),0,SUMIF('5'!$CA:$CA,$C408,'5'!$CB:$CB)))-IF($D408="","",IF(ISNA(SUMIF('5'!$B:$B,$D408,'5'!$L:$L)),0,SUMIF('5'!$B:$B,$D408,'5'!$L:$L)))))</f>
        <v/>
      </c>
      <c r="K408" s="34" t="str">
        <f>IF($D408="","",(IF($C408="","",IF(ISNA(SUMIF('6'!$CA:$CA,$C408,'6'!$CB:$CB)),0,SUMIF('6'!$CA:$CA,$C408,'6'!$CB:$CB)))-IF($D408="","",IF(ISNA(SUMIF('6'!$B:$B,$D408,'6'!$L:$L)),0,SUMIF('6'!$B:$B,$D408,'6'!$L:$L)))))</f>
        <v/>
      </c>
      <c r="L408" s="34" t="str">
        <f>IF($D408="","",(IF($C408="","",IF(ISNA(SUMIF('7'!$CA:$CA,$C408,'7'!$CB:$CB)),0,SUMIF('7'!$CA:$CA,$C408,'7'!$CB:$CB)))-IF($D408="","",IF(ISNA(SUMIF('7'!$B:$B,$D408,'7'!$L:$L)),0,SUMIF('7'!$B:$B,$D408,'7'!$L:$L)))))</f>
        <v/>
      </c>
      <c r="M408" s="34" t="str">
        <f>IF($D408="","",(IF($C408="","",IF(ISNA(SUMIF('8'!$CA:$CA,$C408,'8'!$CB:$CB)),0,SUMIF('8'!$CA:$CA,$C408,'8'!$CB:$CB)))-IF($D408="","",IF(ISNA(SUMIF('8'!$B:$B,$D408,'8'!$L:$L)),0,SUMIF('8'!$B:$B,$D408,'8'!$L:$L)))))</f>
        <v/>
      </c>
      <c r="N408" s="34" t="str">
        <f>IF($D408="","",(IF($C408="","",IF(ISNA(SUMIF('9'!$CA:$CA,$C408,'9'!$CB:$CB)),0,SUMIF('9'!$CA:$CA,$C408,'9'!$CB:$CB)))-IF($D408="","",IF(ISNA(SUMIF('9'!$B:$B,$D408,'9'!$L:$L)),0,SUMIF('9'!$B:$B,$D408,'9'!$L:$L)))))</f>
        <v/>
      </c>
      <c r="O408" s="34" t="str">
        <f>IF($D408="","",(IF($C408="","",IF(ISNA(SUMIF('10'!$CA:$CA,$C408,'10'!$CB:$CB)),0,SUMIF('10'!$CA:$CA,$C408,'10'!$CB:$CB)))-IF($D408="","",IF(ISNA(SUMIF('10'!$B:$B,$D408,'10'!$L:$L)),0,SUMIF('10'!$B:$B,$D408,'10'!$L:$L)))))</f>
        <v/>
      </c>
      <c r="P408" s="34" t="str">
        <f>IF($D408="","",(IF($C408="","",IF(ISNA(SUMIF('11'!$CA:$CA,$C408,'11'!$CB:$CB)),0,SUMIF('11'!$CA:$CA,$C408,'11'!$CB:$CB)))-IF($D408="","",IF(ISNA(SUMIF('11'!$B:$B,$D408,'11'!$L:$L)),0,SUMIF('11'!$B:$B,$D408,'11'!$L:$L)))))</f>
        <v/>
      </c>
      <c r="Q408" s="34" t="str">
        <f>IF($D408="","",(IF($C408="","",IF(ISNA(SUMIF('12'!$CA:$CA,$C408,'12'!$CB:$CB)),0,SUMIF('12'!$CA:$CA,$C408,'12'!$CB:$CB)))-IF($D408="","",IF(ISNA(SUMIF('12'!$B:$B,$D408,'12'!$L:$L)),0,SUMIF('12'!$B:$B,$D408,'12'!$L:$L)))))</f>
        <v/>
      </c>
      <c r="R408" s="34" t="str">
        <f>IF($D408="","",(IF($C408="","",IF(ISNA(SUMIF('13'!$CA:$CA,$C408,'13'!$CB:$CB)),0,SUMIF('13'!$CA:$CA,$C408,'13'!$CB:$CB)))-IF($D408="","",IF(ISNA(SUMIF('13'!$B:$B,$D408,'13'!$L:$L)),0,SUMIF('13'!$B:$B,$D408,'13'!$L:$L)))))</f>
        <v/>
      </c>
      <c r="S408" s="34" t="str">
        <f>IF($D408="","",(IF($C408="","",IF(ISNA(SUMIF('14'!$CA:$CA,$C408,'14'!$CB:$CB)),0,SUMIF('14'!$CA:$CA,$C408,'14'!$CB:$CB)))-IF($D408="","",IF(ISNA(SUMIF('14'!$B:$B,$D408,'14'!$L:$L)),0,SUMIF('14'!$B:$B,$D408,'14'!$L:$L)))))</f>
        <v/>
      </c>
      <c r="T408" s="34" t="str">
        <f>IF($D408="","",(IF($C408="","",IF(ISNA(SUMIF('15'!$CA:$CA,$C408,'15'!$CB:$CB)),0,SUMIF('15'!$CA:$CA,$C408,'15'!$CB:$CB)))-IF($D408="","",IF(ISNA(SUMIF('15'!$B:$B,$D408,'15'!$L:$L)),0,SUMIF('15'!$B:$B,$D408,'15'!$L:$L)))))</f>
        <v/>
      </c>
      <c r="U408" s="34" t="str">
        <f>IF($D408="","",(IF($C408="","",IF(ISNA(SUMIF('16'!$CA:$CA,$C408,'16'!$CB:$CB)),0,SUMIF('16'!$CA:$CA,$C408,'16'!$CB:$CB)))-IF($D408="","",IF(ISNA(SUMIF('16'!$B:$B,$D408,'16'!$L:$L)),0,SUMIF('16'!$B:$B,$D408,'16'!$L:$L)))))</f>
        <v/>
      </c>
      <c r="V408" s="34" t="str">
        <f>IF($D408="","",(IF($C408="","",IF(ISNA(SUMIF('17'!$CA:$CA,$C408,'17'!$CB:$CB)),0,SUMIF('17'!$CA:$CA,$C408,'17'!$CB:$CB)))-IF($D408="","",IF(ISNA(SUMIF('17'!$B:$B,$D408,'17'!$L:$L)),0,SUMIF('17'!$B:$B,$D408,'17'!$L:$L)))))</f>
        <v/>
      </c>
      <c r="W408" s="34" t="str">
        <f>IF($D408="","",(IF($C408="","",IF(ISNA(SUMIF('18'!$CA:$CA,$C408,'18'!$CB:$CB)),0,SUMIF('18'!$CA:$CA,$C408,'18'!$CB:$CB)))-IF($D408="","",IF(ISNA(SUMIF('18'!$B:$B,$D408,'18'!$L:$L)),0,SUMIF('18'!$B:$B,$D408,'18'!$L:$L)))))</f>
        <v/>
      </c>
      <c r="X408" s="34" t="str">
        <f>IF($D408="","",(IF($C408="","",IF(ISNA(SUMIF('19'!$CA:$CA,$C408,'19'!$CB:$CB)),0,SUMIF('19'!$CA:$CA,$C408,'19'!$CB:$CB)))-IF($D408="","",IF(ISNA(SUMIF('19'!$B:$B,$D408,'19'!$L:$L)),0,SUMIF('19'!$B:$B,$D408,'19'!$L:$L)))))</f>
        <v/>
      </c>
      <c r="Y408" s="34" t="str">
        <f>IF($D408="","",(IF($C408="","",IF(ISNA(SUMIF('20'!$CA:$CA,$C408,'20'!$CB:$CB)),0,SUMIF('20'!$CA:$CA,$C408,'20'!$CB:$CB)))-IF($D408="","",IF(ISNA(SUMIF('20'!$B:$B,$D408,'20'!$L:$L)),0,SUMIF('20'!$B:$B,$D408,'20'!$L:$L)))))</f>
        <v/>
      </c>
      <c r="Z408" s="34" t="str">
        <f>IF($D408="","",(IF($C408="","",IF(ISNA(SUMIF('21'!$CA:$CA,$C408,'21'!$CB:$CB)),0,SUMIF('21'!$CA:$CA,$C408,'21'!$CB:$CB)))-IF($D408="","",IF(ISNA(SUMIF('21'!$B:$B,$D408,'21'!$L:$L)),0,SUMIF('21'!$B:$B,$D408,'21'!$L:$L)))))</f>
        <v/>
      </c>
      <c r="AA408" s="34" t="str">
        <f>IF($D408="","",(IF($C408="","",IF(ISNA(SUMIF('22'!$CA:$CA,$C408,'22'!$CB:$CB)),0,SUMIF('22'!$CA:$CA,$C408,'22'!$CB:$CB)))-IF($D408="","",IF(ISNA(SUMIF('22'!$B:$B,$D408,'22'!$L:$L)),0,SUMIF('22'!$B:$B,$D408,'22'!$L:$L)))))</f>
        <v/>
      </c>
      <c r="AB408" s="34" t="str">
        <f>IF($D408="","",(IF($C408="","",IF(ISNA(SUMIF('23'!$CA:$CA,$C408,'23'!$CB:$CB)),0,SUMIF('23'!$CA:$CA,$C408,'23'!$CB:$CB)))-IF($D408="","",IF(ISNA(SUMIF('23'!$B:$B,$D408,'23'!$L:$L)),0,SUMIF('23'!$B:$B,$D408,'23'!$L:$L)))))</f>
        <v/>
      </c>
      <c r="AC408" s="34" t="str">
        <f>IF($D408="","",(IF($C408="","",IF(ISNA(SUMIF('24'!$CA:$CA,$C408,'24'!$CB:$CB)),0,SUMIF('24'!$CA:$CA,$C408,'24'!$CB:$CB)))-IF($D408="","",IF(ISNA(SUMIF('24'!$B:$B,$D408,'24'!$L:$L)),0,SUMIF('24'!$B:$B,$D408,'24'!$L:$L)))))</f>
        <v/>
      </c>
      <c r="AD408" s="34" t="str">
        <f>IF($D408="","",(IF($C408="","",IF(ISNA(SUMIF('25'!$CA:$CA,$C408,'25'!$CB:$CB)),0,SUMIF('25'!$CA:$CA,$C408,'25'!$CB:$CB)))-IF($D408="","",IF(ISNA(SUMIF('25'!$B:$B,$D408,'25'!$L:$L)),0,SUMIF('25'!$B:$B,$D408,'25'!$L:$L)))))</f>
        <v/>
      </c>
      <c r="AE408" s="34" t="str">
        <f>IF($D408="","",(IF($C408="","",IF(ISNA(SUMIF('26'!$CA:$CA,$C408,'26'!$CB:$CB)),0,SUMIF('26'!$CA:$CA,$C408,'26'!$CB:$CB)))-IF($D408="","",IF(ISNA(SUMIF('26'!$B:$B,$D408,'26'!$L:$L)),0,SUMIF('26'!$B:$B,$D408,'26'!$L:$L)))))</f>
        <v/>
      </c>
      <c r="AF408" s="34" t="str">
        <f>IF($D408="","",(IF($C408="","",IF(ISNA(SUMIF('27'!$CA:$CA,$C408,'27'!$CB:$CB)),0,SUMIF('27'!$CA:$CA,$C408,'27'!$CB:$CB)))-IF($D408="","",IF(ISNA(SUMIF('27'!$B:$B,$D408,'27'!$L:$L)),0,SUMIF('27'!$B:$B,$D408,'27'!$L:$L)))))</f>
        <v/>
      </c>
      <c r="AG408" s="34" t="str">
        <f>IF($D408="","",(IF($C408="","",IF(ISNA(SUMIF('28'!$CA:$CA,$C408,'28'!$CB:$CB)),0,SUMIF('28'!$CA:$CA,$C408,'28'!$CB:$CB)))-IF($D408="","",IF(ISNA(SUMIF('28'!$B:$B,$D408,'28'!$L:$L)),0,SUMIF('28'!$B:$B,$D408,'28'!$L:$L)))))</f>
        <v/>
      </c>
      <c r="AH408" s="34" t="str">
        <f>IF($D408="","",(IF($C408="","",IF(ISNA(SUMIF('29'!$CA:$CA,$C408,'29'!$CB:$CB)),0,SUMIF('29'!$CA:$CA,$C408,'29'!$CB:$CB)))-IF($D408="","",IF(ISNA(SUMIF('29'!$B:$B,$D408,'29'!$L:$L)),0,SUMIF('29'!$B:$B,$D408,'29'!$L:$L)))))</f>
        <v/>
      </c>
      <c r="AI408" s="34" t="str">
        <f>IF($D408="","",(IF($C408="","",IF(ISNA(SUMIF('30'!$CA:$CA,$C408,'30'!$CB:$CB)),0,SUMIF('30'!$CA:$CA,$C408,'30'!$CB:$CB)))-IF($D408="","",IF(ISNA(SUMIF('30'!$B:$B,$D408,'30'!$L:$L)),0,SUMIF('30'!$B:$B,$D408,'30'!$L:$L)))))</f>
        <v/>
      </c>
      <c r="AJ408" s="34" t="str">
        <f>IF($D408="","",(IF($C408="","",IF(ISNA(SUMIF('31'!$CA:$CA,$C408,'31'!$CB:$CB)),0,SUMIF('31'!$CA:$CA,$C408,'31'!$CB:$CB)))-IF($D408="","",IF(ISNA(SUMIF('31'!$B:$B,$D408,'31'!$L:$L)),0,SUMIF('31'!$B:$B,$D408,'31'!$L:$L)))))</f>
        <v/>
      </c>
      <c r="AK408" s="35" t="str">
        <f t="shared" si="22"/>
        <v/>
      </c>
      <c r="AL408" s="31" t="str">
        <f t="shared" si="23"/>
        <v/>
      </c>
    </row>
    <row r="409" spans="1:38" ht="17.399999999999999" hidden="1">
      <c r="A409" s="19">
        <v>85</v>
      </c>
      <c r="C409" s="39" t="str">
        <f>IF(D409="","",VLOOKUP('CUADRO GENERADO'!D409,'BASE DATOS CONDUCTORES'!B:C,2,FALSE))</f>
        <v/>
      </c>
      <c r="D409" s="28" t="str">
        <f>IFERROR(VLOOKUP(A409,'BASE DATOS CONDUCTORES'!$AA$4:$AB$403,2,FALSE),"")</f>
        <v/>
      </c>
      <c r="E409" s="34" t="str">
        <f>IF(ISNA(VLOOKUP(D409,SALDOS!C:D,2,FALSE)),"",VLOOKUP(D409,SALDOS!C:D,2,FALSE))</f>
        <v/>
      </c>
      <c r="F409" s="34" t="str">
        <f>IF($D409="","",(IF($C409="","",IF(ISNA(SUMIF('1'!$CA:$CA,$C409,'1'!$CB:$CB)),0,SUMIF('1'!$CA:$CA,$C409,'1'!$CB:$CB)))-IF($D409="","",IF(ISNA(SUMIF('1'!$B:$B,$D409,'1'!$L:$L)),0,SUMIF('1'!$B:$B,$D409,'1'!$L:$L)))))</f>
        <v/>
      </c>
      <c r="G409" s="34" t="str">
        <f>IF($D409="","",(IF($C409="","",IF(ISNA(SUMIF('2'!$CA:$CA,$C409,'2'!$CB:$CB)),0,SUMIF('2'!$CA:$CA,$C409,'2'!$CB:$CB)))-IF($D409="","",IF(ISNA(SUMIF('2'!$B:$B,$D409,'2'!$L:$L)),0,SUMIF('2'!$B:$B,$D409,'2'!$L:$L)))))</f>
        <v/>
      </c>
      <c r="H409" s="34" t="str">
        <f>IF($D409="","",(IF($C409="","",IF(ISNA(SUMIF('3'!$CA:$CA,$C409,'3'!$CB:$CB)),0,SUMIF('3'!$CA:$CA,$C409,'3'!$CB:$CB)))-IF($D409="","",IF(ISNA(SUMIF('3'!$B:$B,$D409,'3'!$L:$L)),0,SUMIF('3'!$B:$B,$D409,'3'!$L:$L)))))</f>
        <v/>
      </c>
      <c r="I409" s="34" t="str">
        <f>IF($D409="","",(IF($C409="","",IF(ISNA(SUMIF('4'!$CA:$CA,$C409,'4'!$CB:$CB)),0,SUMIF('4'!$CA:$CA,$C409,'4'!$CB:$CB)))-IF($D409="","",IF(ISNA(SUMIF('4'!$B:$B,$D409,'4'!$L:$L)),0,SUMIF('4'!$B:$B,$D409,'4'!$L:$L)))))</f>
        <v/>
      </c>
      <c r="J409" s="34" t="str">
        <f>IF($D409="","",(IF($C409="","",IF(ISNA(SUMIF('5'!$CA:$CA,$C409,'5'!$CB:$CB)),0,SUMIF('5'!$CA:$CA,$C409,'5'!$CB:$CB)))-IF($D409="","",IF(ISNA(SUMIF('5'!$B:$B,$D409,'5'!$L:$L)),0,SUMIF('5'!$B:$B,$D409,'5'!$L:$L)))))</f>
        <v/>
      </c>
      <c r="K409" s="34" t="str">
        <f>IF($D409="","",(IF($C409="","",IF(ISNA(SUMIF('6'!$CA:$CA,$C409,'6'!$CB:$CB)),0,SUMIF('6'!$CA:$CA,$C409,'6'!$CB:$CB)))-IF($D409="","",IF(ISNA(SUMIF('6'!$B:$B,$D409,'6'!$L:$L)),0,SUMIF('6'!$B:$B,$D409,'6'!$L:$L)))))</f>
        <v/>
      </c>
      <c r="L409" s="34" t="str">
        <f>IF($D409="","",(IF($C409="","",IF(ISNA(SUMIF('7'!$CA:$CA,$C409,'7'!$CB:$CB)),0,SUMIF('7'!$CA:$CA,$C409,'7'!$CB:$CB)))-IF($D409="","",IF(ISNA(SUMIF('7'!$B:$B,$D409,'7'!$L:$L)),0,SUMIF('7'!$B:$B,$D409,'7'!$L:$L)))))</f>
        <v/>
      </c>
      <c r="M409" s="34" t="str">
        <f>IF($D409="","",(IF($C409="","",IF(ISNA(SUMIF('8'!$CA:$CA,$C409,'8'!$CB:$CB)),0,SUMIF('8'!$CA:$CA,$C409,'8'!$CB:$CB)))-IF($D409="","",IF(ISNA(SUMIF('8'!$B:$B,$D409,'8'!$L:$L)),0,SUMIF('8'!$B:$B,$D409,'8'!$L:$L)))))</f>
        <v/>
      </c>
      <c r="N409" s="34" t="str">
        <f>IF($D409="","",(IF($C409="","",IF(ISNA(SUMIF('9'!$CA:$CA,$C409,'9'!$CB:$CB)),0,SUMIF('9'!$CA:$CA,$C409,'9'!$CB:$CB)))-IF($D409="","",IF(ISNA(SUMIF('9'!$B:$B,$D409,'9'!$L:$L)),0,SUMIF('9'!$B:$B,$D409,'9'!$L:$L)))))</f>
        <v/>
      </c>
      <c r="O409" s="34" t="str">
        <f>IF($D409="","",(IF($C409="","",IF(ISNA(SUMIF('10'!$CA:$CA,$C409,'10'!$CB:$CB)),0,SUMIF('10'!$CA:$CA,$C409,'10'!$CB:$CB)))-IF($D409="","",IF(ISNA(SUMIF('10'!$B:$B,$D409,'10'!$L:$L)),0,SUMIF('10'!$B:$B,$D409,'10'!$L:$L)))))</f>
        <v/>
      </c>
      <c r="P409" s="34" t="str">
        <f>IF($D409="","",(IF($C409="","",IF(ISNA(SUMIF('11'!$CA:$CA,$C409,'11'!$CB:$CB)),0,SUMIF('11'!$CA:$CA,$C409,'11'!$CB:$CB)))-IF($D409="","",IF(ISNA(SUMIF('11'!$B:$B,$D409,'11'!$L:$L)),0,SUMIF('11'!$B:$B,$D409,'11'!$L:$L)))))</f>
        <v/>
      </c>
      <c r="Q409" s="34" t="str">
        <f>IF($D409="","",(IF($C409="","",IF(ISNA(SUMIF('12'!$CA:$CA,$C409,'12'!$CB:$CB)),0,SUMIF('12'!$CA:$CA,$C409,'12'!$CB:$CB)))-IF($D409="","",IF(ISNA(SUMIF('12'!$B:$B,$D409,'12'!$L:$L)),0,SUMIF('12'!$B:$B,$D409,'12'!$L:$L)))))</f>
        <v/>
      </c>
      <c r="R409" s="34" t="str">
        <f>IF($D409="","",(IF($C409="","",IF(ISNA(SUMIF('13'!$CA:$CA,$C409,'13'!$CB:$CB)),0,SUMIF('13'!$CA:$CA,$C409,'13'!$CB:$CB)))-IF($D409="","",IF(ISNA(SUMIF('13'!$B:$B,$D409,'13'!$L:$L)),0,SUMIF('13'!$B:$B,$D409,'13'!$L:$L)))))</f>
        <v/>
      </c>
      <c r="S409" s="34" t="str">
        <f>IF($D409="","",(IF($C409="","",IF(ISNA(SUMIF('14'!$CA:$CA,$C409,'14'!$CB:$CB)),0,SUMIF('14'!$CA:$CA,$C409,'14'!$CB:$CB)))-IF($D409="","",IF(ISNA(SUMIF('14'!$B:$B,$D409,'14'!$L:$L)),0,SUMIF('14'!$B:$B,$D409,'14'!$L:$L)))))</f>
        <v/>
      </c>
      <c r="T409" s="34" t="str">
        <f>IF($D409="","",(IF($C409="","",IF(ISNA(SUMIF('15'!$CA:$CA,$C409,'15'!$CB:$CB)),0,SUMIF('15'!$CA:$CA,$C409,'15'!$CB:$CB)))-IF($D409="","",IF(ISNA(SUMIF('15'!$B:$B,$D409,'15'!$L:$L)),0,SUMIF('15'!$B:$B,$D409,'15'!$L:$L)))))</f>
        <v/>
      </c>
      <c r="U409" s="34" t="str">
        <f>IF($D409="","",(IF($C409="","",IF(ISNA(SUMIF('16'!$CA:$CA,$C409,'16'!$CB:$CB)),0,SUMIF('16'!$CA:$CA,$C409,'16'!$CB:$CB)))-IF($D409="","",IF(ISNA(SUMIF('16'!$B:$B,$D409,'16'!$L:$L)),0,SUMIF('16'!$B:$B,$D409,'16'!$L:$L)))))</f>
        <v/>
      </c>
      <c r="V409" s="34" t="str">
        <f>IF($D409="","",(IF($C409="","",IF(ISNA(SUMIF('17'!$CA:$CA,$C409,'17'!$CB:$CB)),0,SUMIF('17'!$CA:$CA,$C409,'17'!$CB:$CB)))-IF($D409="","",IF(ISNA(SUMIF('17'!$B:$B,$D409,'17'!$L:$L)),0,SUMIF('17'!$B:$B,$D409,'17'!$L:$L)))))</f>
        <v/>
      </c>
      <c r="W409" s="34" t="str">
        <f>IF($D409="","",(IF($C409="","",IF(ISNA(SUMIF('18'!$CA:$CA,$C409,'18'!$CB:$CB)),0,SUMIF('18'!$CA:$CA,$C409,'18'!$CB:$CB)))-IF($D409="","",IF(ISNA(SUMIF('18'!$B:$B,$D409,'18'!$L:$L)),0,SUMIF('18'!$B:$B,$D409,'18'!$L:$L)))))</f>
        <v/>
      </c>
      <c r="X409" s="34" t="str">
        <f>IF($D409="","",(IF($C409="","",IF(ISNA(SUMIF('19'!$CA:$CA,$C409,'19'!$CB:$CB)),0,SUMIF('19'!$CA:$CA,$C409,'19'!$CB:$CB)))-IF($D409="","",IF(ISNA(SUMIF('19'!$B:$B,$D409,'19'!$L:$L)),0,SUMIF('19'!$B:$B,$D409,'19'!$L:$L)))))</f>
        <v/>
      </c>
      <c r="Y409" s="34" t="str">
        <f>IF($D409="","",(IF($C409="","",IF(ISNA(SUMIF('20'!$CA:$CA,$C409,'20'!$CB:$CB)),0,SUMIF('20'!$CA:$CA,$C409,'20'!$CB:$CB)))-IF($D409="","",IF(ISNA(SUMIF('20'!$B:$B,$D409,'20'!$L:$L)),0,SUMIF('20'!$B:$B,$D409,'20'!$L:$L)))))</f>
        <v/>
      </c>
      <c r="Z409" s="34" t="str">
        <f>IF($D409="","",(IF($C409="","",IF(ISNA(SUMIF('21'!$CA:$CA,$C409,'21'!$CB:$CB)),0,SUMIF('21'!$CA:$CA,$C409,'21'!$CB:$CB)))-IF($D409="","",IF(ISNA(SUMIF('21'!$B:$B,$D409,'21'!$L:$L)),0,SUMIF('21'!$B:$B,$D409,'21'!$L:$L)))))</f>
        <v/>
      </c>
      <c r="AA409" s="34" t="str">
        <f>IF($D409="","",(IF($C409="","",IF(ISNA(SUMIF('22'!$CA:$CA,$C409,'22'!$CB:$CB)),0,SUMIF('22'!$CA:$CA,$C409,'22'!$CB:$CB)))-IF($D409="","",IF(ISNA(SUMIF('22'!$B:$B,$D409,'22'!$L:$L)),0,SUMIF('22'!$B:$B,$D409,'22'!$L:$L)))))</f>
        <v/>
      </c>
      <c r="AB409" s="34" t="str">
        <f>IF($D409="","",(IF($C409="","",IF(ISNA(SUMIF('23'!$CA:$CA,$C409,'23'!$CB:$CB)),0,SUMIF('23'!$CA:$CA,$C409,'23'!$CB:$CB)))-IF($D409="","",IF(ISNA(SUMIF('23'!$B:$B,$D409,'23'!$L:$L)),0,SUMIF('23'!$B:$B,$D409,'23'!$L:$L)))))</f>
        <v/>
      </c>
      <c r="AC409" s="34" t="str">
        <f>IF($D409="","",(IF($C409="","",IF(ISNA(SUMIF('24'!$CA:$CA,$C409,'24'!$CB:$CB)),0,SUMIF('24'!$CA:$CA,$C409,'24'!$CB:$CB)))-IF($D409="","",IF(ISNA(SUMIF('24'!$B:$B,$D409,'24'!$L:$L)),0,SUMIF('24'!$B:$B,$D409,'24'!$L:$L)))))</f>
        <v/>
      </c>
      <c r="AD409" s="34" t="str">
        <f>IF($D409="","",(IF($C409="","",IF(ISNA(SUMIF('25'!$CA:$CA,$C409,'25'!$CB:$CB)),0,SUMIF('25'!$CA:$CA,$C409,'25'!$CB:$CB)))-IF($D409="","",IF(ISNA(SUMIF('25'!$B:$B,$D409,'25'!$L:$L)),0,SUMIF('25'!$B:$B,$D409,'25'!$L:$L)))))</f>
        <v/>
      </c>
      <c r="AE409" s="34" t="str">
        <f>IF($D409="","",(IF($C409="","",IF(ISNA(SUMIF('26'!$CA:$CA,$C409,'26'!$CB:$CB)),0,SUMIF('26'!$CA:$CA,$C409,'26'!$CB:$CB)))-IF($D409="","",IF(ISNA(SUMIF('26'!$B:$B,$D409,'26'!$L:$L)),0,SUMIF('26'!$B:$B,$D409,'26'!$L:$L)))))</f>
        <v/>
      </c>
      <c r="AF409" s="34" t="str">
        <f>IF($D409="","",(IF($C409="","",IF(ISNA(SUMIF('27'!$CA:$CA,$C409,'27'!$CB:$CB)),0,SUMIF('27'!$CA:$CA,$C409,'27'!$CB:$CB)))-IF($D409="","",IF(ISNA(SUMIF('27'!$B:$B,$D409,'27'!$L:$L)),0,SUMIF('27'!$B:$B,$D409,'27'!$L:$L)))))</f>
        <v/>
      </c>
      <c r="AG409" s="34" t="str">
        <f>IF($D409="","",(IF($C409="","",IF(ISNA(SUMIF('28'!$CA:$CA,$C409,'28'!$CB:$CB)),0,SUMIF('28'!$CA:$CA,$C409,'28'!$CB:$CB)))-IF($D409="","",IF(ISNA(SUMIF('28'!$B:$B,$D409,'28'!$L:$L)),0,SUMIF('28'!$B:$B,$D409,'28'!$L:$L)))))</f>
        <v/>
      </c>
      <c r="AH409" s="34" t="str">
        <f>IF($D409="","",(IF($C409="","",IF(ISNA(SUMIF('29'!$CA:$CA,$C409,'29'!$CB:$CB)),0,SUMIF('29'!$CA:$CA,$C409,'29'!$CB:$CB)))-IF($D409="","",IF(ISNA(SUMIF('29'!$B:$B,$D409,'29'!$L:$L)),0,SUMIF('29'!$B:$B,$D409,'29'!$L:$L)))))</f>
        <v/>
      </c>
      <c r="AI409" s="34" t="str">
        <f>IF($D409="","",(IF($C409="","",IF(ISNA(SUMIF('30'!$CA:$CA,$C409,'30'!$CB:$CB)),0,SUMIF('30'!$CA:$CA,$C409,'30'!$CB:$CB)))-IF($D409="","",IF(ISNA(SUMIF('30'!$B:$B,$D409,'30'!$L:$L)),0,SUMIF('30'!$B:$B,$D409,'30'!$L:$L)))))</f>
        <v/>
      </c>
      <c r="AJ409" s="34" t="str">
        <f>IF($D409="","",(IF($C409="","",IF(ISNA(SUMIF('31'!$CA:$CA,$C409,'31'!$CB:$CB)),0,SUMIF('31'!$CA:$CA,$C409,'31'!$CB:$CB)))-IF($D409="","",IF(ISNA(SUMIF('31'!$B:$B,$D409,'31'!$L:$L)),0,SUMIF('31'!$B:$B,$D409,'31'!$L:$L)))))</f>
        <v/>
      </c>
      <c r="AK409" s="35" t="str">
        <f t="shared" si="22"/>
        <v/>
      </c>
      <c r="AL409" s="31" t="str">
        <f t="shared" si="23"/>
        <v/>
      </c>
    </row>
    <row r="410" spans="1:38" ht="17.399999999999999" hidden="1">
      <c r="A410" s="19">
        <v>86</v>
      </c>
      <c r="C410" s="39" t="str">
        <f>IF(D410="","",VLOOKUP('CUADRO GENERADO'!D410,'BASE DATOS CONDUCTORES'!B:C,2,FALSE))</f>
        <v/>
      </c>
      <c r="D410" s="28" t="str">
        <f>IFERROR(VLOOKUP(A410,'BASE DATOS CONDUCTORES'!$AA$4:$AB$403,2,FALSE),"")</f>
        <v/>
      </c>
      <c r="E410" s="34" t="str">
        <f>IF(ISNA(VLOOKUP(D410,SALDOS!C:D,2,FALSE)),"",VLOOKUP(D410,SALDOS!C:D,2,FALSE))</f>
        <v/>
      </c>
      <c r="F410" s="34" t="str">
        <f>IF($D410="","",(IF($C410="","",IF(ISNA(SUMIF('1'!$CA:$CA,$C410,'1'!$CB:$CB)),0,SUMIF('1'!$CA:$CA,$C410,'1'!$CB:$CB)))-IF($D410="","",IF(ISNA(SUMIF('1'!$B:$B,$D410,'1'!$L:$L)),0,SUMIF('1'!$B:$B,$D410,'1'!$L:$L)))))</f>
        <v/>
      </c>
      <c r="G410" s="34" t="str">
        <f>IF($D410="","",(IF($C410="","",IF(ISNA(SUMIF('2'!$CA:$CA,$C410,'2'!$CB:$CB)),0,SUMIF('2'!$CA:$CA,$C410,'2'!$CB:$CB)))-IF($D410="","",IF(ISNA(SUMIF('2'!$B:$B,$D410,'2'!$L:$L)),0,SUMIF('2'!$B:$B,$D410,'2'!$L:$L)))))</f>
        <v/>
      </c>
      <c r="H410" s="34" t="str">
        <f>IF($D410="","",(IF($C410="","",IF(ISNA(SUMIF('3'!$CA:$CA,$C410,'3'!$CB:$CB)),0,SUMIF('3'!$CA:$CA,$C410,'3'!$CB:$CB)))-IF($D410="","",IF(ISNA(SUMIF('3'!$B:$B,$D410,'3'!$L:$L)),0,SUMIF('3'!$B:$B,$D410,'3'!$L:$L)))))</f>
        <v/>
      </c>
      <c r="I410" s="34" t="str">
        <f>IF($D410="","",(IF($C410="","",IF(ISNA(SUMIF('4'!$CA:$CA,$C410,'4'!$CB:$CB)),0,SUMIF('4'!$CA:$CA,$C410,'4'!$CB:$CB)))-IF($D410="","",IF(ISNA(SUMIF('4'!$B:$B,$D410,'4'!$L:$L)),0,SUMIF('4'!$B:$B,$D410,'4'!$L:$L)))))</f>
        <v/>
      </c>
      <c r="J410" s="34" t="str">
        <f>IF($D410="","",(IF($C410="","",IF(ISNA(SUMIF('5'!$CA:$CA,$C410,'5'!$CB:$CB)),0,SUMIF('5'!$CA:$CA,$C410,'5'!$CB:$CB)))-IF($D410="","",IF(ISNA(SUMIF('5'!$B:$B,$D410,'5'!$L:$L)),0,SUMIF('5'!$B:$B,$D410,'5'!$L:$L)))))</f>
        <v/>
      </c>
      <c r="K410" s="34" t="str">
        <f>IF($D410="","",(IF($C410="","",IF(ISNA(SUMIF('6'!$CA:$CA,$C410,'6'!$CB:$CB)),0,SUMIF('6'!$CA:$CA,$C410,'6'!$CB:$CB)))-IF($D410="","",IF(ISNA(SUMIF('6'!$B:$B,$D410,'6'!$L:$L)),0,SUMIF('6'!$B:$B,$D410,'6'!$L:$L)))))</f>
        <v/>
      </c>
      <c r="L410" s="34" t="str">
        <f>IF($D410="","",(IF($C410="","",IF(ISNA(SUMIF('7'!$CA:$CA,$C410,'7'!$CB:$CB)),0,SUMIF('7'!$CA:$CA,$C410,'7'!$CB:$CB)))-IF($D410="","",IF(ISNA(SUMIF('7'!$B:$B,$D410,'7'!$L:$L)),0,SUMIF('7'!$B:$B,$D410,'7'!$L:$L)))))</f>
        <v/>
      </c>
      <c r="M410" s="34" t="str">
        <f>IF($D410="","",(IF($C410="","",IF(ISNA(SUMIF('8'!$CA:$CA,$C410,'8'!$CB:$CB)),0,SUMIF('8'!$CA:$CA,$C410,'8'!$CB:$CB)))-IF($D410="","",IF(ISNA(SUMIF('8'!$B:$B,$D410,'8'!$L:$L)),0,SUMIF('8'!$B:$B,$D410,'8'!$L:$L)))))</f>
        <v/>
      </c>
      <c r="N410" s="34" t="str">
        <f>IF($D410="","",(IF($C410="","",IF(ISNA(SUMIF('9'!$CA:$CA,$C410,'9'!$CB:$CB)),0,SUMIF('9'!$CA:$CA,$C410,'9'!$CB:$CB)))-IF($D410="","",IF(ISNA(SUMIF('9'!$B:$B,$D410,'9'!$L:$L)),0,SUMIF('9'!$B:$B,$D410,'9'!$L:$L)))))</f>
        <v/>
      </c>
      <c r="O410" s="34" t="str">
        <f>IF($D410="","",(IF($C410="","",IF(ISNA(SUMIF('10'!$CA:$CA,$C410,'10'!$CB:$CB)),0,SUMIF('10'!$CA:$CA,$C410,'10'!$CB:$CB)))-IF($D410="","",IF(ISNA(SUMIF('10'!$B:$B,$D410,'10'!$L:$L)),0,SUMIF('10'!$B:$B,$D410,'10'!$L:$L)))))</f>
        <v/>
      </c>
      <c r="P410" s="34" t="str">
        <f>IF($D410="","",(IF($C410="","",IF(ISNA(SUMIF('11'!$CA:$CA,$C410,'11'!$CB:$CB)),0,SUMIF('11'!$CA:$CA,$C410,'11'!$CB:$CB)))-IF($D410="","",IF(ISNA(SUMIF('11'!$B:$B,$D410,'11'!$L:$L)),0,SUMIF('11'!$B:$B,$D410,'11'!$L:$L)))))</f>
        <v/>
      </c>
      <c r="Q410" s="34" t="str">
        <f>IF($D410="","",(IF($C410="","",IF(ISNA(SUMIF('12'!$CA:$CA,$C410,'12'!$CB:$CB)),0,SUMIF('12'!$CA:$CA,$C410,'12'!$CB:$CB)))-IF($D410="","",IF(ISNA(SUMIF('12'!$B:$B,$D410,'12'!$L:$L)),0,SUMIF('12'!$B:$B,$D410,'12'!$L:$L)))))</f>
        <v/>
      </c>
      <c r="R410" s="34" t="str">
        <f>IF($D410="","",(IF($C410="","",IF(ISNA(SUMIF('13'!$CA:$CA,$C410,'13'!$CB:$CB)),0,SUMIF('13'!$CA:$CA,$C410,'13'!$CB:$CB)))-IF($D410="","",IF(ISNA(SUMIF('13'!$B:$B,$D410,'13'!$L:$L)),0,SUMIF('13'!$B:$B,$D410,'13'!$L:$L)))))</f>
        <v/>
      </c>
      <c r="S410" s="34" t="str">
        <f>IF($D410="","",(IF($C410="","",IF(ISNA(SUMIF('14'!$CA:$CA,$C410,'14'!$CB:$CB)),0,SUMIF('14'!$CA:$CA,$C410,'14'!$CB:$CB)))-IF($D410="","",IF(ISNA(SUMIF('14'!$B:$B,$D410,'14'!$L:$L)),0,SUMIF('14'!$B:$B,$D410,'14'!$L:$L)))))</f>
        <v/>
      </c>
      <c r="T410" s="34" t="str">
        <f>IF($D410="","",(IF($C410="","",IF(ISNA(SUMIF('15'!$CA:$CA,$C410,'15'!$CB:$CB)),0,SUMIF('15'!$CA:$CA,$C410,'15'!$CB:$CB)))-IF($D410="","",IF(ISNA(SUMIF('15'!$B:$B,$D410,'15'!$L:$L)),0,SUMIF('15'!$B:$B,$D410,'15'!$L:$L)))))</f>
        <v/>
      </c>
      <c r="U410" s="34" t="str">
        <f>IF($D410="","",(IF($C410="","",IF(ISNA(SUMIF('16'!$CA:$CA,$C410,'16'!$CB:$CB)),0,SUMIF('16'!$CA:$CA,$C410,'16'!$CB:$CB)))-IF($D410="","",IF(ISNA(SUMIF('16'!$B:$B,$D410,'16'!$L:$L)),0,SUMIF('16'!$B:$B,$D410,'16'!$L:$L)))))</f>
        <v/>
      </c>
      <c r="V410" s="34" t="str">
        <f>IF($D410="","",(IF($C410="","",IF(ISNA(SUMIF('17'!$CA:$CA,$C410,'17'!$CB:$CB)),0,SUMIF('17'!$CA:$CA,$C410,'17'!$CB:$CB)))-IF($D410="","",IF(ISNA(SUMIF('17'!$B:$B,$D410,'17'!$L:$L)),0,SUMIF('17'!$B:$B,$D410,'17'!$L:$L)))))</f>
        <v/>
      </c>
      <c r="W410" s="34" t="str">
        <f>IF($D410="","",(IF($C410="","",IF(ISNA(SUMIF('18'!$CA:$CA,$C410,'18'!$CB:$CB)),0,SUMIF('18'!$CA:$CA,$C410,'18'!$CB:$CB)))-IF($D410="","",IF(ISNA(SUMIF('18'!$B:$B,$D410,'18'!$L:$L)),0,SUMIF('18'!$B:$B,$D410,'18'!$L:$L)))))</f>
        <v/>
      </c>
      <c r="X410" s="34" t="str">
        <f>IF($D410="","",(IF($C410="","",IF(ISNA(SUMIF('19'!$CA:$CA,$C410,'19'!$CB:$CB)),0,SUMIF('19'!$CA:$CA,$C410,'19'!$CB:$CB)))-IF($D410="","",IF(ISNA(SUMIF('19'!$B:$B,$D410,'19'!$L:$L)),0,SUMIF('19'!$B:$B,$D410,'19'!$L:$L)))))</f>
        <v/>
      </c>
      <c r="Y410" s="34" t="str">
        <f>IF($D410="","",(IF($C410="","",IF(ISNA(SUMIF('20'!$CA:$CA,$C410,'20'!$CB:$CB)),0,SUMIF('20'!$CA:$CA,$C410,'20'!$CB:$CB)))-IF($D410="","",IF(ISNA(SUMIF('20'!$B:$B,$D410,'20'!$L:$L)),0,SUMIF('20'!$B:$B,$D410,'20'!$L:$L)))))</f>
        <v/>
      </c>
      <c r="Z410" s="34" t="str">
        <f>IF($D410="","",(IF($C410="","",IF(ISNA(SUMIF('21'!$CA:$CA,$C410,'21'!$CB:$CB)),0,SUMIF('21'!$CA:$CA,$C410,'21'!$CB:$CB)))-IF($D410="","",IF(ISNA(SUMIF('21'!$B:$B,$D410,'21'!$L:$L)),0,SUMIF('21'!$B:$B,$D410,'21'!$L:$L)))))</f>
        <v/>
      </c>
      <c r="AA410" s="34" t="str">
        <f>IF($D410="","",(IF($C410="","",IF(ISNA(SUMIF('22'!$CA:$CA,$C410,'22'!$CB:$CB)),0,SUMIF('22'!$CA:$CA,$C410,'22'!$CB:$CB)))-IF($D410="","",IF(ISNA(SUMIF('22'!$B:$B,$D410,'22'!$L:$L)),0,SUMIF('22'!$B:$B,$D410,'22'!$L:$L)))))</f>
        <v/>
      </c>
      <c r="AB410" s="34" t="str">
        <f>IF($D410="","",(IF($C410="","",IF(ISNA(SUMIF('23'!$CA:$CA,$C410,'23'!$CB:$CB)),0,SUMIF('23'!$CA:$CA,$C410,'23'!$CB:$CB)))-IF($D410="","",IF(ISNA(SUMIF('23'!$B:$B,$D410,'23'!$L:$L)),0,SUMIF('23'!$B:$B,$D410,'23'!$L:$L)))))</f>
        <v/>
      </c>
      <c r="AC410" s="34" t="str">
        <f>IF($D410="","",(IF($C410="","",IF(ISNA(SUMIF('24'!$CA:$CA,$C410,'24'!$CB:$CB)),0,SUMIF('24'!$CA:$CA,$C410,'24'!$CB:$CB)))-IF($D410="","",IF(ISNA(SUMIF('24'!$B:$B,$D410,'24'!$L:$L)),0,SUMIF('24'!$B:$B,$D410,'24'!$L:$L)))))</f>
        <v/>
      </c>
      <c r="AD410" s="34" t="str">
        <f>IF($D410="","",(IF($C410="","",IF(ISNA(SUMIF('25'!$CA:$CA,$C410,'25'!$CB:$CB)),0,SUMIF('25'!$CA:$CA,$C410,'25'!$CB:$CB)))-IF($D410="","",IF(ISNA(SUMIF('25'!$B:$B,$D410,'25'!$L:$L)),0,SUMIF('25'!$B:$B,$D410,'25'!$L:$L)))))</f>
        <v/>
      </c>
      <c r="AE410" s="34" t="str">
        <f>IF($D410="","",(IF($C410="","",IF(ISNA(SUMIF('26'!$CA:$CA,$C410,'26'!$CB:$CB)),0,SUMIF('26'!$CA:$CA,$C410,'26'!$CB:$CB)))-IF($D410="","",IF(ISNA(SUMIF('26'!$B:$B,$D410,'26'!$L:$L)),0,SUMIF('26'!$B:$B,$D410,'26'!$L:$L)))))</f>
        <v/>
      </c>
      <c r="AF410" s="34" t="str">
        <f>IF($D410="","",(IF($C410="","",IF(ISNA(SUMIF('27'!$CA:$CA,$C410,'27'!$CB:$CB)),0,SUMIF('27'!$CA:$CA,$C410,'27'!$CB:$CB)))-IF($D410="","",IF(ISNA(SUMIF('27'!$B:$B,$D410,'27'!$L:$L)),0,SUMIF('27'!$B:$B,$D410,'27'!$L:$L)))))</f>
        <v/>
      </c>
      <c r="AG410" s="34" t="str">
        <f>IF($D410="","",(IF($C410="","",IF(ISNA(SUMIF('28'!$CA:$CA,$C410,'28'!$CB:$CB)),0,SUMIF('28'!$CA:$CA,$C410,'28'!$CB:$CB)))-IF($D410="","",IF(ISNA(SUMIF('28'!$B:$B,$D410,'28'!$L:$L)),0,SUMIF('28'!$B:$B,$D410,'28'!$L:$L)))))</f>
        <v/>
      </c>
      <c r="AH410" s="34" t="str">
        <f>IF($D410="","",(IF($C410="","",IF(ISNA(SUMIF('29'!$CA:$CA,$C410,'29'!$CB:$CB)),0,SUMIF('29'!$CA:$CA,$C410,'29'!$CB:$CB)))-IF($D410="","",IF(ISNA(SUMIF('29'!$B:$B,$D410,'29'!$L:$L)),0,SUMIF('29'!$B:$B,$D410,'29'!$L:$L)))))</f>
        <v/>
      </c>
      <c r="AI410" s="34" t="str">
        <f>IF($D410="","",(IF($C410="","",IF(ISNA(SUMIF('30'!$CA:$CA,$C410,'30'!$CB:$CB)),0,SUMIF('30'!$CA:$CA,$C410,'30'!$CB:$CB)))-IF($D410="","",IF(ISNA(SUMIF('30'!$B:$B,$D410,'30'!$L:$L)),0,SUMIF('30'!$B:$B,$D410,'30'!$L:$L)))))</f>
        <v/>
      </c>
      <c r="AJ410" s="34" t="str">
        <f>IF($D410="","",(IF($C410="","",IF(ISNA(SUMIF('31'!$CA:$CA,$C410,'31'!$CB:$CB)),0,SUMIF('31'!$CA:$CA,$C410,'31'!$CB:$CB)))-IF($D410="","",IF(ISNA(SUMIF('31'!$B:$B,$D410,'31'!$L:$L)),0,SUMIF('31'!$B:$B,$D410,'31'!$L:$L)))))</f>
        <v/>
      </c>
      <c r="AK410" s="35" t="str">
        <f t="shared" si="22"/>
        <v/>
      </c>
      <c r="AL410" s="31" t="str">
        <f t="shared" si="23"/>
        <v/>
      </c>
    </row>
    <row r="411" spans="1:38" ht="17.399999999999999" hidden="1">
      <c r="A411" s="19">
        <v>87</v>
      </c>
      <c r="C411" s="39" t="str">
        <f>IF(D411="","",VLOOKUP('CUADRO GENERADO'!D411,'BASE DATOS CONDUCTORES'!B:C,2,FALSE))</f>
        <v/>
      </c>
      <c r="D411" s="28" t="str">
        <f>IFERROR(VLOOKUP(A411,'BASE DATOS CONDUCTORES'!$AA$4:$AB$403,2,FALSE),"")</f>
        <v/>
      </c>
      <c r="E411" s="34" t="str">
        <f>IF(ISNA(VLOOKUP(D411,SALDOS!C:D,2,FALSE)),"",VLOOKUP(D411,SALDOS!C:D,2,FALSE))</f>
        <v/>
      </c>
      <c r="F411" s="34" t="str">
        <f>IF($D411="","",(IF($C411="","",IF(ISNA(SUMIF('1'!$CA:$CA,$C411,'1'!$CB:$CB)),0,SUMIF('1'!$CA:$CA,$C411,'1'!$CB:$CB)))-IF($D411="","",IF(ISNA(SUMIF('1'!$B:$B,$D411,'1'!$L:$L)),0,SUMIF('1'!$B:$B,$D411,'1'!$L:$L)))))</f>
        <v/>
      </c>
      <c r="G411" s="34" t="str">
        <f>IF($D411="","",(IF($C411="","",IF(ISNA(SUMIF('2'!$CA:$CA,$C411,'2'!$CB:$CB)),0,SUMIF('2'!$CA:$CA,$C411,'2'!$CB:$CB)))-IF($D411="","",IF(ISNA(SUMIF('2'!$B:$B,$D411,'2'!$L:$L)),0,SUMIF('2'!$B:$B,$D411,'2'!$L:$L)))))</f>
        <v/>
      </c>
      <c r="H411" s="34" t="str">
        <f>IF($D411="","",(IF($C411="","",IF(ISNA(SUMIF('3'!$CA:$CA,$C411,'3'!$CB:$CB)),0,SUMIF('3'!$CA:$CA,$C411,'3'!$CB:$CB)))-IF($D411="","",IF(ISNA(SUMIF('3'!$B:$B,$D411,'3'!$L:$L)),0,SUMIF('3'!$B:$B,$D411,'3'!$L:$L)))))</f>
        <v/>
      </c>
      <c r="I411" s="34" t="str">
        <f>IF($D411="","",(IF($C411="","",IF(ISNA(SUMIF('4'!$CA:$CA,$C411,'4'!$CB:$CB)),0,SUMIF('4'!$CA:$CA,$C411,'4'!$CB:$CB)))-IF($D411="","",IF(ISNA(SUMIF('4'!$B:$B,$D411,'4'!$L:$L)),0,SUMIF('4'!$B:$B,$D411,'4'!$L:$L)))))</f>
        <v/>
      </c>
      <c r="J411" s="34" t="str">
        <f>IF($D411="","",(IF($C411="","",IF(ISNA(SUMIF('5'!$CA:$CA,$C411,'5'!$CB:$CB)),0,SUMIF('5'!$CA:$CA,$C411,'5'!$CB:$CB)))-IF($D411="","",IF(ISNA(SUMIF('5'!$B:$B,$D411,'5'!$L:$L)),0,SUMIF('5'!$B:$B,$D411,'5'!$L:$L)))))</f>
        <v/>
      </c>
      <c r="K411" s="34" t="str">
        <f>IF($D411="","",(IF($C411="","",IF(ISNA(SUMIF('6'!$CA:$CA,$C411,'6'!$CB:$CB)),0,SUMIF('6'!$CA:$CA,$C411,'6'!$CB:$CB)))-IF($D411="","",IF(ISNA(SUMIF('6'!$B:$B,$D411,'6'!$L:$L)),0,SUMIF('6'!$B:$B,$D411,'6'!$L:$L)))))</f>
        <v/>
      </c>
      <c r="L411" s="34" t="str">
        <f>IF($D411="","",(IF($C411="","",IF(ISNA(SUMIF('7'!$CA:$CA,$C411,'7'!$CB:$CB)),0,SUMIF('7'!$CA:$CA,$C411,'7'!$CB:$CB)))-IF($D411="","",IF(ISNA(SUMIF('7'!$B:$B,$D411,'7'!$L:$L)),0,SUMIF('7'!$B:$B,$D411,'7'!$L:$L)))))</f>
        <v/>
      </c>
      <c r="M411" s="34" t="str">
        <f>IF($D411="","",(IF($C411="","",IF(ISNA(SUMIF('8'!$CA:$CA,$C411,'8'!$CB:$CB)),0,SUMIF('8'!$CA:$CA,$C411,'8'!$CB:$CB)))-IF($D411="","",IF(ISNA(SUMIF('8'!$B:$B,$D411,'8'!$L:$L)),0,SUMIF('8'!$B:$B,$D411,'8'!$L:$L)))))</f>
        <v/>
      </c>
      <c r="N411" s="34" t="str">
        <f>IF($D411="","",(IF($C411="","",IF(ISNA(SUMIF('9'!$CA:$CA,$C411,'9'!$CB:$CB)),0,SUMIF('9'!$CA:$CA,$C411,'9'!$CB:$CB)))-IF($D411="","",IF(ISNA(SUMIF('9'!$B:$B,$D411,'9'!$L:$L)),0,SUMIF('9'!$B:$B,$D411,'9'!$L:$L)))))</f>
        <v/>
      </c>
      <c r="O411" s="34" t="str">
        <f>IF($D411="","",(IF($C411="","",IF(ISNA(SUMIF('10'!$CA:$CA,$C411,'10'!$CB:$CB)),0,SUMIF('10'!$CA:$CA,$C411,'10'!$CB:$CB)))-IF($D411="","",IF(ISNA(SUMIF('10'!$B:$B,$D411,'10'!$L:$L)),0,SUMIF('10'!$B:$B,$D411,'10'!$L:$L)))))</f>
        <v/>
      </c>
      <c r="P411" s="34" t="str">
        <f>IF($D411="","",(IF($C411="","",IF(ISNA(SUMIF('11'!$CA:$CA,$C411,'11'!$CB:$CB)),0,SUMIF('11'!$CA:$CA,$C411,'11'!$CB:$CB)))-IF($D411="","",IF(ISNA(SUMIF('11'!$B:$B,$D411,'11'!$L:$L)),0,SUMIF('11'!$B:$B,$D411,'11'!$L:$L)))))</f>
        <v/>
      </c>
      <c r="Q411" s="34" t="str">
        <f>IF($D411="","",(IF($C411="","",IF(ISNA(SUMIF('12'!$CA:$CA,$C411,'12'!$CB:$CB)),0,SUMIF('12'!$CA:$CA,$C411,'12'!$CB:$CB)))-IF($D411="","",IF(ISNA(SUMIF('12'!$B:$B,$D411,'12'!$L:$L)),0,SUMIF('12'!$B:$B,$D411,'12'!$L:$L)))))</f>
        <v/>
      </c>
      <c r="R411" s="34" t="str">
        <f>IF($D411="","",(IF($C411="","",IF(ISNA(SUMIF('13'!$CA:$CA,$C411,'13'!$CB:$CB)),0,SUMIF('13'!$CA:$CA,$C411,'13'!$CB:$CB)))-IF($D411="","",IF(ISNA(SUMIF('13'!$B:$B,$D411,'13'!$L:$L)),0,SUMIF('13'!$B:$B,$D411,'13'!$L:$L)))))</f>
        <v/>
      </c>
      <c r="S411" s="34" t="str">
        <f>IF($D411="","",(IF($C411="","",IF(ISNA(SUMIF('14'!$CA:$CA,$C411,'14'!$CB:$CB)),0,SUMIF('14'!$CA:$CA,$C411,'14'!$CB:$CB)))-IF($D411="","",IF(ISNA(SUMIF('14'!$B:$B,$D411,'14'!$L:$L)),0,SUMIF('14'!$B:$B,$D411,'14'!$L:$L)))))</f>
        <v/>
      </c>
      <c r="T411" s="34" t="str">
        <f>IF($D411="","",(IF($C411="","",IF(ISNA(SUMIF('15'!$CA:$CA,$C411,'15'!$CB:$CB)),0,SUMIF('15'!$CA:$CA,$C411,'15'!$CB:$CB)))-IF($D411="","",IF(ISNA(SUMIF('15'!$B:$B,$D411,'15'!$L:$L)),0,SUMIF('15'!$B:$B,$D411,'15'!$L:$L)))))</f>
        <v/>
      </c>
      <c r="U411" s="34" t="str">
        <f>IF($D411="","",(IF($C411="","",IF(ISNA(SUMIF('16'!$CA:$CA,$C411,'16'!$CB:$CB)),0,SUMIF('16'!$CA:$CA,$C411,'16'!$CB:$CB)))-IF($D411="","",IF(ISNA(SUMIF('16'!$B:$B,$D411,'16'!$L:$L)),0,SUMIF('16'!$B:$B,$D411,'16'!$L:$L)))))</f>
        <v/>
      </c>
      <c r="V411" s="34" t="str">
        <f>IF($D411="","",(IF($C411="","",IF(ISNA(SUMIF('17'!$CA:$CA,$C411,'17'!$CB:$CB)),0,SUMIF('17'!$CA:$CA,$C411,'17'!$CB:$CB)))-IF($D411="","",IF(ISNA(SUMIF('17'!$B:$B,$D411,'17'!$L:$L)),0,SUMIF('17'!$B:$B,$D411,'17'!$L:$L)))))</f>
        <v/>
      </c>
      <c r="W411" s="34" t="str">
        <f>IF($D411="","",(IF($C411="","",IF(ISNA(SUMIF('18'!$CA:$CA,$C411,'18'!$CB:$CB)),0,SUMIF('18'!$CA:$CA,$C411,'18'!$CB:$CB)))-IF($D411="","",IF(ISNA(SUMIF('18'!$B:$B,$D411,'18'!$L:$L)),0,SUMIF('18'!$B:$B,$D411,'18'!$L:$L)))))</f>
        <v/>
      </c>
      <c r="X411" s="34" t="str">
        <f>IF($D411="","",(IF($C411="","",IF(ISNA(SUMIF('19'!$CA:$CA,$C411,'19'!$CB:$CB)),0,SUMIF('19'!$CA:$CA,$C411,'19'!$CB:$CB)))-IF($D411="","",IF(ISNA(SUMIF('19'!$B:$B,$D411,'19'!$L:$L)),0,SUMIF('19'!$B:$B,$D411,'19'!$L:$L)))))</f>
        <v/>
      </c>
      <c r="Y411" s="34" t="str">
        <f>IF($D411="","",(IF($C411="","",IF(ISNA(SUMIF('20'!$CA:$CA,$C411,'20'!$CB:$CB)),0,SUMIF('20'!$CA:$CA,$C411,'20'!$CB:$CB)))-IF($D411="","",IF(ISNA(SUMIF('20'!$B:$B,$D411,'20'!$L:$L)),0,SUMIF('20'!$B:$B,$D411,'20'!$L:$L)))))</f>
        <v/>
      </c>
      <c r="Z411" s="34" t="str">
        <f>IF($D411="","",(IF($C411="","",IF(ISNA(SUMIF('21'!$CA:$CA,$C411,'21'!$CB:$CB)),0,SUMIF('21'!$CA:$CA,$C411,'21'!$CB:$CB)))-IF($D411="","",IF(ISNA(SUMIF('21'!$B:$B,$D411,'21'!$L:$L)),0,SUMIF('21'!$B:$B,$D411,'21'!$L:$L)))))</f>
        <v/>
      </c>
      <c r="AA411" s="34" t="str">
        <f>IF($D411="","",(IF($C411="","",IF(ISNA(SUMIF('22'!$CA:$CA,$C411,'22'!$CB:$CB)),0,SUMIF('22'!$CA:$CA,$C411,'22'!$CB:$CB)))-IF($D411="","",IF(ISNA(SUMIF('22'!$B:$B,$D411,'22'!$L:$L)),0,SUMIF('22'!$B:$B,$D411,'22'!$L:$L)))))</f>
        <v/>
      </c>
      <c r="AB411" s="34" t="str">
        <f>IF($D411="","",(IF($C411="","",IF(ISNA(SUMIF('23'!$CA:$CA,$C411,'23'!$CB:$CB)),0,SUMIF('23'!$CA:$CA,$C411,'23'!$CB:$CB)))-IF($D411="","",IF(ISNA(SUMIF('23'!$B:$B,$D411,'23'!$L:$L)),0,SUMIF('23'!$B:$B,$D411,'23'!$L:$L)))))</f>
        <v/>
      </c>
      <c r="AC411" s="34" t="str">
        <f>IF($D411="","",(IF($C411="","",IF(ISNA(SUMIF('24'!$CA:$CA,$C411,'24'!$CB:$CB)),0,SUMIF('24'!$CA:$CA,$C411,'24'!$CB:$CB)))-IF($D411="","",IF(ISNA(SUMIF('24'!$B:$B,$D411,'24'!$L:$L)),0,SUMIF('24'!$B:$B,$D411,'24'!$L:$L)))))</f>
        <v/>
      </c>
      <c r="AD411" s="34" t="str">
        <f>IF($D411="","",(IF($C411="","",IF(ISNA(SUMIF('25'!$CA:$CA,$C411,'25'!$CB:$CB)),0,SUMIF('25'!$CA:$CA,$C411,'25'!$CB:$CB)))-IF($D411="","",IF(ISNA(SUMIF('25'!$B:$B,$D411,'25'!$L:$L)),0,SUMIF('25'!$B:$B,$D411,'25'!$L:$L)))))</f>
        <v/>
      </c>
      <c r="AE411" s="34" t="str">
        <f>IF($D411="","",(IF($C411="","",IF(ISNA(SUMIF('26'!$CA:$CA,$C411,'26'!$CB:$CB)),0,SUMIF('26'!$CA:$CA,$C411,'26'!$CB:$CB)))-IF($D411="","",IF(ISNA(SUMIF('26'!$B:$B,$D411,'26'!$L:$L)),0,SUMIF('26'!$B:$B,$D411,'26'!$L:$L)))))</f>
        <v/>
      </c>
      <c r="AF411" s="34" t="str">
        <f>IF($D411="","",(IF($C411="","",IF(ISNA(SUMIF('27'!$CA:$CA,$C411,'27'!$CB:$CB)),0,SUMIF('27'!$CA:$CA,$C411,'27'!$CB:$CB)))-IF($D411="","",IF(ISNA(SUMIF('27'!$B:$B,$D411,'27'!$L:$L)),0,SUMIF('27'!$B:$B,$D411,'27'!$L:$L)))))</f>
        <v/>
      </c>
      <c r="AG411" s="34" t="str">
        <f>IF($D411="","",(IF($C411="","",IF(ISNA(SUMIF('28'!$CA:$CA,$C411,'28'!$CB:$CB)),0,SUMIF('28'!$CA:$CA,$C411,'28'!$CB:$CB)))-IF($D411="","",IF(ISNA(SUMIF('28'!$B:$B,$D411,'28'!$L:$L)),0,SUMIF('28'!$B:$B,$D411,'28'!$L:$L)))))</f>
        <v/>
      </c>
      <c r="AH411" s="34" t="str">
        <f>IF($D411="","",(IF($C411="","",IF(ISNA(SUMIF('29'!$CA:$CA,$C411,'29'!$CB:$CB)),0,SUMIF('29'!$CA:$CA,$C411,'29'!$CB:$CB)))-IF($D411="","",IF(ISNA(SUMIF('29'!$B:$B,$D411,'29'!$L:$L)),0,SUMIF('29'!$B:$B,$D411,'29'!$L:$L)))))</f>
        <v/>
      </c>
      <c r="AI411" s="34" t="str">
        <f>IF($D411="","",(IF($C411="","",IF(ISNA(SUMIF('30'!$CA:$CA,$C411,'30'!$CB:$CB)),0,SUMIF('30'!$CA:$CA,$C411,'30'!$CB:$CB)))-IF($D411="","",IF(ISNA(SUMIF('30'!$B:$B,$D411,'30'!$L:$L)),0,SUMIF('30'!$B:$B,$D411,'30'!$L:$L)))))</f>
        <v/>
      </c>
      <c r="AJ411" s="34" t="str">
        <f>IF($D411="","",(IF($C411="","",IF(ISNA(SUMIF('31'!$CA:$CA,$C411,'31'!$CB:$CB)),0,SUMIF('31'!$CA:$CA,$C411,'31'!$CB:$CB)))-IF($D411="","",IF(ISNA(SUMIF('31'!$B:$B,$D411,'31'!$L:$L)),0,SUMIF('31'!$B:$B,$D411,'31'!$L:$L)))))</f>
        <v/>
      </c>
      <c r="AK411" s="35" t="str">
        <f t="shared" si="22"/>
        <v/>
      </c>
      <c r="AL411" s="31" t="str">
        <f t="shared" si="23"/>
        <v/>
      </c>
    </row>
    <row r="412" spans="1:38" ht="17.399999999999999" hidden="1">
      <c r="A412" s="19">
        <v>88</v>
      </c>
      <c r="C412" s="39" t="str">
        <f>IF(D412="","",VLOOKUP('CUADRO GENERADO'!D412,'BASE DATOS CONDUCTORES'!B:C,2,FALSE))</f>
        <v/>
      </c>
      <c r="D412" s="28" t="str">
        <f>IFERROR(VLOOKUP(A412,'BASE DATOS CONDUCTORES'!$AA$4:$AB$403,2,FALSE),"")</f>
        <v/>
      </c>
      <c r="E412" s="34" t="str">
        <f>IF(ISNA(VLOOKUP(D412,SALDOS!C:D,2,FALSE)),"",VLOOKUP(D412,SALDOS!C:D,2,FALSE))</f>
        <v/>
      </c>
      <c r="F412" s="34" t="str">
        <f>IF($D412="","",(IF($C412="","",IF(ISNA(SUMIF('1'!$CA:$CA,$C412,'1'!$CB:$CB)),0,SUMIF('1'!$CA:$CA,$C412,'1'!$CB:$CB)))-IF($D412="","",IF(ISNA(SUMIF('1'!$B:$B,$D412,'1'!$L:$L)),0,SUMIF('1'!$B:$B,$D412,'1'!$L:$L)))))</f>
        <v/>
      </c>
      <c r="G412" s="34" t="str">
        <f>IF($D412="","",(IF($C412="","",IF(ISNA(SUMIF('2'!$CA:$CA,$C412,'2'!$CB:$CB)),0,SUMIF('2'!$CA:$CA,$C412,'2'!$CB:$CB)))-IF($D412="","",IF(ISNA(SUMIF('2'!$B:$B,$D412,'2'!$L:$L)),0,SUMIF('2'!$B:$B,$D412,'2'!$L:$L)))))</f>
        <v/>
      </c>
      <c r="H412" s="34" t="str">
        <f>IF($D412="","",(IF($C412="","",IF(ISNA(SUMIF('3'!$CA:$CA,$C412,'3'!$CB:$CB)),0,SUMIF('3'!$CA:$CA,$C412,'3'!$CB:$CB)))-IF($D412="","",IF(ISNA(SUMIF('3'!$B:$B,$D412,'3'!$L:$L)),0,SUMIF('3'!$B:$B,$D412,'3'!$L:$L)))))</f>
        <v/>
      </c>
      <c r="I412" s="34" t="str">
        <f>IF($D412="","",(IF($C412="","",IF(ISNA(SUMIF('4'!$CA:$CA,$C412,'4'!$CB:$CB)),0,SUMIF('4'!$CA:$CA,$C412,'4'!$CB:$CB)))-IF($D412="","",IF(ISNA(SUMIF('4'!$B:$B,$D412,'4'!$L:$L)),0,SUMIF('4'!$B:$B,$D412,'4'!$L:$L)))))</f>
        <v/>
      </c>
      <c r="J412" s="34" t="str">
        <f>IF($D412="","",(IF($C412="","",IF(ISNA(SUMIF('5'!$CA:$CA,$C412,'5'!$CB:$CB)),0,SUMIF('5'!$CA:$CA,$C412,'5'!$CB:$CB)))-IF($D412="","",IF(ISNA(SUMIF('5'!$B:$B,$D412,'5'!$L:$L)),0,SUMIF('5'!$B:$B,$D412,'5'!$L:$L)))))</f>
        <v/>
      </c>
      <c r="K412" s="34" t="str">
        <f>IF($D412="","",(IF($C412="","",IF(ISNA(SUMIF('6'!$CA:$CA,$C412,'6'!$CB:$CB)),0,SUMIF('6'!$CA:$CA,$C412,'6'!$CB:$CB)))-IF($D412="","",IF(ISNA(SUMIF('6'!$B:$B,$D412,'6'!$L:$L)),0,SUMIF('6'!$B:$B,$D412,'6'!$L:$L)))))</f>
        <v/>
      </c>
      <c r="L412" s="34" t="str">
        <f>IF($D412="","",(IF($C412="","",IF(ISNA(SUMIF('7'!$CA:$CA,$C412,'7'!$CB:$CB)),0,SUMIF('7'!$CA:$CA,$C412,'7'!$CB:$CB)))-IF($D412="","",IF(ISNA(SUMIF('7'!$B:$B,$D412,'7'!$L:$L)),0,SUMIF('7'!$B:$B,$D412,'7'!$L:$L)))))</f>
        <v/>
      </c>
      <c r="M412" s="34" t="str">
        <f>IF($D412="","",(IF($C412="","",IF(ISNA(SUMIF('8'!$CA:$CA,$C412,'8'!$CB:$CB)),0,SUMIF('8'!$CA:$CA,$C412,'8'!$CB:$CB)))-IF($D412="","",IF(ISNA(SUMIF('8'!$B:$B,$D412,'8'!$L:$L)),0,SUMIF('8'!$B:$B,$D412,'8'!$L:$L)))))</f>
        <v/>
      </c>
      <c r="N412" s="34" t="str">
        <f>IF($D412="","",(IF($C412="","",IF(ISNA(SUMIF('9'!$CA:$CA,$C412,'9'!$CB:$CB)),0,SUMIF('9'!$CA:$CA,$C412,'9'!$CB:$CB)))-IF($D412="","",IF(ISNA(SUMIF('9'!$B:$B,$D412,'9'!$L:$L)),0,SUMIF('9'!$B:$B,$D412,'9'!$L:$L)))))</f>
        <v/>
      </c>
      <c r="O412" s="34" t="str">
        <f>IF($D412="","",(IF($C412="","",IF(ISNA(SUMIF('10'!$CA:$CA,$C412,'10'!$CB:$CB)),0,SUMIF('10'!$CA:$CA,$C412,'10'!$CB:$CB)))-IF($D412="","",IF(ISNA(SUMIF('10'!$B:$B,$D412,'10'!$L:$L)),0,SUMIF('10'!$B:$B,$D412,'10'!$L:$L)))))</f>
        <v/>
      </c>
      <c r="P412" s="34" t="str">
        <f>IF($D412="","",(IF($C412="","",IF(ISNA(SUMIF('11'!$CA:$CA,$C412,'11'!$CB:$CB)),0,SUMIF('11'!$CA:$CA,$C412,'11'!$CB:$CB)))-IF($D412="","",IF(ISNA(SUMIF('11'!$B:$B,$D412,'11'!$L:$L)),0,SUMIF('11'!$B:$B,$D412,'11'!$L:$L)))))</f>
        <v/>
      </c>
      <c r="Q412" s="34" t="str">
        <f>IF($D412="","",(IF($C412="","",IF(ISNA(SUMIF('12'!$CA:$CA,$C412,'12'!$CB:$CB)),0,SUMIF('12'!$CA:$CA,$C412,'12'!$CB:$CB)))-IF($D412="","",IF(ISNA(SUMIF('12'!$B:$B,$D412,'12'!$L:$L)),0,SUMIF('12'!$B:$B,$D412,'12'!$L:$L)))))</f>
        <v/>
      </c>
      <c r="R412" s="34" t="str">
        <f>IF($D412="","",(IF($C412="","",IF(ISNA(SUMIF('13'!$CA:$CA,$C412,'13'!$CB:$CB)),0,SUMIF('13'!$CA:$CA,$C412,'13'!$CB:$CB)))-IF($D412="","",IF(ISNA(SUMIF('13'!$B:$B,$D412,'13'!$L:$L)),0,SUMIF('13'!$B:$B,$D412,'13'!$L:$L)))))</f>
        <v/>
      </c>
      <c r="S412" s="34" t="str">
        <f>IF($D412="","",(IF($C412="","",IF(ISNA(SUMIF('14'!$CA:$CA,$C412,'14'!$CB:$CB)),0,SUMIF('14'!$CA:$CA,$C412,'14'!$CB:$CB)))-IF($D412="","",IF(ISNA(SUMIF('14'!$B:$B,$D412,'14'!$L:$L)),0,SUMIF('14'!$B:$B,$D412,'14'!$L:$L)))))</f>
        <v/>
      </c>
      <c r="T412" s="34" t="str">
        <f>IF($D412="","",(IF($C412="","",IF(ISNA(SUMIF('15'!$CA:$CA,$C412,'15'!$CB:$CB)),0,SUMIF('15'!$CA:$CA,$C412,'15'!$CB:$CB)))-IF($D412="","",IF(ISNA(SUMIF('15'!$B:$B,$D412,'15'!$L:$L)),0,SUMIF('15'!$B:$B,$D412,'15'!$L:$L)))))</f>
        <v/>
      </c>
      <c r="U412" s="34" t="str">
        <f>IF($D412="","",(IF($C412="","",IF(ISNA(SUMIF('16'!$CA:$CA,$C412,'16'!$CB:$CB)),0,SUMIF('16'!$CA:$CA,$C412,'16'!$CB:$CB)))-IF($D412="","",IF(ISNA(SUMIF('16'!$B:$B,$D412,'16'!$L:$L)),0,SUMIF('16'!$B:$B,$D412,'16'!$L:$L)))))</f>
        <v/>
      </c>
      <c r="V412" s="34" t="str">
        <f>IF($D412="","",(IF($C412="","",IF(ISNA(SUMIF('17'!$CA:$CA,$C412,'17'!$CB:$CB)),0,SUMIF('17'!$CA:$CA,$C412,'17'!$CB:$CB)))-IF($D412="","",IF(ISNA(SUMIF('17'!$B:$B,$D412,'17'!$L:$L)),0,SUMIF('17'!$B:$B,$D412,'17'!$L:$L)))))</f>
        <v/>
      </c>
      <c r="W412" s="34" t="str">
        <f>IF($D412="","",(IF($C412="","",IF(ISNA(SUMIF('18'!$CA:$CA,$C412,'18'!$CB:$CB)),0,SUMIF('18'!$CA:$CA,$C412,'18'!$CB:$CB)))-IF($D412="","",IF(ISNA(SUMIF('18'!$B:$B,$D412,'18'!$L:$L)),0,SUMIF('18'!$B:$B,$D412,'18'!$L:$L)))))</f>
        <v/>
      </c>
      <c r="X412" s="34" t="str">
        <f>IF($D412="","",(IF($C412="","",IF(ISNA(SUMIF('19'!$CA:$CA,$C412,'19'!$CB:$CB)),0,SUMIF('19'!$CA:$CA,$C412,'19'!$CB:$CB)))-IF($D412="","",IF(ISNA(SUMIF('19'!$B:$B,$D412,'19'!$L:$L)),0,SUMIF('19'!$B:$B,$D412,'19'!$L:$L)))))</f>
        <v/>
      </c>
      <c r="Y412" s="34" t="str">
        <f>IF($D412="","",(IF($C412="","",IF(ISNA(SUMIF('20'!$CA:$CA,$C412,'20'!$CB:$CB)),0,SUMIF('20'!$CA:$CA,$C412,'20'!$CB:$CB)))-IF($D412="","",IF(ISNA(SUMIF('20'!$B:$B,$D412,'20'!$L:$L)),0,SUMIF('20'!$B:$B,$D412,'20'!$L:$L)))))</f>
        <v/>
      </c>
      <c r="Z412" s="34" t="str">
        <f>IF($D412="","",(IF($C412="","",IF(ISNA(SUMIF('21'!$CA:$CA,$C412,'21'!$CB:$CB)),0,SUMIF('21'!$CA:$CA,$C412,'21'!$CB:$CB)))-IF($D412="","",IF(ISNA(SUMIF('21'!$B:$B,$D412,'21'!$L:$L)),0,SUMIF('21'!$B:$B,$D412,'21'!$L:$L)))))</f>
        <v/>
      </c>
      <c r="AA412" s="34" t="str">
        <f>IF($D412="","",(IF($C412="","",IF(ISNA(SUMIF('22'!$CA:$CA,$C412,'22'!$CB:$CB)),0,SUMIF('22'!$CA:$CA,$C412,'22'!$CB:$CB)))-IF($D412="","",IF(ISNA(SUMIF('22'!$B:$B,$D412,'22'!$L:$L)),0,SUMIF('22'!$B:$B,$D412,'22'!$L:$L)))))</f>
        <v/>
      </c>
      <c r="AB412" s="34" t="str">
        <f>IF($D412="","",(IF($C412="","",IF(ISNA(SUMIF('23'!$CA:$CA,$C412,'23'!$CB:$CB)),0,SUMIF('23'!$CA:$CA,$C412,'23'!$CB:$CB)))-IF($D412="","",IF(ISNA(SUMIF('23'!$B:$B,$D412,'23'!$L:$L)),0,SUMIF('23'!$B:$B,$D412,'23'!$L:$L)))))</f>
        <v/>
      </c>
      <c r="AC412" s="34" t="str">
        <f>IF($D412="","",(IF($C412="","",IF(ISNA(SUMIF('24'!$CA:$CA,$C412,'24'!$CB:$CB)),0,SUMIF('24'!$CA:$CA,$C412,'24'!$CB:$CB)))-IF($D412="","",IF(ISNA(SUMIF('24'!$B:$B,$D412,'24'!$L:$L)),0,SUMIF('24'!$B:$B,$D412,'24'!$L:$L)))))</f>
        <v/>
      </c>
      <c r="AD412" s="34" t="str">
        <f>IF($D412="","",(IF($C412="","",IF(ISNA(SUMIF('25'!$CA:$CA,$C412,'25'!$CB:$CB)),0,SUMIF('25'!$CA:$CA,$C412,'25'!$CB:$CB)))-IF($D412="","",IF(ISNA(SUMIF('25'!$B:$B,$D412,'25'!$L:$L)),0,SUMIF('25'!$B:$B,$D412,'25'!$L:$L)))))</f>
        <v/>
      </c>
      <c r="AE412" s="34" t="str">
        <f>IF($D412="","",(IF($C412="","",IF(ISNA(SUMIF('26'!$CA:$CA,$C412,'26'!$CB:$CB)),0,SUMIF('26'!$CA:$CA,$C412,'26'!$CB:$CB)))-IF($D412="","",IF(ISNA(SUMIF('26'!$B:$B,$D412,'26'!$L:$L)),0,SUMIF('26'!$B:$B,$D412,'26'!$L:$L)))))</f>
        <v/>
      </c>
      <c r="AF412" s="34" t="str">
        <f>IF($D412="","",(IF($C412="","",IF(ISNA(SUMIF('27'!$CA:$CA,$C412,'27'!$CB:$CB)),0,SUMIF('27'!$CA:$CA,$C412,'27'!$CB:$CB)))-IF($D412="","",IF(ISNA(SUMIF('27'!$B:$B,$D412,'27'!$L:$L)),0,SUMIF('27'!$B:$B,$D412,'27'!$L:$L)))))</f>
        <v/>
      </c>
      <c r="AG412" s="34" t="str">
        <f>IF($D412="","",(IF($C412="","",IF(ISNA(SUMIF('28'!$CA:$CA,$C412,'28'!$CB:$CB)),0,SUMIF('28'!$CA:$CA,$C412,'28'!$CB:$CB)))-IF($D412="","",IF(ISNA(SUMIF('28'!$B:$B,$D412,'28'!$L:$L)),0,SUMIF('28'!$B:$B,$D412,'28'!$L:$L)))))</f>
        <v/>
      </c>
      <c r="AH412" s="34" t="str">
        <f>IF($D412="","",(IF($C412="","",IF(ISNA(SUMIF('29'!$CA:$CA,$C412,'29'!$CB:$CB)),0,SUMIF('29'!$CA:$CA,$C412,'29'!$CB:$CB)))-IF($D412="","",IF(ISNA(SUMIF('29'!$B:$B,$D412,'29'!$L:$L)),0,SUMIF('29'!$B:$B,$D412,'29'!$L:$L)))))</f>
        <v/>
      </c>
      <c r="AI412" s="34" t="str">
        <f>IF($D412="","",(IF($C412="","",IF(ISNA(SUMIF('30'!$CA:$CA,$C412,'30'!$CB:$CB)),0,SUMIF('30'!$CA:$CA,$C412,'30'!$CB:$CB)))-IF($D412="","",IF(ISNA(SUMIF('30'!$B:$B,$D412,'30'!$L:$L)),0,SUMIF('30'!$B:$B,$D412,'30'!$L:$L)))))</f>
        <v/>
      </c>
      <c r="AJ412" s="34" t="str">
        <f>IF($D412="","",(IF($C412="","",IF(ISNA(SUMIF('31'!$CA:$CA,$C412,'31'!$CB:$CB)),0,SUMIF('31'!$CA:$CA,$C412,'31'!$CB:$CB)))-IF($D412="","",IF(ISNA(SUMIF('31'!$B:$B,$D412,'31'!$L:$L)),0,SUMIF('31'!$B:$B,$D412,'31'!$L:$L)))))</f>
        <v/>
      </c>
      <c r="AK412" s="35" t="str">
        <f t="shared" si="22"/>
        <v/>
      </c>
      <c r="AL412" s="31" t="str">
        <f t="shared" si="23"/>
        <v/>
      </c>
    </row>
    <row r="413" spans="1:38" ht="17.399999999999999" hidden="1">
      <c r="A413" s="19">
        <v>89</v>
      </c>
      <c r="C413" s="39" t="str">
        <f>IF(D413="","",VLOOKUP('CUADRO GENERADO'!D413,'BASE DATOS CONDUCTORES'!B:C,2,FALSE))</f>
        <v/>
      </c>
      <c r="D413" s="28" t="str">
        <f>IFERROR(VLOOKUP(A413,'BASE DATOS CONDUCTORES'!$AA$4:$AB$403,2,FALSE),"")</f>
        <v/>
      </c>
      <c r="E413" s="34" t="str">
        <f>IF(ISNA(VLOOKUP(D413,SALDOS!C:D,2,FALSE)),"",VLOOKUP(D413,SALDOS!C:D,2,FALSE))</f>
        <v/>
      </c>
      <c r="F413" s="34" t="str">
        <f>IF($D413="","",(IF($C413="","",IF(ISNA(SUMIF('1'!$CA:$CA,$C413,'1'!$CB:$CB)),0,SUMIF('1'!$CA:$CA,$C413,'1'!$CB:$CB)))-IF($D413="","",IF(ISNA(SUMIF('1'!$B:$B,$D413,'1'!$L:$L)),0,SUMIF('1'!$B:$B,$D413,'1'!$L:$L)))))</f>
        <v/>
      </c>
      <c r="G413" s="34" t="str">
        <f>IF($D413="","",(IF($C413="","",IF(ISNA(SUMIF('2'!$CA:$CA,$C413,'2'!$CB:$CB)),0,SUMIF('2'!$CA:$CA,$C413,'2'!$CB:$CB)))-IF($D413="","",IF(ISNA(SUMIF('2'!$B:$B,$D413,'2'!$L:$L)),0,SUMIF('2'!$B:$B,$D413,'2'!$L:$L)))))</f>
        <v/>
      </c>
      <c r="H413" s="34" t="str">
        <f>IF($D413="","",(IF($C413="","",IF(ISNA(SUMIF('3'!$CA:$CA,$C413,'3'!$CB:$CB)),0,SUMIF('3'!$CA:$CA,$C413,'3'!$CB:$CB)))-IF($D413="","",IF(ISNA(SUMIF('3'!$B:$B,$D413,'3'!$L:$L)),0,SUMIF('3'!$B:$B,$D413,'3'!$L:$L)))))</f>
        <v/>
      </c>
      <c r="I413" s="34" t="str">
        <f>IF($D413="","",(IF($C413="","",IF(ISNA(SUMIF('4'!$CA:$CA,$C413,'4'!$CB:$CB)),0,SUMIF('4'!$CA:$CA,$C413,'4'!$CB:$CB)))-IF($D413="","",IF(ISNA(SUMIF('4'!$B:$B,$D413,'4'!$L:$L)),0,SUMIF('4'!$B:$B,$D413,'4'!$L:$L)))))</f>
        <v/>
      </c>
      <c r="J413" s="34" t="str">
        <f>IF($D413="","",(IF($C413="","",IF(ISNA(SUMIF('5'!$CA:$CA,$C413,'5'!$CB:$CB)),0,SUMIF('5'!$CA:$CA,$C413,'5'!$CB:$CB)))-IF($D413="","",IF(ISNA(SUMIF('5'!$B:$B,$D413,'5'!$L:$L)),0,SUMIF('5'!$B:$B,$D413,'5'!$L:$L)))))</f>
        <v/>
      </c>
      <c r="K413" s="34" t="str">
        <f>IF($D413="","",(IF($C413="","",IF(ISNA(SUMIF('6'!$CA:$CA,$C413,'6'!$CB:$CB)),0,SUMIF('6'!$CA:$CA,$C413,'6'!$CB:$CB)))-IF($D413="","",IF(ISNA(SUMIF('6'!$B:$B,$D413,'6'!$L:$L)),0,SUMIF('6'!$B:$B,$D413,'6'!$L:$L)))))</f>
        <v/>
      </c>
      <c r="L413" s="34" t="str">
        <f>IF($D413="","",(IF($C413="","",IF(ISNA(SUMIF('7'!$CA:$CA,$C413,'7'!$CB:$CB)),0,SUMIF('7'!$CA:$CA,$C413,'7'!$CB:$CB)))-IF($D413="","",IF(ISNA(SUMIF('7'!$B:$B,$D413,'7'!$L:$L)),0,SUMIF('7'!$B:$B,$D413,'7'!$L:$L)))))</f>
        <v/>
      </c>
      <c r="M413" s="34" t="str">
        <f>IF($D413="","",(IF($C413="","",IF(ISNA(SUMIF('8'!$CA:$CA,$C413,'8'!$CB:$CB)),0,SUMIF('8'!$CA:$CA,$C413,'8'!$CB:$CB)))-IF($D413="","",IF(ISNA(SUMIF('8'!$B:$B,$D413,'8'!$L:$L)),0,SUMIF('8'!$B:$B,$D413,'8'!$L:$L)))))</f>
        <v/>
      </c>
      <c r="N413" s="34" t="str">
        <f>IF($D413="","",(IF($C413="","",IF(ISNA(SUMIF('9'!$CA:$CA,$C413,'9'!$CB:$CB)),0,SUMIF('9'!$CA:$CA,$C413,'9'!$CB:$CB)))-IF($D413="","",IF(ISNA(SUMIF('9'!$B:$B,$D413,'9'!$L:$L)),0,SUMIF('9'!$B:$B,$D413,'9'!$L:$L)))))</f>
        <v/>
      </c>
      <c r="O413" s="34" t="str">
        <f>IF($D413="","",(IF($C413="","",IF(ISNA(SUMIF('10'!$CA:$CA,$C413,'10'!$CB:$CB)),0,SUMIF('10'!$CA:$CA,$C413,'10'!$CB:$CB)))-IF($D413="","",IF(ISNA(SUMIF('10'!$B:$B,$D413,'10'!$L:$L)),0,SUMIF('10'!$B:$B,$D413,'10'!$L:$L)))))</f>
        <v/>
      </c>
      <c r="P413" s="34" t="str">
        <f>IF($D413="","",(IF($C413="","",IF(ISNA(SUMIF('11'!$CA:$CA,$C413,'11'!$CB:$CB)),0,SUMIF('11'!$CA:$CA,$C413,'11'!$CB:$CB)))-IF($D413="","",IF(ISNA(SUMIF('11'!$B:$B,$D413,'11'!$L:$L)),0,SUMIF('11'!$B:$B,$D413,'11'!$L:$L)))))</f>
        <v/>
      </c>
      <c r="Q413" s="34" t="str">
        <f>IF($D413="","",(IF($C413="","",IF(ISNA(SUMIF('12'!$CA:$CA,$C413,'12'!$CB:$CB)),0,SUMIF('12'!$CA:$CA,$C413,'12'!$CB:$CB)))-IF($D413="","",IF(ISNA(SUMIF('12'!$B:$B,$D413,'12'!$L:$L)),0,SUMIF('12'!$B:$B,$D413,'12'!$L:$L)))))</f>
        <v/>
      </c>
      <c r="R413" s="34" t="str">
        <f>IF($D413="","",(IF($C413="","",IF(ISNA(SUMIF('13'!$CA:$CA,$C413,'13'!$CB:$CB)),0,SUMIF('13'!$CA:$CA,$C413,'13'!$CB:$CB)))-IF($D413="","",IF(ISNA(SUMIF('13'!$B:$B,$D413,'13'!$L:$L)),0,SUMIF('13'!$B:$B,$D413,'13'!$L:$L)))))</f>
        <v/>
      </c>
      <c r="S413" s="34" t="str">
        <f>IF($D413="","",(IF($C413="","",IF(ISNA(SUMIF('14'!$CA:$CA,$C413,'14'!$CB:$CB)),0,SUMIF('14'!$CA:$CA,$C413,'14'!$CB:$CB)))-IF($D413="","",IF(ISNA(SUMIF('14'!$B:$B,$D413,'14'!$L:$L)),0,SUMIF('14'!$B:$B,$D413,'14'!$L:$L)))))</f>
        <v/>
      </c>
      <c r="T413" s="34" t="str">
        <f>IF($D413="","",(IF($C413="","",IF(ISNA(SUMIF('15'!$CA:$CA,$C413,'15'!$CB:$CB)),0,SUMIF('15'!$CA:$CA,$C413,'15'!$CB:$CB)))-IF($D413="","",IF(ISNA(SUMIF('15'!$B:$B,$D413,'15'!$L:$L)),0,SUMIF('15'!$B:$B,$D413,'15'!$L:$L)))))</f>
        <v/>
      </c>
      <c r="U413" s="34" t="str">
        <f>IF($D413="","",(IF($C413="","",IF(ISNA(SUMIF('16'!$CA:$CA,$C413,'16'!$CB:$CB)),0,SUMIF('16'!$CA:$CA,$C413,'16'!$CB:$CB)))-IF($D413="","",IF(ISNA(SUMIF('16'!$B:$B,$D413,'16'!$L:$L)),0,SUMIF('16'!$B:$B,$D413,'16'!$L:$L)))))</f>
        <v/>
      </c>
      <c r="V413" s="34" t="str">
        <f>IF($D413="","",(IF($C413="","",IF(ISNA(SUMIF('17'!$CA:$CA,$C413,'17'!$CB:$CB)),0,SUMIF('17'!$CA:$CA,$C413,'17'!$CB:$CB)))-IF($D413="","",IF(ISNA(SUMIF('17'!$B:$B,$D413,'17'!$L:$L)),0,SUMIF('17'!$B:$B,$D413,'17'!$L:$L)))))</f>
        <v/>
      </c>
      <c r="W413" s="34" t="str">
        <f>IF($D413="","",(IF($C413="","",IF(ISNA(SUMIF('18'!$CA:$CA,$C413,'18'!$CB:$CB)),0,SUMIF('18'!$CA:$CA,$C413,'18'!$CB:$CB)))-IF($D413="","",IF(ISNA(SUMIF('18'!$B:$B,$D413,'18'!$L:$L)),0,SUMIF('18'!$B:$B,$D413,'18'!$L:$L)))))</f>
        <v/>
      </c>
      <c r="X413" s="34" t="str">
        <f>IF($D413="","",(IF($C413="","",IF(ISNA(SUMIF('19'!$CA:$CA,$C413,'19'!$CB:$CB)),0,SUMIF('19'!$CA:$CA,$C413,'19'!$CB:$CB)))-IF($D413="","",IF(ISNA(SUMIF('19'!$B:$B,$D413,'19'!$L:$L)),0,SUMIF('19'!$B:$B,$D413,'19'!$L:$L)))))</f>
        <v/>
      </c>
      <c r="Y413" s="34" t="str">
        <f>IF($D413="","",(IF($C413="","",IF(ISNA(SUMIF('20'!$CA:$CA,$C413,'20'!$CB:$CB)),0,SUMIF('20'!$CA:$CA,$C413,'20'!$CB:$CB)))-IF($D413="","",IF(ISNA(SUMIF('20'!$B:$B,$D413,'20'!$L:$L)),0,SUMIF('20'!$B:$B,$D413,'20'!$L:$L)))))</f>
        <v/>
      </c>
      <c r="Z413" s="34" t="str">
        <f>IF($D413="","",(IF($C413="","",IF(ISNA(SUMIF('21'!$CA:$CA,$C413,'21'!$CB:$CB)),0,SUMIF('21'!$CA:$CA,$C413,'21'!$CB:$CB)))-IF($D413="","",IF(ISNA(SUMIF('21'!$B:$B,$D413,'21'!$L:$L)),0,SUMIF('21'!$B:$B,$D413,'21'!$L:$L)))))</f>
        <v/>
      </c>
      <c r="AA413" s="34" t="str">
        <f>IF($D413="","",(IF($C413="","",IF(ISNA(SUMIF('22'!$CA:$CA,$C413,'22'!$CB:$CB)),0,SUMIF('22'!$CA:$CA,$C413,'22'!$CB:$CB)))-IF($D413="","",IF(ISNA(SUMIF('22'!$B:$B,$D413,'22'!$L:$L)),0,SUMIF('22'!$B:$B,$D413,'22'!$L:$L)))))</f>
        <v/>
      </c>
      <c r="AB413" s="34" t="str">
        <f>IF($D413="","",(IF($C413="","",IF(ISNA(SUMIF('23'!$CA:$CA,$C413,'23'!$CB:$CB)),0,SUMIF('23'!$CA:$CA,$C413,'23'!$CB:$CB)))-IF($D413="","",IF(ISNA(SUMIF('23'!$B:$B,$D413,'23'!$L:$L)),0,SUMIF('23'!$B:$B,$D413,'23'!$L:$L)))))</f>
        <v/>
      </c>
      <c r="AC413" s="34" t="str">
        <f>IF($D413="","",(IF($C413="","",IF(ISNA(SUMIF('24'!$CA:$CA,$C413,'24'!$CB:$CB)),0,SUMIF('24'!$CA:$CA,$C413,'24'!$CB:$CB)))-IF($D413="","",IF(ISNA(SUMIF('24'!$B:$B,$D413,'24'!$L:$L)),0,SUMIF('24'!$B:$B,$D413,'24'!$L:$L)))))</f>
        <v/>
      </c>
      <c r="AD413" s="34" t="str">
        <f>IF($D413="","",(IF($C413="","",IF(ISNA(SUMIF('25'!$CA:$CA,$C413,'25'!$CB:$CB)),0,SUMIF('25'!$CA:$CA,$C413,'25'!$CB:$CB)))-IF($D413="","",IF(ISNA(SUMIF('25'!$B:$B,$D413,'25'!$L:$L)),0,SUMIF('25'!$B:$B,$D413,'25'!$L:$L)))))</f>
        <v/>
      </c>
      <c r="AE413" s="34" t="str">
        <f>IF($D413="","",(IF($C413="","",IF(ISNA(SUMIF('26'!$CA:$CA,$C413,'26'!$CB:$CB)),0,SUMIF('26'!$CA:$CA,$C413,'26'!$CB:$CB)))-IF($D413="","",IF(ISNA(SUMIF('26'!$B:$B,$D413,'26'!$L:$L)),0,SUMIF('26'!$B:$B,$D413,'26'!$L:$L)))))</f>
        <v/>
      </c>
      <c r="AF413" s="34" t="str">
        <f>IF($D413="","",(IF($C413="","",IF(ISNA(SUMIF('27'!$CA:$CA,$C413,'27'!$CB:$CB)),0,SUMIF('27'!$CA:$CA,$C413,'27'!$CB:$CB)))-IF($D413="","",IF(ISNA(SUMIF('27'!$B:$B,$D413,'27'!$L:$L)),0,SUMIF('27'!$B:$B,$D413,'27'!$L:$L)))))</f>
        <v/>
      </c>
      <c r="AG413" s="34" t="str">
        <f>IF($D413="","",(IF($C413="","",IF(ISNA(SUMIF('28'!$CA:$CA,$C413,'28'!$CB:$CB)),0,SUMIF('28'!$CA:$CA,$C413,'28'!$CB:$CB)))-IF($D413="","",IF(ISNA(SUMIF('28'!$B:$B,$D413,'28'!$L:$L)),0,SUMIF('28'!$B:$B,$D413,'28'!$L:$L)))))</f>
        <v/>
      </c>
      <c r="AH413" s="34" t="str">
        <f>IF($D413="","",(IF($C413="","",IF(ISNA(SUMIF('29'!$CA:$CA,$C413,'29'!$CB:$CB)),0,SUMIF('29'!$CA:$CA,$C413,'29'!$CB:$CB)))-IF($D413="","",IF(ISNA(SUMIF('29'!$B:$B,$D413,'29'!$L:$L)),0,SUMIF('29'!$B:$B,$D413,'29'!$L:$L)))))</f>
        <v/>
      </c>
      <c r="AI413" s="34" t="str">
        <f>IF($D413="","",(IF($C413="","",IF(ISNA(SUMIF('30'!$CA:$CA,$C413,'30'!$CB:$CB)),0,SUMIF('30'!$CA:$CA,$C413,'30'!$CB:$CB)))-IF($D413="","",IF(ISNA(SUMIF('30'!$B:$B,$D413,'30'!$L:$L)),0,SUMIF('30'!$B:$B,$D413,'30'!$L:$L)))))</f>
        <v/>
      </c>
      <c r="AJ413" s="34" t="str">
        <f>IF($D413="","",(IF($C413="","",IF(ISNA(SUMIF('31'!$CA:$CA,$C413,'31'!$CB:$CB)),0,SUMIF('31'!$CA:$CA,$C413,'31'!$CB:$CB)))-IF($D413="","",IF(ISNA(SUMIF('31'!$B:$B,$D413,'31'!$L:$L)),0,SUMIF('31'!$B:$B,$D413,'31'!$L:$L)))))</f>
        <v/>
      </c>
      <c r="AK413" s="35" t="str">
        <f t="shared" si="22"/>
        <v/>
      </c>
      <c r="AL413" s="31" t="str">
        <f t="shared" si="23"/>
        <v/>
      </c>
    </row>
    <row r="414" spans="1:38" ht="17.399999999999999" hidden="1">
      <c r="A414" s="19">
        <v>90</v>
      </c>
      <c r="C414" s="39" t="str">
        <f>IF(D414="","",VLOOKUP('CUADRO GENERADO'!D414,'BASE DATOS CONDUCTORES'!B:C,2,FALSE))</f>
        <v/>
      </c>
      <c r="D414" s="28" t="str">
        <f>IFERROR(VLOOKUP(A414,'BASE DATOS CONDUCTORES'!$AA$4:$AB$403,2,FALSE),"")</f>
        <v/>
      </c>
      <c r="E414" s="34" t="str">
        <f>IF(ISNA(VLOOKUP(D414,SALDOS!C:D,2,FALSE)),"",VLOOKUP(D414,SALDOS!C:D,2,FALSE))</f>
        <v/>
      </c>
      <c r="F414" s="34" t="str">
        <f>IF($D414="","",(IF($C414="","",IF(ISNA(SUMIF('1'!$CA:$CA,$C414,'1'!$CB:$CB)),0,SUMIF('1'!$CA:$CA,$C414,'1'!$CB:$CB)))-IF($D414="","",IF(ISNA(SUMIF('1'!$B:$B,$D414,'1'!$L:$L)),0,SUMIF('1'!$B:$B,$D414,'1'!$L:$L)))))</f>
        <v/>
      </c>
      <c r="G414" s="34" t="str">
        <f>IF($D414="","",(IF($C414="","",IF(ISNA(SUMIF('2'!$CA:$CA,$C414,'2'!$CB:$CB)),0,SUMIF('2'!$CA:$CA,$C414,'2'!$CB:$CB)))-IF($D414="","",IF(ISNA(SUMIF('2'!$B:$B,$D414,'2'!$L:$L)),0,SUMIF('2'!$B:$B,$D414,'2'!$L:$L)))))</f>
        <v/>
      </c>
      <c r="H414" s="34" t="str">
        <f>IF($D414="","",(IF($C414="","",IF(ISNA(SUMIF('3'!$CA:$CA,$C414,'3'!$CB:$CB)),0,SUMIF('3'!$CA:$CA,$C414,'3'!$CB:$CB)))-IF($D414="","",IF(ISNA(SUMIF('3'!$B:$B,$D414,'3'!$L:$L)),0,SUMIF('3'!$B:$B,$D414,'3'!$L:$L)))))</f>
        <v/>
      </c>
      <c r="I414" s="34" t="str">
        <f>IF($D414="","",(IF($C414="","",IF(ISNA(SUMIF('4'!$CA:$CA,$C414,'4'!$CB:$CB)),0,SUMIF('4'!$CA:$CA,$C414,'4'!$CB:$CB)))-IF($D414="","",IF(ISNA(SUMIF('4'!$B:$B,$D414,'4'!$L:$L)),0,SUMIF('4'!$B:$B,$D414,'4'!$L:$L)))))</f>
        <v/>
      </c>
      <c r="J414" s="34" t="str">
        <f>IF($D414="","",(IF($C414="","",IF(ISNA(SUMIF('5'!$CA:$CA,$C414,'5'!$CB:$CB)),0,SUMIF('5'!$CA:$CA,$C414,'5'!$CB:$CB)))-IF($D414="","",IF(ISNA(SUMIF('5'!$B:$B,$D414,'5'!$L:$L)),0,SUMIF('5'!$B:$B,$D414,'5'!$L:$L)))))</f>
        <v/>
      </c>
      <c r="K414" s="34" t="str">
        <f>IF($D414="","",(IF($C414="","",IF(ISNA(SUMIF('6'!$CA:$CA,$C414,'6'!$CB:$CB)),0,SUMIF('6'!$CA:$CA,$C414,'6'!$CB:$CB)))-IF($D414="","",IF(ISNA(SUMIF('6'!$B:$B,$D414,'6'!$L:$L)),0,SUMIF('6'!$B:$B,$D414,'6'!$L:$L)))))</f>
        <v/>
      </c>
      <c r="L414" s="34" t="str">
        <f>IF($D414="","",(IF($C414="","",IF(ISNA(SUMIF('7'!$CA:$CA,$C414,'7'!$CB:$CB)),0,SUMIF('7'!$CA:$CA,$C414,'7'!$CB:$CB)))-IF($D414="","",IF(ISNA(SUMIF('7'!$B:$B,$D414,'7'!$L:$L)),0,SUMIF('7'!$B:$B,$D414,'7'!$L:$L)))))</f>
        <v/>
      </c>
      <c r="M414" s="34" t="str">
        <f>IF($D414="","",(IF($C414="","",IF(ISNA(SUMIF('8'!$CA:$CA,$C414,'8'!$CB:$CB)),0,SUMIF('8'!$CA:$CA,$C414,'8'!$CB:$CB)))-IF($D414="","",IF(ISNA(SUMIF('8'!$B:$B,$D414,'8'!$L:$L)),0,SUMIF('8'!$B:$B,$D414,'8'!$L:$L)))))</f>
        <v/>
      </c>
      <c r="N414" s="34" t="str">
        <f>IF($D414="","",(IF($C414="","",IF(ISNA(SUMIF('9'!$CA:$CA,$C414,'9'!$CB:$CB)),0,SUMIF('9'!$CA:$CA,$C414,'9'!$CB:$CB)))-IF($D414="","",IF(ISNA(SUMIF('9'!$B:$B,$D414,'9'!$L:$L)),0,SUMIF('9'!$B:$B,$D414,'9'!$L:$L)))))</f>
        <v/>
      </c>
      <c r="O414" s="34" t="str">
        <f>IF($D414="","",(IF($C414="","",IF(ISNA(SUMIF('10'!$CA:$CA,$C414,'10'!$CB:$CB)),0,SUMIF('10'!$CA:$CA,$C414,'10'!$CB:$CB)))-IF($D414="","",IF(ISNA(SUMIF('10'!$B:$B,$D414,'10'!$L:$L)),0,SUMIF('10'!$B:$B,$D414,'10'!$L:$L)))))</f>
        <v/>
      </c>
      <c r="P414" s="34" t="str">
        <f>IF($D414="","",(IF($C414="","",IF(ISNA(SUMIF('11'!$CA:$CA,$C414,'11'!$CB:$CB)),0,SUMIF('11'!$CA:$CA,$C414,'11'!$CB:$CB)))-IF($D414="","",IF(ISNA(SUMIF('11'!$B:$B,$D414,'11'!$L:$L)),0,SUMIF('11'!$B:$B,$D414,'11'!$L:$L)))))</f>
        <v/>
      </c>
      <c r="Q414" s="34" t="str">
        <f>IF($D414="","",(IF($C414="","",IF(ISNA(SUMIF('12'!$CA:$CA,$C414,'12'!$CB:$CB)),0,SUMIF('12'!$CA:$CA,$C414,'12'!$CB:$CB)))-IF($D414="","",IF(ISNA(SUMIF('12'!$B:$B,$D414,'12'!$L:$L)),0,SUMIF('12'!$B:$B,$D414,'12'!$L:$L)))))</f>
        <v/>
      </c>
      <c r="R414" s="34" t="str">
        <f>IF($D414="","",(IF($C414="","",IF(ISNA(SUMIF('13'!$CA:$CA,$C414,'13'!$CB:$CB)),0,SUMIF('13'!$CA:$CA,$C414,'13'!$CB:$CB)))-IF($D414="","",IF(ISNA(SUMIF('13'!$B:$B,$D414,'13'!$L:$L)),0,SUMIF('13'!$B:$B,$D414,'13'!$L:$L)))))</f>
        <v/>
      </c>
      <c r="S414" s="34" t="str">
        <f>IF($D414="","",(IF($C414="","",IF(ISNA(SUMIF('14'!$CA:$CA,$C414,'14'!$CB:$CB)),0,SUMIF('14'!$CA:$CA,$C414,'14'!$CB:$CB)))-IF($D414="","",IF(ISNA(SUMIF('14'!$B:$B,$D414,'14'!$L:$L)),0,SUMIF('14'!$B:$B,$D414,'14'!$L:$L)))))</f>
        <v/>
      </c>
      <c r="T414" s="34" t="str">
        <f>IF($D414="","",(IF($C414="","",IF(ISNA(SUMIF('15'!$CA:$CA,$C414,'15'!$CB:$CB)),0,SUMIF('15'!$CA:$CA,$C414,'15'!$CB:$CB)))-IF($D414="","",IF(ISNA(SUMIF('15'!$B:$B,$D414,'15'!$L:$L)),0,SUMIF('15'!$B:$B,$D414,'15'!$L:$L)))))</f>
        <v/>
      </c>
      <c r="U414" s="34" t="str">
        <f>IF($D414="","",(IF($C414="","",IF(ISNA(SUMIF('16'!$CA:$CA,$C414,'16'!$CB:$CB)),0,SUMIF('16'!$CA:$CA,$C414,'16'!$CB:$CB)))-IF($D414="","",IF(ISNA(SUMIF('16'!$B:$B,$D414,'16'!$L:$L)),0,SUMIF('16'!$B:$B,$D414,'16'!$L:$L)))))</f>
        <v/>
      </c>
      <c r="V414" s="34" t="str">
        <f>IF($D414="","",(IF($C414="","",IF(ISNA(SUMIF('17'!$CA:$CA,$C414,'17'!$CB:$CB)),0,SUMIF('17'!$CA:$CA,$C414,'17'!$CB:$CB)))-IF($D414="","",IF(ISNA(SUMIF('17'!$B:$B,$D414,'17'!$L:$L)),0,SUMIF('17'!$B:$B,$D414,'17'!$L:$L)))))</f>
        <v/>
      </c>
      <c r="W414" s="34" t="str">
        <f>IF($D414="","",(IF($C414="","",IF(ISNA(SUMIF('18'!$CA:$CA,$C414,'18'!$CB:$CB)),0,SUMIF('18'!$CA:$CA,$C414,'18'!$CB:$CB)))-IF($D414="","",IF(ISNA(SUMIF('18'!$B:$B,$D414,'18'!$L:$L)),0,SUMIF('18'!$B:$B,$D414,'18'!$L:$L)))))</f>
        <v/>
      </c>
      <c r="X414" s="34" t="str">
        <f>IF($D414="","",(IF($C414="","",IF(ISNA(SUMIF('19'!$CA:$CA,$C414,'19'!$CB:$CB)),0,SUMIF('19'!$CA:$CA,$C414,'19'!$CB:$CB)))-IF($D414="","",IF(ISNA(SUMIF('19'!$B:$B,$D414,'19'!$L:$L)),0,SUMIF('19'!$B:$B,$D414,'19'!$L:$L)))))</f>
        <v/>
      </c>
      <c r="Y414" s="34" t="str">
        <f>IF($D414="","",(IF($C414="","",IF(ISNA(SUMIF('20'!$CA:$CA,$C414,'20'!$CB:$CB)),0,SUMIF('20'!$CA:$CA,$C414,'20'!$CB:$CB)))-IF($D414="","",IF(ISNA(SUMIF('20'!$B:$B,$D414,'20'!$L:$L)),0,SUMIF('20'!$B:$B,$D414,'20'!$L:$L)))))</f>
        <v/>
      </c>
      <c r="Z414" s="34" t="str">
        <f>IF($D414="","",(IF($C414="","",IF(ISNA(SUMIF('21'!$CA:$CA,$C414,'21'!$CB:$CB)),0,SUMIF('21'!$CA:$CA,$C414,'21'!$CB:$CB)))-IF($D414="","",IF(ISNA(SUMIF('21'!$B:$B,$D414,'21'!$L:$L)),0,SUMIF('21'!$B:$B,$D414,'21'!$L:$L)))))</f>
        <v/>
      </c>
      <c r="AA414" s="34" t="str">
        <f>IF($D414="","",(IF($C414="","",IF(ISNA(SUMIF('22'!$CA:$CA,$C414,'22'!$CB:$CB)),0,SUMIF('22'!$CA:$CA,$C414,'22'!$CB:$CB)))-IF($D414="","",IF(ISNA(SUMIF('22'!$B:$B,$D414,'22'!$L:$L)),0,SUMIF('22'!$B:$B,$D414,'22'!$L:$L)))))</f>
        <v/>
      </c>
      <c r="AB414" s="34" t="str">
        <f>IF($D414="","",(IF($C414="","",IF(ISNA(SUMIF('23'!$CA:$CA,$C414,'23'!$CB:$CB)),0,SUMIF('23'!$CA:$CA,$C414,'23'!$CB:$CB)))-IF($D414="","",IF(ISNA(SUMIF('23'!$B:$B,$D414,'23'!$L:$L)),0,SUMIF('23'!$B:$B,$D414,'23'!$L:$L)))))</f>
        <v/>
      </c>
      <c r="AC414" s="34" t="str">
        <f>IF($D414="","",(IF($C414="","",IF(ISNA(SUMIF('24'!$CA:$CA,$C414,'24'!$CB:$CB)),0,SUMIF('24'!$CA:$CA,$C414,'24'!$CB:$CB)))-IF($D414="","",IF(ISNA(SUMIF('24'!$B:$B,$D414,'24'!$L:$L)),0,SUMIF('24'!$B:$B,$D414,'24'!$L:$L)))))</f>
        <v/>
      </c>
      <c r="AD414" s="34" t="str">
        <f>IF($D414="","",(IF($C414="","",IF(ISNA(SUMIF('25'!$CA:$CA,$C414,'25'!$CB:$CB)),0,SUMIF('25'!$CA:$CA,$C414,'25'!$CB:$CB)))-IF($D414="","",IF(ISNA(SUMIF('25'!$B:$B,$D414,'25'!$L:$L)),0,SUMIF('25'!$B:$B,$D414,'25'!$L:$L)))))</f>
        <v/>
      </c>
      <c r="AE414" s="34" t="str">
        <f>IF($D414="","",(IF($C414="","",IF(ISNA(SUMIF('26'!$CA:$CA,$C414,'26'!$CB:$CB)),0,SUMIF('26'!$CA:$CA,$C414,'26'!$CB:$CB)))-IF($D414="","",IF(ISNA(SUMIF('26'!$B:$B,$D414,'26'!$L:$L)),0,SUMIF('26'!$B:$B,$D414,'26'!$L:$L)))))</f>
        <v/>
      </c>
      <c r="AF414" s="34" t="str">
        <f>IF($D414="","",(IF($C414="","",IF(ISNA(SUMIF('27'!$CA:$CA,$C414,'27'!$CB:$CB)),0,SUMIF('27'!$CA:$CA,$C414,'27'!$CB:$CB)))-IF($D414="","",IF(ISNA(SUMIF('27'!$B:$B,$D414,'27'!$L:$L)),0,SUMIF('27'!$B:$B,$D414,'27'!$L:$L)))))</f>
        <v/>
      </c>
      <c r="AG414" s="34" t="str">
        <f>IF($D414="","",(IF($C414="","",IF(ISNA(SUMIF('28'!$CA:$CA,$C414,'28'!$CB:$CB)),0,SUMIF('28'!$CA:$CA,$C414,'28'!$CB:$CB)))-IF($D414="","",IF(ISNA(SUMIF('28'!$B:$B,$D414,'28'!$L:$L)),0,SUMIF('28'!$B:$B,$D414,'28'!$L:$L)))))</f>
        <v/>
      </c>
      <c r="AH414" s="34" t="str">
        <f>IF($D414="","",(IF($C414="","",IF(ISNA(SUMIF('29'!$CA:$CA,$C414,'29'!$CB:$CB)),0,SUMIF('29'!$CA:$CA,$C414,'29'!$CB:$CB)))-IF($D414="","",IF(ISNA(SUMIF('29'!$B:$B,$D414,'29'!$L:$L)),0,SUMIF('29'!$B:$B,$D414,'29'!$L:$L)))))</f>
        <v/>
      </c>
      <c r="AI414" s="34" t="str">
        <f>IF($D414="","",(IF($C414="","",IF(ISNA(SUMIF('30'!$CA:$CA,$C414,'30'!$CB:$CB)),0,SUMIF('30'!$CA:$CA,$C414,'30'!$CB:$CB)))-IF($D414="","",IF(ISNA(SUMIF('30'!$B:$B,$D414,'30'!$L:$L)),0,SUMIF('30'!$B:$B,$D414,'30'!$L:$L)))))</f>
        <v/>
      </c>
      <c r="AJ414" s="34" t="str">
        <f>IF($D414="","",(IF($C414="","",IF(ISNA(SUMIF('31'!$CA:$CA,$C414,'31'!$CB:$CB)),0,SUMIF('31'!$CA:$CA,$C414,'31'!$CB:$CB)))-IF($D414="","",IF(ISNA(SUMIF('31'!$B:$B,$D414,'31'!$L:$L)),0,SUMIF('31'!$B:$B,$D414,'31'!$L:$L)))))</f>
        <v/>
      </c>
      <c r="AK414" s="35" t="str">
        <f t="shared" si="22"/>
        <v/>
      </c>
      <c r="AL414" s="31" t="str">
        <f t="shared" si="23"/>
        <v/>
      </c>
    </row>
    <row r="415" spans="1:38" ht="17.399999999999999" hidden="1">
      <c r="A415" s="19">
        <v>91</v>
      </c>
      <c r="C415" s="39" t="str">
        <f>IF(D415="","",VLOOKUP('CUADRO GENERADO'!D415,'BASE DATOS CONDUCTORES'!B:C,2,FALSE))</f>
        <v/>
      </c>
      <c r="D415" s="28" t="str">
        <f>IFERROR(VLOOKUP(A415,'BASE DATOS CONDUCTORES'!$AA$4:$AB$403,2,FALSE),"")</f>
        <v/>
      </c>
      <c r="E415" s="34" t="str">
        <f>IF(ISNA(VLOOKUP(D415,SALDOS!C:D,2,FALSE)),"",VLOOKUP(D415,SALDOS!C:D,2,FALSE))</f>
        <v/>
      </c>
      <c r="F415" s="34" t="str">
        <f>IF($D415="","",(IF($C415="","",IF(ISNA(SUMIF('1'!$CA:$CA,$C415,'1'!$CB:$CB)),0,SUMIF('1'!$CA:$CA,$C415,'1'!$CB:$CB)))-IF($D415="","",IF(ISNA(SUMIF('1'!$B:$B,$D415,'1'!$L:$L)),0,SUMIF('1'!$B:$B,$D415,'1'!$L:$L)))))</f>
        <v/>
      </c>
      <c r="G415" s="34" t="str">
        <f>IF($D415="","",(IF($C415="","",IF(ISNA(SUMIF('2'!$CA:$CA,$C415,'2'!$CB:$CB)),0,SUMIF('2'!$CA:$CA,$C415,'2'!$CB:$CB)))-IF($D415="","",IF(ISNA(SUMIF('2'!$B:$B,$D415,'2'!$L:$L)),0,SUMIF('2'!$B:$B,$D415,'2'!$L:$L)))))</f>
        <v/>
      </c>
      <c r="H415" s="34" t="str">
        <f>IF($D415="","",(IF($C415="","",IF(ISNA(SUMIF('3'!$CA:$CA,$C415,'3'!$CB:$CB)),0,SUMIF('3'!$CA:$CA,$C415,'3'!$CB:$CB)))-IF($D415="","",IF(ISNA(SUMIF('3'!$B:$B,$D415,'3'!$L:$L)),0,SUMIF('3'!$B:$B,$D415,'3'!$L:$L)))))</f>
        <v/>
      </c>
      <c r="I415" s="34" t="str">
        <f>IF($D415="","",(IF($C415="","",IF(ISNA(SUMIF('4'!$CA:$CA,$C415,'4'!$CB:$CB)),0,SUMIF('4'!$CA:$CA,$C415,'4'!$CB:$CB)))-IF($D415="","",IF(ISNA(SUMIF('4'!$B:$B,$D415,'4'!$L:$L)),0,SUMIF('4'!$B:$B,$D415,'4'!$L:$L)))))</f>
        <v/>
      </c>
      <c r="J415" s="34" t="str">
        <f>IF($D415="","",(IF($C415="","",IF(ISNA(SUMIF('5'!$CA:$CA,$C415,'5'!$CB:$CB)),0,SUMIF('5'!$CA:$CA,$C415,'5'!$CB:$CB)))-IF($D415="","",IF(ISNA(SUMIF('5'!$B:$B,$D415,'5'!$L:$L)),0,SUMIF('5'!$B:$B,$D415,'5'!$L:$L)))))</f>
        <v/>
      </c>
      <c r="K415" s="34" t="str">
        <f>IF($D415="","",(IF($C415="","",IF(ISNA(SUMIF('6'!$CA:$CA,$C415,'6'!$CB:$CB)),0,SUMIF('6'!$CA:$CA,$C415,'6'!$CB:$CB)))-IF($D415="","",IF(ISNA(SUMIF('6'!$B:$B,$D415,'6'!$L:$L)),0,SUMIF('6'!$B:$B,$D415,'6'!$L:$L)))))</f>
        <v/>
      </c>
      <c r="L415" s="34" t="str">
        <f>IF($D415="","",(IF($C415="","",IF(ISNA(SUMIF('7'!$CA:$CA,$C415,'7'!$CB:$CB)),0,SUMIF('7'!$CA:$CA,$C415,'7'!$CB:$CB)))-IF($D415="","",IF(ISNA(SUMIF('7'!$B:$B,$D415,'7'!$L:$L)),0,SUMIF('7'!$B:$B,$D415,'7'!$L:$L)))))</f>
        <v/>
      </c>
      <c r="M415" s="34" t="str">
        <f>IF($D415="","",(IF($C415="","",IF(ISNA(SUMIF('8'!$CA:$CA,$C415,'8'!$CB:$CB)),0,SUMIF('8'!$CA:$CA,$C415,'8'!$CB:$CB)))-IF($D415="","",IF(ISNA(SUMIF('8'!$B:$B,$D415,'8'!$L:$L)),0,SUMIF('8'!$B:$B,$D415,'8'!$L:$L)))))</f>
        <v/>
      </c>
      <c r="N415" s="34" t="str">
        <f>IF($D415="","",(IF($C415="","",IF(ISNA(SUMIF('9'!$CA:$CA,$C415,'9'!$CB:$CB)),0,SUMIF('9'!$CA:$CA,$C415,'9'!$CB:$CB)))-IF($D415="","",IF(ISNA(SUMIF('9'!$B:$B,$D415,'9'!$L:$L)),0,SUMIF('9'!$B:$B,$D415,'9'!$L:$L)))))</f>
        <v/>
      </c>
      <c r="O415" s="34" t="str">
        <f>IF($D415="","",(IF($C415="","",IF(ISNA(SUMIF('10'!$CA:$CA,$C415,'10'!$CB:$CB)),0,SUMIF('10'!$CA:$CA,$C415,'10'!$CB:$CB)))-IF($D415="","",IF(ISNA(SUMIF('10'!$B:$B,$D415,'10'!$L:$L)),0,SUMIF('10'!$B:$B,$D415,'10'!$L:$L)))))</f>
        <v/>
      </c>
      <c r="P415" s="34" t="str">
        <f>IF($D415="","",(IF($C415="","",IF(ISNA(SUMIF('11'!$CA:$CA,$C415,'11'!$CB:$CB)),0,SUMIF('11'!$CA:$CA,$C415,'11'!$CB:$CB)))-IF($D415="","",IF(ISNA(SUMIF('11'!$B:$B,$D415,'11'!$L:$L)),0,SUMIF('11'!$B:$B,$D415,'11'!$L:$L)))))</f>
        <v/>
      </c>
      <c r="Q415" s="34" t="str">
        <f>IF($D415="","",(IF($C415="","",IF(ISNA(SUMIF('12'!$CA:$CA,$C415,'12'!$CB:$CB)),0,SUMIF('12'!$CA:$CA,$C415,'12'!$CB:$CB)))-IF($D415="","",IF(ISNA(SUMIF('12'!$B:$B,$D415,'12'!$L:$L)),0,SUMIF('12'!$B:$B,$D415,'12'!$L:$L)))))</f>
        <v/>
      </c>
      <c r="R415" s="34" t="str">
        <f>IF($D415="","",(IF($C415="","",IF(ISNA(SUMIF('13'!$CA:$CA,$C415,'13'!$CB:$CB)),0,SUMIF('13'!$CA:$CA,$C415,'13'!$CB:$CB)))-IF($D415="","",IF(ISNA(SUMIF('13'!$B:$B,$D415,'13'!$L:$L)),0,SUMIF('13'!$B:$B,$D415,'13'!$L:$L)))))</f>
        <v/>
      </c>
      <c r="S415" s="34" t="str">
        <f>IF($D415="","",(IF($C415="","",IF(ISNA(SUMIF('14'!$CA:$CA,$C415,'14'!$CB:$CB)),0,SUMIF('14'!$CA:$CA,$C415,'14'!$CB:$CB)))-IF($D415="","",IF(ISNA(SUMIF('14'!$B:$B,$D415,'14'!$L:$L)),0,SUMIF('14'!$B:$B,$D415,'14'!$L:$L)))))</f>
        <v/>
      </c>
      <c r="T415" s="34" t="str">
        <f>IF($D415="","",(IF($C415="","",IF(ISNA(SUMIF('15'!$CA:$CA,$C415,'15'!$CB:$CB)),0,SUMIF('15'!$CA:$CA,$C415,'15'!$CB:$CB)))-IF($D415="","",IF(ISNA(SUMIF('15'!$B:$B,$D415,'15'!$L:$L)),0,SUMIF('15'!$B:$B,$D415,'15'!$L:$L)))))</f>
        <v/>
      </c>
      <c r="U415" s="34" t="str">
        <f>IF($D415="","",(IF($C415="","",IF(ISNA(SUMIF('16'!$CA:$CA,$C415,'16'!$CB:$CB)),0,SUMIF('16'!$CA:$CA,$C415,'16'!$CB:$CB)))-IF($D415="","",IF(ISNA(SUMIF('16'!$B:$B,$D415,'16'!$L:$L)),0,SUMIF('16'!$B:$B,$D415,'16'!$L:$L)))))</f>
        <v/>
      </c>
      <c r="V415" s="34" t="str">
        <f>IF($D415="","",(IF($C415="","",IF(ISNA(SUMIF('17'!$CA:$CA,$C415,'17'!$CB:$CB)),0,SUMIF('17'!$CA:$CA,$C415,'17'!$CB:$CB)))-IF($D415="","",IF(ISNA(SUMIF('17'!$B:$B,$D415,'17'!$L:$L)),0,SUMIF('17'!$B:$B,$D415,'17'!$L:$L)))))</f>
        <v/>
      </c>
      <c r="W415" s="34" t="str">
        <f>IF($D415="","",(IF($C415="","",IF(ISNA(SUMIF('18'!$CA:$CA,$C415,'18'!$CB:$CB)),0,SUMIF('18'!$CA:$CA,$C415,'18'!$CB:$CB)))-IF($D415="","",IF(ISNA(SUMIF('18'!$B:$B,$D415,'18'!$L:$L)),0,SUMIF('18'!$B:$B,$D415,'18'!$L:$L)))))</f>
        <v/>
      </c>
      <c r="X415" s="34" t="str">
        <f>IF($D415="","",(IF($C415="","",IF(ISNA(SUMIF('19'!$CA:$CA,$C415,'19'!$CB:$CB)),0,SUMIF('19'!$CA:$CA,$C415,'19'!$CB:$CB)))-IF($D415="","",IF(ISNA(SUMIF('19'!$B:$B,$D415,'19'!$L:$L)),0,SUMIF('19'!$B:$B,$D415,'19'!$L:$L)))))</f>
        <v/>
      </c>
      <c r="Y415" s="34" t="str">
        <f>IF($D415="","",(IF($C415="","",IF(ISNA(SUMIF('20'!$CA:$CA,$C415,'20'!$CB:$CB)),0,SUMIF('20'!$CA:$CA,$C415,'20'!$CB:$CB)))-IF($D415="","",IF(ISNA(SUMIF('20'!$B:$B,$D415,'20'!$L:$L)),0,SUMIF('20'!$B:$B,$D415,'20'!$L:$L)))))</f>
        <v/>
      </c>
      <c r="Z415" s="34" t="str">
        <f>IF($D415="","",(IF($C415="","",IF(ISNA(SUMIF('21'!$CA:$CA,$C415,'21'!$CB:$CB)),0,SUMIF('21'!$CA:$CA,$C415,'21'!$CB:$CB)))-IF($D415="","",IF(ISNA(SUMIF('21'!$B:$B,$D415,'21'!$L:$L)),0,SUMIF('21'!$B:$B,$D415,'21'!$L:$L)))))</f>
        <v/>
      </c>
      <c r="AA415" s="34" t="str">
        <f>IF($D415="","",(IF($C415="","",IF(ISNA(SUMIF('22'!$CA:$CA,$C415,'22'!$CB:$CB)),0,SUMIF('22'!$CA:$CA,$C415,'22'!$CB:$CB)))-IF($D415="","",IF(ISNA(SUMIF('22'!$B:$B,$D415,'22'!$L:$L)),0,SUMIF('22'!$B:$B,$D415,'22'!$L:$L)))))</f>
        <v/>
      </c>
      <c r="AB415" s="34" t="str">
        <f>IF($D415="","",(IF($C415="","",IF(ISNA(SUMIF('23'!$CA:$CA,$C415,'23'!$CB:$CB)),0,SUMIF('23'!$CA:$CA,$C415,'23'!$CB:$CB)))-IF($D415="","",IF(ISNA(SUMIF('23'!$B:$B,$D415,'23'!$L:$L)),0,SUMIF('23'!$B:$B,$D415,'23'!$L:$L)))))</f>
        <v/>
      </c>
      <c r="AC415" s="34" t="str">
        <f>IF($D415="","",(IF($C415="","",IF(ISNA(SUMIF('24'!$CA:$CA,$C415,'24'!$CB:$CB)),0,SUMIF('24'!$CA:$CA,$C415,'24'!$CB:$CB)))-IF($D415="","",IF(ISNA(SUMIF('24'!$B:$B,$D415,'24'!$L:$L)),0,SUMIF('24'!$B:$B,$D415,'24'!$L:$L)))))</f>
        <v/>
      </c>
      <c r="AD415" s="34" t="str">
        <f>IF($D415="","",(IF($C415="","",IF(ISNA(SUMIF('25'!$CA:$CA,$C415,'25'!$CB:$CB)),0,SUMIF('25'!$CA:$CA,$C415,'25'!$CB:$CB)))-IF($D415="","",IF(ISNA(SUMIF('25'!$B:$B,$D415,'25'!$L:$L)),0,SUMIF('25'!$B:$B,$D415,'25'!$L:$L)))))</f>
        <v/>
      </c>
      <c r="AE415" s="34" t="str">
        <f>IF($D415="","",(IF($C415="","",IF(ISNA(SUMIF('26'!$CA:$CA,$C415,'26'!$CB:$CB)),0,SUMIF('26'!$CA:$CA,$C415,'26'!$CB:$CB)))-IF($D415="","",IF(ISNA(SUMIF('26'!$B:$B,$D415,'26'!$L:$L)),0,SUMIF('26'!$B:$B,$D415,'26'!$L:$L)))))</f>
        <v/>
      </c>
      <c r="AF415" s="34" t="str">
        <f>IF($D415="","",(IF($C415="","",IF(ISNA(SUMIF('27'!$CA:$CA,$C415,'27'!$CB:$CB)),0,SUMIF('27'!$CA:$CA,$C415,'27'!$CB:$CB)))-IF($D415="","",IF(ISNA(SUMIF('27'!$B:$B,$D415,'27'!$L:$L)),0,SUMIF('27'!$B:$B,$D415,'27'!$L:$L)))))</f>
        <v/>
      </c>
      <c r="AG415" s="34" t="str">
        <f>IF($D415="","",(IF($C415="","",IF(ISNA(SUMIF('28'!$CA:$CA,$C415,'28'!$CB:$CB)),0,SUMIF('28'!$CA:$CA,$C415,'28'!$CB:$CB)))-IF($D415="","",IF(ISNA(SUMIF('28'!$B:$B,$D415,'28'!$L:$L)),0,SUMIF('28'!$B:$B,$D415,'28'!$L:$L)))))</f>
        <v/>
      </c>
      <c r="AH415" s="34" t="str">
        <f>IF($D415="","",(IF($C415="","",IF(ISNA(SUMIF('29'!$CA:$CA,$C415,'29'!$CB:$CB)),0,SUMIF('29'!$CA:$CA,$C415,'29'!$CB:$CB)))-IF($D415="","",IF(ISNA(SUMIF('29'!$B:$B,$D415,'29'!$L:$L)),0,SUMIF('29'!$B:$B,$D415,'29'!$L:$L)))))</f>
        <v/>
      </c>
      <c r="AI415" s="34" t="str">
        <f>IF($D415="","",(IF($C415="","",IF(ISNA(SUMIF('30'!$CA:$CA,$C415,'30'!$CB:$CB)),0,SUMIF('30'!$CA:$CA,$C415,'30'!$CB:$CB)))-IF($D415="","",IF(ISNA(SUMIF('30'!$B:$B,$D415,'30'!$L:$L)),0,SUMIF('30'!$B:$B,$D415,'30'!$L:$L)))))</f>
        <v/>
      </c>
      <c r="AJ415" s="34" t="str">
        <f>IF($D415="","",(IF($C415="","",IF(ISNA(SUMIF('31'!$CA:$CA,$C415,'31'!$CB:$CB)),0,SUMIF('31'!$CA:$CA,$C415,'31'!$CB:$CB)))-IF($D415="","",IF(ISNA(SUMIF('31'!$B:$B,$D415,'31'!$L:$L)),0,SUMIF('31'!$B:$B,$D415,'31'!$L:$L)))))</f>
        <v/>
      </c>
      <c r="AK415" s="35" t="str">
        <f t="shared" si="22"/>
        <v/>
      </c>
      <c r="AL415" s="31" t="str">
        <f t="shared" si="23"/>
        <v/>
      </c>
    </row>
    <row r="416" spans="1:38" ht="17.399999999999999" hidden="1">
      <c r="A416" s="19">
        <v>92</v>
      </c>
      <c r="C416" s="39" t="str">
        <f>IF(D416="","",VLOOKUP('CUADRO GENERADO'!D416,'BASE DATOS CONDUCTORES'!B:C,2,FALSE))</f>
        <v/>
      </c>
      <c r="D416" s="28" t="str">
        <f>IFERROR(VLOOKUP(A416,'BASE DATOS CONDUCTORES'!$AA$4:$AB$403,2,FALSE),"")</f>
        <v/>
      </c>
      <c r="E416" s="34" t="str">
        <f>IF(ISNA(VLOOKUP(D416,SALDOS!C:D,2,FALSE)),"",VLOOKUP(D416,SALDOS!C:D,2,FALSE))</f>
        <v/>
      </c>
      <c r="F416" s="34" t="str">
        <f>IF($D416="","",(IF($C416="","",IF(ISNA(SUMIF('1'!$CA:$CA,$C416,'1'!$CB:$CB)),0,SUMIF('1'!$CA:$CA,$C416,'1'!$CB:$CB)))-IF($D416="","",IF(ISNA(SUMIF('1'!$B:$B,$D416,'1'!$L:$L)),0,SUMIF('1'!$B:$B,$D416,'1'!$L:$L)))))</f>
        <v/>
      </c>
      <c r="G416" s="34" t="str">
        <f>IF($D416="","",(IF($C416="","",IF(ISNA(SUMIF('2'!$CA:$CA,$C416,'2'!$CB:$CB)),0,SUMIF('2'!$CA:$CA,$C416,'2'!$CB:$CB)))-IF($D416="","",IF(ISNA(SUMIF('2'!$B:$B,$D416,'2'!$L:$L)),0,SUMIF('2'!$B:$B,$D416,'2'!$L:$L)))))</f>
        <v/>
      </c>
      <c r="H416" s="34" t="str">
        <f>IF($D416="","",(IF($C416="","",IF(ISNA(SUMIF('3'!$CA:$CA,$C416,'3'!$CB:$CB)),0,SUMIF('3'!$CA:$CA,$C416,'3'!$CB:$CB)))-IF($D416="","",IF(ISNA(SUMIF('3'!$B:$B,$D416,'3'!$L:$L)),0,SUMIF('3'!$B:$B,$D416,'3'!$L:$L)))))</f>
        <v/>
      </c>
      <c r="I416" s="34" t="str">
        <f>IF($D416="","",(IF($C416="","",IF(ISNA(SUMIF('4'!$CA:$CA,$C416,'4'!$CB:$CB)),0,SUMIF('4'!$CA:$CA,$C416,'4'!$CB:$CB)))-IF($D416="","",IF(ISNA(SUMIF('4'!$B:$B,$D416,'4'!$L:$L)),0,SUMIF('4'!$B:$B,$D416,'4'!$L:$L)))))</f>
        <v/>
      </c>
      <c r="J416" s="34" t="str">
        <f>IF($D416="","",(IF($C416="","",IF(ISNA(SUMIF('5'!$CA:$CA,$C416,'5'!$CB:$CB)),0,SUMIF('5'!$CA:$CA,$C416,'5'!$CB:$CB)))-IF($D416="","",IF(ISNA(SUMIF('5'!$B:$B,$D416,'5'!$L:$L)),0,SUMIF('5'!$B:$B,$D416,'5'!$L:$L)))))</f>
        <v/>
      </c>
      <c r="K416" s="34" t="str">
        <f>IF($D416="","",(IF($C416="","",IF(ISNA(SUMIF('6'!$CA:$CA,$C416,'6'!$CB:$CB)),0,SUMIF('6'!$CA:$CA,$C416,'6'!$CB:$CB)))-IF($D416="","",IF(ISNA(SUMIF('6'!$B:$B,$D416,'6'!$L:$L)),0,SUMIF('6'!$B:$B,$D416,'6'!$L:$L)))))</f>
        <v/>
      </c>
      <c r="L416" s="34" t="str">
        <f>IF($D416="","",(IF($C416="","",IF(ISNA(SUMIF('7'!$CA:$CA,$C416,'7'!$CB:$CB)),0,SUMIF('7'!$CA:$CA,$C416,'7'!$CB:$CB)))-IF($D416="","",IF(ISNA(SUMIF('7'!$B:$B,$D416,'7'!$L:$L)),0,SUMIF('7'!$B:$B,$D416,'7'!$L:$L)))))</f>
        <v/>
      </c>
      <c r="M416" s="34" t="str">
        <f>IF($D416="","",(IF($C416="","",IF(ISNA(SUMIF('8'!$CA:$CA,$C416,'8'!$CB:$CB)),0,SUMIF('8'!$CA:$CA,$C416,'8'!$CB:$CB)))-IF($D416="","",IF(ISNA(SUMIF('8'!$B:$B,$D416,'8'!$L:$L)),0,SUMIF('8'!$B:$B,$D416,'8'!$L:$L)))))</f>
        <v/>
      </c>
      <c r="N416" s="34" t="str">
        <f>IF($D416="","",(IF($C416="","",IF(ISNA(SUMIF('9'!$CA:$CA,$C416,'9'!$CB:$CB)),0,SUMIF('9'!$CA:$CA,$C416,'9'!$CB:$CB)))-IF($D416="","",IF(ISNA(SUMIF('9'!$B:$B,$D416,'9'!$L:$L)),0,SUMIF('9'!$B:$B,$D416,'9'!$L:$L)))))</f>
        <v/>
      </c>
      <c r="O416" s="34" t="str">
        <f>IF($D416="","",(IF($C416="","",IF(ISNA(SUMIF('10'!$CA:$CA,$C416,'10'!$CB:$CB)),0,SUMIF('10'!$CA:$CA,$C416,'10'!$CB:$CB)))-IF($D416="","",IF(ISNA(SUMIF('10'!$B:$B,$D416,'10'!$L:$L)),0,SUMIF('10'!$B:$B,$D416,'10'!$L:$L)))))</f>
        <v/>
      </c>
      <c r="P416" s="34" t="str">
        <f>IF($D416="","",(IF($C416="","",IF(ISNA(SUMIF('11'!$CA:$CA,$C416,'11'!$CB:$CB)),0,SUMIF('11'!$CA:$CA,$C416,'11'!$CB:$CB)))-IF($D416="","",IF(ISNA(SUMIF('11'!$B:$B,$D416,'11'!$L:$L)),0,SUMIF('11'!$B:$B,$D416,'11'!$L:$L)))))</f>
        <v/>
      </c>
      <c r="Q416" s="34" t="str">
        <f>IF($D416="","",(IF($C416="","",IF(ISNA(SUMIF('12'!$CA:$CA,$C416,'12'!$CB:$CB)),0,SUMIF('12'!$CA:$CA,$C416,'12'!$CB:$CB)))-IF($D416="","",IF(ISNA(SUMIF('12'!$B:$B,$D416,'12'!$L:$L)),0,SUMIF('12'!$B:$B,$D416,'12'!$L:$L)))))</f>
        <v/>
      </c>
      <c r="R416" s="34" t="str">
        <f>IF($D416="","",(IF($C416="","",IF(ISNA(SUMIF('13'!$CA:$CA,$C416,'13'!$CB:$CB)),0,SUMIF('13'!$CA:$CA,$C416,'13'!$CB:$CB)))-IF($D416="","",IF(ISNA(SUMIF('13'!$B:$B,$D416,'13'!$L:$L)),0,SUMIF('13'!$B:$B,$D416,'13'!$L:$L)))))</f>
        <v/>
      </c>
      <c r="S416" s="34" t="str">
        <f>IF($D416="","",(IF($C416="","",IF(ISNA(SUMIF('14'!$CA:$CA,$C416,'14'!$CB:$CB)),0,SUMIF('14'!$CA:$CA,$C416,'14'!$CB:$CB)))-IF($D416="","",IF(ISNA(SUMIF('14'!$B:$B,$D416,'14'!$L:$L)),0,SUMIF('14'!$B:$B,$D416,'14'!$L:$L)))))</f>
        <v/>
      </c>
      <c r="T416" s="34" t="str">
        <f>IF($D416="","",(IF($C416="","",IF(ISNA(SUMIF('15'!$CA:$CA,$C416,'15'!$CB:$CB)),0,SUMIF('15'!$CA:$CA,$C416,'15'!$CB:$CB)))-IF($D416="","",IF(ISNA(SUMIF('15'!$B:$B,$D416,'15'!$L:$L)),0,SUMIF('15'!$B:$B,$D416,'15'!$L:$L)))))</f>
        <v/>
      </c>
      <c r="U416" s="34" t="str">
        <f>IF($D416="","",(IF($C416="","",IF(ISNA(SUMIF('16'!$CA:$CA,$C416,'16'!$CB:$CB)),0,SUMIF('16'!$CA:$CA,$C416,'16'!$CB:$CB)))-IF($D416="","",IF(ISNA(SUMIF('16'!$B:$B,$D416,'16'!$L:$L)),0,SUMIF('16'!$B:$B,$D416,'16'!$L:$L)))))</f>
        <v/>
      </c>
      <c r="V416" s="34" t="str">
        <f>IF($D416="","",(IF($C416="","",IF(ISNA(SUMIF('17'!$CA:$CA,$C416,'17'!$CB:$CB)),0,SUMIF('17'!$CA:$CA,$C416,'17'!$CB:$CB)))-IF($D416="","",IF(ISNA(SUMIF('17'!$B:$B,$D416,'17'!$L:$L)),0,SUMIF('17'!$B:$B,$D416,'17'!$L:$L)))))</f>
        <v/>
      </c>
      <c r="W416" s="34" t="str">
        <f>IF($D416="","",(IF($C416="","",IF(ISNA(SUMIF('18'!$CA:$CA,$C416,'18'!$CB:$CB)),0,SUMIF('18'!$CA:$CA,$C416,'18'!$CB:$CB)))-IF($D416="","",IF(ISNA(SUMIF('18'!$B:$B,$D416,'18'!$L:$L)),0,SUMIF('18'!$B:$B,$D416,'18'!$L:$L)))))</f>
        <v/>
      </c>
      <c r="X416" s="34" t="str">
        <f>IF($D416="","",(IF($C416="","",IF(ISNA(SUMIF('19'!$CA:$CA,$C416,'19'!$CB:$CB)),0,SUMIF('19'!$CA:$CA,$C416,'19'!$CB:$CB)))-IF($D416="","",IF(ISNA(SUMIF('19'!$B:$B,$D416,'19'!$L:$L)),0,SUMIF('19'!$B:$B,$D416,'19'!$L:$L)))))</f>
        <v/>
      </c>
      <c r="Y416" s="34" t="str">
        <f>IF($D416="","",(IF($C416="","",IF(ISNA(SUMIF('20'!$CA:$CA,$C416,'20'!$CB:$CB)),0,SUMIF('20'!$CA:$CA,$C416,'20'!$CB:$CB)))-IF($D416="","",IF(ISNA(SUMIF('20'!$B:$B,$D416,'20'!$L:$L)),0,SUMIF('20'!$B:$B,$D416,'20'!$L:$L)))))</f>
        <v/>
      </c>
      <c r="Z416" s="34" t="str">
        <f>IF($D416="","",(IF($C416="","",IF(ISNA(SUMIF('21'!$CA:$CA,$C416,'21'!$CB:$CB)),0,SUMIF('21'!$CA:$CA,$C416,'21'!$CB:$CB)))-IF($D416="","",IF(ISNA(SUMIF('21'!$B:$B,$D416,'21'!$L:$L)),0,SUMIF('21'!$B:$B,$D416,'21'!$L:$L)))))</f>
        <v/>
      </c>
      <c r="AA416" s="34" t="str">
        <f>IF($D416="","",(IF($C416="","",IF(ISNA(SUMIF('22'!$CA:$CA,$C416,'22'!$CB:$CB)),0,SUMIF('22'!$CA:$CA,$C416,'22'!$CB:$CB)))-IF($D416="","",IF(ISNA(SUMIF('22'!$B:$B,$D416,'22'!$L:$L)),0,SUMIF('22'!$B:$B,$D416,'22'!$L:$L)))))</f>
        <v/>
      </c>
      <c r="AB416" s="34" t="str">
        <f>IF($D416="","",(IF($C416="","",IF(ISNA(SUMIF('23'!$CA:$CA,$C416,'23'!$CB:$CB)),0,SUMIF('23'!$CA:$CA,$C416,'23'!$CB:$CB)))-IF($D416="","",IF(ISNA(SUMIF('23'!$B:$B,$D416,'23'!$L:$L)),0,SUMIF('23'!$B:$B,$D416,'23'!$L:$L)))))</f>
        <v/>
      </c>
      <c r="AC416" s="34" t="str">
        <f>IF($D416="","",(IF($C416="","",IF(ISNA(SUMIF('24'!$CA:$CA,$C416,'24'!$CB:$CB)),0,SUMIF('24'!$CA:$CA,$C416,'24'!$CB:$CB)))-IF($D416="","",IF(ISNA(SUMIF('24'!$B:$B,$D416,'24'!$L:$L)),0,SUMIF('24'!$B:$B,$D416,'24'!$L:$L)))))</f>
        <v/>
      </c>
      <c r="AD416" s="34" t="str">
        <f>IF($D416="","",(IF($C416="","",IF(ISNA(SUMIF('25'!$CA:$CA,$C416,'25'!$CB:$CB)),0,SUMIF('25'!$CA:$CA,$C416,'25'!$CB:$CB)))-IF($D416="","",IF(ISNA(SUMIF('25'!$B:$B,$D416,'25'!$L:$L)),0,SUMIF('25'!$B:$B,$D416,'25'!$L:$L)))))</f>
        <v/>
      </c>
      <c r="AE416" s="34" t="str">
        <f>IF($D416="","",(IF($C416="","",IF(ISNA(SUMIF('26'!$CA:$CA,$C416,'26'!$CB:$CB)),0,SUMIF('26'!$CA:$CA,$C416,'26'!$CB:$CB)))-IF($D416="","",IF(ISNA(SUMIF('26'!$B:$B,$D416,'26'!$L:$L)),0,SUMIF('26'!$B:$B,$D416,'26'!$L:$L)))))</f>
        <v/>
      </c>
      <c r="AF416" s="34" t="str">
        <f>IF($D416="","",(IF($C416="","",IF(ISNA(SUMIF('27'!$CA:$CA,$C416,'27'!$CB:$CB)),0,SUMIF('27'!$CA:$CA,$C416,'27'!$CB:$CB)))-IF($D416="","",IF(ISNA(SUMIF('27'!$B:$B,$D416,'27'!$L:$L)),0,SUMIF('27'!$B:$B,$D416,'27'!$L:$L)))))</f>
        <v/>
      </c>
      <c r="AG416" s="34" t="str">
        <f>IF($D416="","",(IF($C416="","",IF(ISNA(SUMIF('28'!$CA:$CA,$C416,'28'!$CB:$CB)),0,SUMIF('28'!$CA:$CA,$C416,'28'!$CB:$CB)))-IF($D416="","",IF(ISNA(SUMIF('28'!$B:$B,$D416,'28'!$L:$L)),0,SUMIF('28'!$B:$B,$D416,'28'!$L:$L)))))</f>
        <v/>
      </c>
      <c r="AH416" s="34" t="str">
        <f>IF($D416="","",(IF($C416="","",IF(ISNA(SUMIF('29'!$CA:$CA,$C416,'29'!$CB:$CB)),0,SUMIF('29'!$CA:$CA,$C416,'29'!$CB:$CB)))-IF($D416="","",IF(ISNA(SUMIF('29'!$B:$B,$D416,'29'!$L:$L)),0,SUMIF('29'!$B:$B,$D416,'29'!$L:$L)))))</f>
        <v/>
      </c>
      <c r="AI416" s="34" t="str">
        <f>IF($D416="","",(IF($C416="","",IF(ISNA(SUMIF('30'!$CA:$CA,$C416,'30'!$CB:$CB)),0,SUMIF('30'!$CA:$CA,$C416,'30'!$CB:$CB)))-IF($D416="","",IF(ISNA(SUMIF('30'!$B:$B,$D416,'30'!$L:$L)),0,SUMIF('30'!$B:$B,$D416,'30'!$L:$L)))))</f>
        <v/>
      </c>
      <c r="AJ416" s="34" t="str">
        <f>IF($D416="","",(IF($C416="","",IF(ISNA(SUMIF('31'!$CA:$CA,$C416,'31'!$CB:$CB)),0,SUMIF('31'!$CA:$CA,$C416,'31'!$CB:$CB)))-IF($D416="","",IF(ISNA(SUMIF('31'!$B:$B,$D416,'31'!$L:$L)),0,SUMIF('31'!$B:$B,$D416,'31'!$L:$L)))))</f>
        <v/>
      </c>
      <c r="AK416" s="35" t="str">
        <f t="shared" si="22"/>
        <v/>
      </c>
      <c r="AL416" s="31" t="str">
        <f t="shared" si="23"/>
        <v/>
      </c>
    </row>
    <row r="417" spans="1:38" ht="17.399999999999999" hidden="1">
      <c r="A417" s="19">
        <v>93</v>
      </c>
      <c r="C417" s="39" t="str">
        <f>IF(D417="","",VLOOKUP('CUADRO GENERADO'!D417,'BASE DATOS CONDUCTORES'!B:C,2,FALSE))</f>
        <v/>
      </c>
      <c r="D417" s="28" t="str">
        <f>IFERROR(VLOOKUP(A417,'BASE DATOS CONDUCTORES'!$AA$4:$AB$403,2,FALSE),"")</f>
        <v/>
      </c>
      <c r="E417" s="34" t="str">
        <f>IF(ISNA(VLOOKUP(D417,SALDOS!C:D,2,FALSE)),"",VLOOKUP(D417,SALDOS!C:D,2,FALSE))</f>
        <v/>
      </c>
      <c r="F417" s="34" t="str">
        <f>IF($D417="","",(IF($C417="","",IF(ISNA(SUMIF('1'!$CA:$CA,$C417,'1'!$CB:$CB)),0,SUMIF('1'!$CA:$CA,$C417,'1'!$CB:$CB)))-IF($D417="","",IF(ISNA(SUMIF('1'!$B:$B,$D417,'1'!$L:$L)),0,SUMIF('1'!$B:$B,$D417,'1'!$L:$L)))))</f>
        <v/>
      </c>
      <c r="G417" s="34" t="str">
        <f>IF($D417="","",(IF($C417="","",IF(ISNA(SUMIF('2'!$CA:$CA,$C417,'2'!$CB:$CB)),0,SUMIF('2'!$CA:$CA,$C417,'2'!$CB:$CB)))-IF($D417="","",IF(ISNA(SUMIF('2'!$B:$B,$D417,'2'!$L:$L)),0,SUMIF('2'!$B:$B,$D417,'2'!$L:$L)))))</f>
        <v/>
      </c>
      <c r="H417" s="34" t="str">
        <f>IF($D417="","",(IF($C417="","",IF(ISNA(SUMIF('3'!$CA:$CA,$C417,'3'!$CB:$CB)),0,SUMIF('3'!$CA:$CA,$C417,'3'!$CB:$CB)))-IF($D417="","",IF(ISNA(SUMIF('3'!$B:$B,$D417,'3'!$L:$L)),0,SUMIF('3'!$B:$B,$D417,'3'!$L:$L)))))</f>
        <v/>
      </c>
      <c r="I417" s="34" t="str">
        <f>IF($D417="","",(IF($C417="","",IF(ISNA(SUMIF('4'!$CA:$CA,$C417,'4'!$CB:$CB)),0,SUMIF('4'!$CA:$CA,$C417,'4'!$CB:$CB)))-IF($D417="","",IF(ISNA(SUMIF('4'!$B:$B,$D417,'4'!$L:$L)),0,SUMIF('4'!$B:$B,$D417,'4'!$L:$L)))))</f>
        <v/>
      </c>
      <c r="J417" s="34" t="str">
        <f>IF($D417="","",(IF($C417="","",IF(ISNA(SUMIF('5'!$CA:$CA,$C417,'5'!$CB:$CB)),0,SUMIF('5'!$CA:$CA,$C417,'5'!$CB:$CB)))-IF($D417="","",IF(ISNA(SUMIF('5'!$B:$B,$D417,'5'!$L:$L)),0,SUMIF('5'!$B:$B,$D417,'5'!$L:$L)))))</f>
        <v/>
      </c>
      <c r="K417" s="34" t="str">
        <f>IF($D417="","",(IF($C417="","",IF(ISNA(SUMIF('6'!$CA:$CA,$C417,'6'!$CB:$CB)),0,SUMIF('6'!$CA:$CA,$C417,'6'!$CB:$CB)))-IF($D417="","",IF(ISNA(SUMIF('6'!$B:$B,$D417,'6'!$L:$L)),0,SUMIF('6'!$B:$B,$D417,'6'!$L:$L)))))</f>
        <v/>
      </c>
      <c r="L417" s="34" t="str">
        <f>IF($D417="","",(IF($C417="","",IF(ISNA(SUMIF('7'!$CA:$CA,$C417,'7'!$CB:$CB)),0,SUMIF('7'!$CA:$CA,$C417,'7'!$CB:$CB)))-IF($D417="","",IF(ISNA(SUMIF('7'!$B:$B,$D417,'7'!$L:$L)),0,SUMIF('7'!$B:$B,$D417,'7'!$L:$L)))))</f>
        <v/>
      </c>
      <c r="M417" s="34" t="str">
        <f>IF($D417="","",(IF($C417="","",IF(ISNA(SUMIF('8'!$CA:$CA,$C417,'8'!$CB:$CB)),0,SUMIF('8'!$CA:$CA,$C417,'8'!$CB:$CB)))-IF($D417="","",IF(ISNA(SUMIF('8'!$B:$B,$D417,'8'!$L:$L)),0,SUMIF('8'!$B:$B,$D417,'8'!$L:$L)))))</f>
        <v/>
      </c>
      <c r="N417" s="34" t="str">
        <f>IF($D417="","",(IF($C417="","",IF(ISNA(SUMIF('9'!$CA:$CA,$C417,'9'!$CB:$CB)),0,SUMIF('9'!$CA:$CA,$C417,'9'!$CB:$CB)))-IF($D417="","",IF(ISNA(SUMIF('9'!$B:$B,$D417,'9'!$L:$L)),0,SUMIF('9'!$B:$B,$D417,'9'!$L:$L)))))</f>
        <v/>
      </c>
      <c r="O417" s="34" t="str">
        <f>IF($D417="","",(IF($C417="","",IF(ISNA(SUMIF('10'!$CA:$CA,$C417,'10'!$CB:$CB)),0,SUMIF('10'!$CA:$CA,$C417,'10'!$CB:$CB)))-IF($D417="","",IF(ISNA(SUMIF('10'!$B:$B,$D417,'10'!$L:$L)),0,SUMIF('10'!$B:$B,$D417,'10'!$L:$L)))))</f>
        <v/>
      </c>
      <c r="P417" s="34" t="str">
        <f>IF($D417="","",(IF($C417="","",IF(ISNA(SUMIF('11'!$CA:$CA,$C417,'11'!$CB:$CB)),0,SUMIF('11'!$CA:$CA,$C417,'11'!$CB:$CB)))-IF($D417="","",IF(ISNA(SUMIF('11'!$B:$B,$D417,'11'!$L:$L)),0,SUMIF('11'!$B:$B,$D417,'11'!$L:$L)))))</f>
        <v/>
      </c>
      <c r="Q417" s="34" t="str">
        <f>IF($D417="","",(IF($C417="","",IF(ISNA(SUMIF('12'!$CA:$CA,$C417,'12'!$CB:$CB)),0,SUMIF('12'!$CA:$CA,$C417,'12'!$CB:$CB)))-IF($D417="","",IF(ISNA(SUMIF('12'!$B:$B,$D417,'12'!$L:$L)),0,SUMIF('12'!$B:$B,$D417,'12'!$L:$L)))))</f>
        <v/>
      </c>
      <c r="R417" s="34" t="str">
        <f>IF($D417="","",(IF($C417="","",IF(ISNA(SUMIF('13'!$CA:$CA,$C417,'13'!$CB:$CB)),0,SUMIF('13'!$CA:$CA,$C417,'13'!$CB:$CB)))-IF($D417="","",IF(ISNA(SUMIF('13'!$B:$B,$D417,'13'!$L:$L)),0,SUMIF('13'!$B:$B,$D417,'13'!$L:$L)))))</f>
        <v/>
      </c>
      <c r="S417" s="34" t="str">
        <f>IF($D417="","",(IF($C417="","",IF(ISNA(SUMIF('14'!$CA:$CA,$C417,'14'!$CB:$CB)),0,SUMIF('14'!$CA:$CA,$C417,'14'!$CB:$CB)))-IF($D417="","",IF(ISNA(SUMIF('14'!$B:$B,$D417,'14'!$L:$L)),0,SUMIF('14'!$B:$B,$D417,'14'!$L:$L)))))</f>
        <v/>
      </c>
      <c r="T417" s="34" t="str">
        <f>IF($D417="","",(IF($C417="","",IF(ISNA(SUMIF('15'!$CA:$CA,$C417,'15'!$CB:$CB)),0,SUMIF('15'!$CA:$CA,$C417,'15'!$CB:$CB)))-IF($D417="","",IF(ISNA(SUMIF('15'!$B:$B,$D417,'15'!$L:$L)),0,SUMIF('15'!$B:$B,$D417,'15'!$L:$L)))))</f>
        <v/>
      </c>
      <c r="U417" s="34" t="str">
        <f>IF($D417="","",(IF($C417="","",IF(ISNA(SUMIF('16'!$CA:$CA,$C417,'16'!$CB:$CB)),0,SUMIF('16'!$CA:$CA,$C417,'16'!$CB:$CB)))-IF($D417="","",IF(ISNA(SUMIF('16'!$B:$B,$D417,'16'!$L:$L)),0,SUMIF('16'!$B:$B,$D417,'16'!$L:$L)))))</f>
        <v/>
      </c>
      <c r="V417" s="34" t="str">
        <f>IF($D417="","",(IF($C417="","",IF(ISNA(SUMIF('17'!$CA:$CA,$C417,'17'!$CB:$CB)),0,SUMIF('17'!$CA:$CA,$C417,'17'!$CB:$CB)))-IF($D417="","",IF(ISNA(SUMIF('17'!$B:$B,$D417,'17'!$L:$L)),0,SUMIF('17'!$B:$B,$D417,'17'!$L:$L)))))</f>
        <v/>
      </c>
      <c r="W417" s="34" t="str">
        <f>IF($D417="","",(IF($C417="","",IF(ISNA(SUMIF('18'!$CA:$CA,$C417,'18'!$CB:$CB)),0,SUMIF('18'!$CA:$CA,$C417,'18'!$CB:$CB)))-IF($D417="","",IF(ISNA(SUMIF('18'!$B:$B,$D417,'18'!$L:$L)),0,SUMIF('18'!$B:$B,$D417,'18'!$L:$L)))))</f>
        <v/>
      </c>
      <c r="X417" s="34" t="str">
        <f>IF($D417="","",(IF($C417="","",IF(ISNA(SUMIF('19'!$CA:$CA,$C417,'19'!$CB:$CB)),0,SUMIF('19'!$CA:$CA,$C417,'19'!$CB:$CB)))-IF($D417="","",IF(ISNA(SUMIF('19'!$B:$B,$D417,'19'!$L:$L)),0,SUMIF('19'!$B:$B,$D417,'19'!$L:$L)))))</f>
        <v/>
      </c>
      <c r="Y417" s="34" t="str">
        <f>IF($D417="","",(IF($C417="","",IF(ISNA(SUMIF('20'!$CA:$CA,$C417,'20'!$CB:$CB)),0,SUMIF('20'!$CA:$CA,$C417,'20'!$CB:$CB)))-IF($D417="","",IF(ISNA(SUMIF('20'!$B:$B,$D417,'20'!$L:$L)),0,SUMIF('20'!$B:$B,$D417,'20'!$L:$L)))))</f>
        <v/>
      </c>
      <c r="Z417" s="34" t="str">
        <f>IF($D417="","",(IF($C417="","",IF(ISNA(SUMIF('21'!$CA:$CA,$C417,'21'!$CB:$CB)),0,SUMIF('21'!$CA:$CA,$C417,'21'!$CB:$CB)))-IF($D417="","",IF(ISNA(SUMIF('21'!$B:$B,$D417,'21'!$L:$L)),0,SUMIF('21'!$B:$B,$D417,'21'!$L:$L)))))</f>
        <v/>
      </c>
      <c r="AA417" s="34" t="str">
        <f>IF($D417="","",(IF($C417="","",IF(ISNA(SUMIF('22'!$CA:$CA,$C417,'22'!$CB:$CB)),0,SUMIF('22'!$CA:$CA,$C417,'22'!$CB:$CB)))-IF($D417="","",IF(ISNA(SUMIF('22'!$B:$B,$D417,'22'!$L:$L)),0,SUMIF('22'!$B:$B,$D417,'22'!$L:$L)))))</f>
        <v/>
      </c>
      <c r="AB417" s="34" t="str">
        <f>IF($D417="","",(IF($C417="","",IF(ISNA(SUMIF('23'!$CA:$CA,$C417,'23'!$CB:$CB)),0,SUMIF('23'!$CA:$CA,$C417,'23'!$CB:$CB)))-IF($D417="","",IF(ISNA(SUMIF('23'!$B:$B,$D417,'23'!$L:$L)),0,SUMIF('23'!$B:$B,$D417,'23'!$L:$L)))))</f>
        <v/>
      </c>
      <c r="AC417" s="34" t="str">
        <f>IF($D417="","",(IF($C417="","",IF(ISNA(SUMIF('24'!$CA:$CA,$C417,'24'!$CB:$CB)),0,SUMIF('24'!$CA:$CA,$C417,'24'!$CB:$CB)))-IF($D417="","",IF(ISNA(SUMIF('24'!$B:$B,$D417,'24'!$L:$L)),0,SUMIF('24'!$B:$B,$D417,'24'!$L:$L)))))</f>
        <v/>
      </c>
      <c r="AD417" s="34" t="str">
        <f>IF($D417="","",(IF($C417="","",IF(ISNA(SUMIF('25'!$CA:$CA,$C417,'25'!$CB:$CB)),0,SUMIF('25'!$CA:$CA,$C417,'25'!$CB:$CB)))-IF($D417="","",IF(ISNA(SUMIF('25'!$B:$B,$D417,'25'!$L:$L)),0,SUMIF('25'!$B:$B,$D417,'25'!$L:$L)))))</f>
        <v/>
      </c>
      <c r="AE417" s="34" t="str">
        <f>IF($D417="","",(IF($C417="","",IF(ISNA(SUMIF('26'!$CA:$CA,$C417,'26'!$CB:$CB)),0,SUMIF('26'!$CA:$CA,$C417,'26'!$CB:$CB)))-IF($D417="","",IF(ISNA(SUMIF('26'!$B:$B,$D417,'26'!$L:$L)),0,SUMIF('26'!$B:$B,$D417,'26'!$L:$L)))))</f>
        <v/>
      </c>
      <c r="AF417" s="34" t="str">
        <f>IF($D417="","",(IF($C417="","",IF(ISNA(SUMIF('27'!$CA:$CA,$C417,'27'!$CB:$CB)),0,SUMIF('27'!$CA:$CA,$C417,'27'!$CB:$CB)))-IF($D417="","",IF(ISNA(SUMIF('27'!$B:$B,$D417,'27'!$L:$L)),0,SUMIF('27'!$B:$B,$D417,'27'!$L:$L)))))</f>
        <v/>
      </c>
      <c r="AG417" s="34" t="str">
        <f>IF($D417="","",(IF($C417="","",IF(ISNA(SUMIF('28'!$CA:$CA,$C417,'28'!$CB:$CB)),0,SUMIF('28'!$CA:$CA,$C417,'28'!$CB:$CB)))-IF($D417="","",IF(ISNA(SUMIF('28'!$B:$B,$D417,'28'!$L:$L)),0,SUMIF('28'!$B:$B,$D417,'28'!$L:$L)))))</f>
        <v/>
      </c>
      <c r="AH417" s="34" t="str">
        <f>IF($D417="","",(IF($C417="","",IF(ISNA(SUMIF('29'!$CA:$CA,$C417,'29'!$CB:$CB)),0,SUMIF('29'!$CA:$CA,$C417,'29'!$CB:$CB)))-IF($D417="","",IF(ISNA(SUMIF('29'!$B:$B,$D417,'29'!$L:$L)),0,SUMIF('29'!$B:$B,$D417,'29'!$L:$L)))))</f>
        <v/>
      </c>
      <c r="AI417" s="34" t="str">
        <f>IF($D417="","",(IF($C417="","",IF(ISNA(SUMIF('30'!$CA:$CA,$C417,'30'!$CB:$CB)),0,SUMIF('30'!$CA:$CA,$C417,'30'!$CB:$CB)))-IF($D417="","",IF(ISNA(SUMIF('30'!$B:$B,$D417,'30'!$L:$L)),0,SUMIF('30'!$B:$B,$D417,'30'!$L:$L)))))</f>
        <v/>
      </c>
      <c r="AJ417" s="34" t="str">
        <f>IF($D417="","",(IF($C417="","",IF(ISNA(SUMIF('31'!$CA:$CA,$C417,'31'!$CB:$CB)),0,SUMIF('31'!$CA:$CA,$C417,'31'!$CB:$CB)))-IF($D417="","",IF(ISNA(SUMIF('31'!$B:$B,$D417,'31'!$L:$L)),0,SUMIF('31'!$B:$B,$D417,'31'!$L:$L)))))</f>
        <v/>
      </c>
      <c r="AK417" s="35" t="str">
        <f t="shared" si="22"/>
        <v/>
      </c>
      <c r="AL417" s="31" t="str">
        <f t="shared" si="23"/>
        <v/>
      </c>
    </row>
    <row r="418" spans="1:38" ht="17.399999999999999" hidden="1">
      <c r="A418" s="19">
        <v>94</v>
      </c>
      <c r="C418" s="39" t="str">
        <f>IF(D418="","",VLOOKUP('CUADRO GENERADO'!D418,'BASE DATOS CONDUCTORES'!B:C,2,FALSE))</f>
        <v/>
      </c>
      <c r="D418" s="28" t="str">
        <f>IFERROR(VLOOKUP(A418,'BASE DATOS CONDUCTORES'!$AA$4:$AB$403,2,FALSE),"")</f>
        <v/>
      </c>
      <c r="E418" s="34" t="str">
        <f>IF(ISNA(VLOOKUP(D418,SALDOS!C:D,2,FALSE)),"",VLOOKUP(D418,SALDOS!C:D,2,FALSE))</f>
        <v/>
      </c>
      <c r="F418" s="34" t="str">
        <f>IF($D418="","",(IF($C418="","",IF(ISNA(SUMIF('1'!$CA:$CA,$C418,'1'!$CB:$CB)),0,SUMIF('1'!$CA:$CA,$C418,'1'!$CB:$CB)))-IF($D418="","",IF(ISNA(SUMIF('1'!$B:$B,$D418,'1'!$L:$L)),0,SUMIF('1'!$B:$B,$D418,'1'!$L:$L)))))</f>
        <v/>
      </c>
      <c r="G418" s="34" t="str">
        <f>IF($D418="","",(IF($C418="","",IF(ISNA(SUMIF('2'!$CA:$CA,$C418,'2'!$CB:$CB)),0,SUMIF('2'!$CA:$CA,$C418,'2'!$CB:$CB)))-IF($D418="","",IF(ISNA(SUMIF('2'!$B:$B,$D418,'2'!$L:$L)),0,SUMIF('2'!$B:$B,$D418,'2'!$L:$L)))))</f>
        <v/>
      </c>
      <c r="H418" s="34" t="str">
        <f>IF($D418="","",(IF($C418="","",IF(ISNA(SUMIF('3'!$CA:$CA,$C418,'3'!$CB:$CB)),0,SUMIF('3'!$CA:$CA,$C418,'3'!$CB:$CB)))-IF($D418="","",IF(ISNA(SUMIF('3'!$B:$B,$D418,'3'!$L:$L)),0,SUMIF('3'!$B:$B,$D418,'3'!$L:$L)))))</f>
        <v/>
      </c>
      <c r="I418" s="34" t="str">
        <f>IF($D418="","",(IF($C418="","",IF(ISNA(SUMIF('4'!$CA:$CA,$C418,'4'!$CB:$CB)),0,SUMIF('4'!$CA:$CA,$C418,'4'!$CB:$CB)))-IF($D418="","",IF(ISNA(SUMIF('4'!$B:$B,$D418,'4'!$L:$L)),0,SUMIF('4'!$B:$B,$D418,'4'!$L:$L)))))</f>
        <v/>
      </c>
      <c r="J418" s="34" t="str">
        <f>IF($D418="","",(IF($C418="","",IF(ISNA(SUMIF('5'!$CA:$CA,$C418,'5'!$CB:$CB)),0,SUMIF('5'!$CA:$CA,$C418,'5'!$CB:$CB)))-IF($D418="","",IF(ISNA(SUMIF('5'!$B:$B,$D418,'5'!$L:$L)),0,SUMIF('5'!$B:$B,$D418,'5'!$L:$L)))))</f>
        <v/>
      </c>
      <c r="K418" s="34" t="str">
        <f>IF($D418="","",(IF($C418="","",IF(ISNA(SUMIF('6'!$CA:$CA,$C418,'6'!$CB:$CB)),0,SUMIF('6'!$CA:$CA,$C418,'6'!$CB:$CB)))-IF($D418="","",IF(ISNA(SUMIF('6'!$B:$B,$D418,'6'!$L:$L)),0,SUMIF('6'!$B:$B,$D418,'6'!$L:$L)))))</f>
        <v/>
      </c>
      <c r="L418" s="34" t="str">
        <f>IF($D418="","",(IF($C418="","",IF(ISNA(SUMIF('7'!$CA:$CA,$C418,'7'!$CB:$CB)),0,SUMIF('7'!$CA:$CA,$C418,'7'!$CB:$CB)))-IF($D418="","",IF(ISNA(SUMIF('7'!$B:$B,$D418,'7'!$L:$L)),0,SUMIF('7'!$B:$B,$D418,'7'!$L:$L)))))</f>
        <v/>
      </c>
      <c r="M418" s="34" t="str">
        <f>IF($D418="","",(IF($C418="","",IF(ISNA(SUMIF('8'!$CA:$CA,$C418,'8'!$CB:$CB)),0,SUMIF('8'!$CA:$CA,$C418,'8'!$CB:$CB)))-IF($D418="","",IF(ISNA(SUMIF('8'!$B:$B,$D418,'8'!$L:$L)),0,SUMIF('8'!$B:$B,$D418,'8'!$L:$L)))))</f>
        <v/>
      </c>
      <c r="N418" s="34" t="str">
        <f>IF($D418="","",(IF($C418="","",IF(ISNA(SUMIF('9'!$CA:$CA,$C418,'9'!$CB:$CB)),0,SUMIF('9'!$CA:$CA,$C418,'9'!$CB:$CB)))-IF($D418="","",IF(ISNA(SUMIF('9'!$B:$B,$D418,'9'!$L:$L)),0,SUMIF('9'!$B:$B,$D418,'9'!$L:$L)))))</f>
        <v/>
      </c>
      <c r="O418" s="34" t="str">
        <f>IF($D418="","",(IF($C418="","",IF(ISNA(SUMIF('10'!$CA:$CA,$C418,'10'!$CB:$CB)),0,SUMIF('10'!$CA:$CA,$C418,'10'!$CB:$CB)))-IF($D418="","",IF(ISNA(SUMIF('10'!$B:$B,$D418,'10'!$L:$L)),0,SUMIF('10'!$B:$B,$D418,'10'!$L:$L)))))</f>
        <v/>
      </c>
      <c r="P418" s="34" t="str">
        <f>IF($D418="","",(IF($C418="","",IF(ISNA(SUMIF('11'!$CA:$CA,$C418,'11'!$CB:$CB)),0,SUMIF('11'!$CA:$CA,$C418,'11'!$CB:$CB)))-IF($D418="","",IF(ISNA(SUMIF('11'!$B:$B,$D418,'11'!$L:$L)),0,SUMIF('11'!$B:$B,$D418,'11'!$L:$L)))))</f>
        <v/>
      </c>
      <c r="Q418" s="34" t="str">
        <f>IF($D418="","",(IF($C418="","",IF(ISNA(SUMIF('12'!$CA:$CA,$C418,'12'!$CB:$CB)),0,SUMIF('12'!$CA:$CA,$C418,'12'!$CB:$CB)))-IF($D418="","",IF(ISNA(SUMIF('12'!$B:$B,$D418,'12'!$L:$L)),0,SUMIF('12'!$B:$B,$D418,'12'!$L:$L)))))</f>
        <v/>
      </c>
      <c r="R418" s="34" t="str">
        <f>IF($D418="","",(IF($C418="","",IF(ISNA(SUMIF('13'!$CA:$CA,$C418,'13'!$CB:$CB)),0,SUMIF('13'!$CA:$CA,$C418,'13'!$CB:$CB)))-IF($D418="","",IF(ISNA(SUMIF('13'!$B:$B,$D418,'13'!$L:$L)),0,SUMIF('13'!$B:$B,$D418,'13'!$L:$L)))))</f>
        <v/>
      </c>
      <c r="S418" s="34" t="str">
        <f>IF($D418="","",(IF($C418="","",IF(ISNA(SUMIF('14'!$CA:$CA,$C418,'14'!$CB:$CB)),0,SUMIF('14'!$CA:$CA,$C418,'14'!$CB:$CB)))-IF($D418="","",IF(ISNA(SUMIF('14'!$B:$B,$D418,'14'!$L:$L)),0,SUMIF('14'!$B:$B,$D418,'14'!$L:$L)))))</f>
        <v/>
      </c>
      <c r="T418" s="34" t="str">
        <f>IF($D418="","",(IF($C418="","",IF(ISNA(SUMIF('15'!$CA:$CA,$C418,'15'!$CB:$CB)),0,SUMIF('15'!$CA:$CA,$C418,'15'!$CB:$CB)))-IF($D418="","",IF(ISNA(SUMIF('15'!$B:$B,$D418,'15'!$L:$L)),0,SUMIF('15'!$B:$B,$D418,'15'!$L:$L)))))</f>
        <v/>
      </c>
      <c r="U418" s="34" t="str">
        <f>IF($D418="","",(IF($C418="","",IF(ISNA(SUMIF('16'!$CA:$CA,$C418,'16'!$CB:$CB)),0,SUMIF('16'!$CA:$CA,$C418,'16'!$CB:$CB)))-IF($D418="","",IF(ISNA(SUMIF('16'!$B:$B,$D418,'16'!$L:$L)),0,SUMIF('16'!$B:$B,$D418,'16'!$L:$L)))))</f>
        <v/>
      </c>
      <c r="V418" s="34" t="str">
        <f>IF($D418="","",(IF($C418="","",IF(ISNA(SUMIF('17'!$CA:$CA,$C418,'17'!$CB:$CB)),0,SUMIF('17'!$CA:$CA,$C418,'17'!$CB:$CB)))-IF($D418="","",IF(ISNA(SUMIF('17'!$B:$B,$D418,'17'!$L:$L)),0,SUMIF('17'!$B:$B,$D418,'17'!$L:$L)))))</f>
        <v/>
      </c>
      <c r="W418" s="34" t="str">
        <f>IF($D418="","",(IF($C418="","",IF(ISNA(SUMIF('18'!$CA:$CA,$C418,'18'!$CB:$CB)),0,SUMIF('18'!$CA:$CA,$C418,'18'!$CB:$CB)))-IF($D418="","",IF(ISNA(SUMIF('18'!$B:$B,$D418,'18'!$L:$L)),0,SUMIF('18'!$B:$B,$D418,'18'!$L:$L)))))</f>
        <v/>
      </c>
      <c r="X418" s="34" t="str">
        <f>IF($D418="","",(IF($C418="","",IF(ISNA(SUMIF('19'!$CA:$CA,$C418,'19'!$CB:$CB)),0,SUMIF('19'!$CA:$CA,$C418,'19'!$CB:$CB)))-IF($D418="","",IF(ISNA(SUMIF('19'!$B:$B,$D418,'19'!$L:$L)),0,SUMIF('19'!$B:$B,$D418,'19'!$L:$L)))))</f>
        <v/>
      </c>
      <c r="Y418" s="34" t="str">
        <f>IF($D418="","",(IF($C418="","",IF(ISNA(SUMIF('20'!$CA:$CA,$C418,'20'!$CB:$CB)),0,SUMIF('20'!$CA:$CA,$C418,'20'!$CB:$CB)))-IF($D418="","",IF(ISNA(SUMIF('20'!$B:$B,$D418,'20'!$L:$L)),0,SUMIF('20'!$B:$B,$D418,'20'!$L:$L)))))</f>
        <v/>
      </c>
      <c r="Z418" s="34" t="str">
        <f>IF($D418="","",(IF($C418="","",IF(ISNA(SUMIF('21'!$CA:$CA,$C418,'21'!$CB:$CB)),0,SUMIF('21'!$CA:$CA,$C418,'21'!$CB:$CB)))-IF($D418="","",IF(ISNA(SUMIF('21'!$B:$B,$D418,'21'!$L:$L)),0,SUMIF('21'!$B:$B,$D418,'21'!$L:$L)))))</f>
        <v/>
      </c>
      <c r="AA418" s="34" t="str">
        <f>IF($D418="","",(IF($C418="","",IF(ISNA(SUMIF('22'!$CA:$CA,$C418,'22'!$CB:$CB)),0,SUMIF('22'!$CA:$CA,$C418,'22'!$CB:$CB)))-IF($D418="","",IF(ISNA(SUMIF('22'!$B:$B,$D418,'22'!$L:$L)),0,SUMIF('22'!$B:$B,$D418,'22'!$L:$L)))))</f>
        <v/>
      </c>
      <c r="AB418" s="34" t="str">
        <f>IF($D418="","",(IF($C418="","",IF(ISNA(SUMIF('23'!$CA:$CA,$C418,'23'!$CB:$CB)),0,SUMIF('23'!$CA:$CA,$C418,'23'!$CB:$CB)))-IF($D418="","",IF(ISNA(SUMIF('23'!$B:$B,$D418,'23'!$L:$L)),0,SUMIF('23'!$B:$B,$D418,'23'!$L:$L)))))</f>
        <v/>
      </c>
      <c r="AC418" s="34" t="str">
        <f>IF($D418="","",(IF($C418="","",IF(ISNA(SUMIF('24'!$CA:$CA,$C418,'24'!$CB:$CB)),0,SUMIF('24'!$CA:$CA,$C418,'24'!$CB:$CB)))-IF($D418="","",IF(ISNA(SUMIF('24'!$B:$B,$D418,'24'!$L:$L)),0,SUMIF('24'!$B:$B,$D418,'24'!$L:$L)))))</f>
        <v/>
      </c>
      <c r="AD418" s="34" t="str">
        <f>IF($D418="","",(IF($C418="","",IF(ISNA(SUMIF('25'!$CA:$CA,$C418,'25'!$CB:$CB)),0,SUMIF('25'!$CA:$CA,$C418,'25'!$CB:$CB)))-IF($D418="","",IF(ISNA(SUMIF('25'!$B:$B,$D418,'25'!$L:$L)),0,SUMIF('25'!$B:$B,$D418,'25'!$L:$L)))))</f>
        <v/>
      </c>
      <c r="AE418" s="34" t="str">
        <f>IF($D418="","",(IF($C418="","",IF(ISNA(SUMIF('26'!$CA:$CA,$C418,'26'!$CB:$CB)),0,SUMIF('26'!$CA:$CA,$C418,'26'!$CB:$CB)))-IF($D418="","",IF(ISNA(SUMIF('26'!$B:$B,$D418,'26'!$L:$L)),0,SUMIF('26'!$B:$B,$D418,'26'!$L:$L)))))</f>
        <v/>
      </c>
      <c r="AF418" s="34" t="str">
        <f>IF($D418="","",(IF($C418="","",IF(ISNA(SUMIF('27'!$CA:$CA,$C418,'27'!$CB:$CB)),0,SUMIF('27'!$CA:$CA,$C418,'27'!$CB:$CB)))-IF($D418="","",IF(ISNA(SUMIF('27'!$B:$B,$D418,'27'!$L:$L)),0,SUMIF('27'!$B:$B,$D418,'27'!$L:$L)))))</f>
        <v/>
      </c>
      <c r="AG418" s="34" t="str">
        <f>IF($D418="","",(IF($C418="","",IF(ISNA(SUMIF('28'!$CA:$CA,$C418,'28'!$CB:$CB)),0,SUMIF('28'!$CA:$CA,$C418,'28'!$CB:$CB)))-IF($D418="","",IF(ISNA(SUMIF('28'!$B:$B,$D418,'28'!$L:$L)),0,SUMIF('28'!$B:$B,$D418,'28'!$L:$L)))))</f>
        <v/>
      </c>
      <c r="AH418" s="34" t="str">
        <f>IF($D418="","",(IF($C418="","",IF(ISNA(SUMIF('29'!$CA:$CA,$C418,'29'!$CB:$CB)),0,SUMIF('29'!$CA:$CA,$C418,'29'!$CB:$CB)))-IF($D418="","",IF(ISNA(SUMIF('29'!$B:$B,$D418,'29'!$L:$L)),0,SUMIF('29'!$B:$B,$D418,'29'!$L:$L)))))</f>
        <v/>
      </c>
      <c r="AI418" s="34" t="str">
        <f>IF($D418="","",(IF($C418="","",IF(ISNA(SUMIF('30'!$CA:$CA,$C418,'30'!$CB:$CB)),0,SUMIF('30'!$CA:$CA,$C418,'30'!$CB:$CB)))-IF($D418="","",IF(ISNA(SUMIF('30'!$B:$B,$D418,'30'!$L:$L)),0,SUMIF('30'!$B:$B,$D418,'30'!$L:$L)))))</f>
        <v/>
      </c>
      <c r="AJ418" s="34" t="str">
        <f>IF($D418="","",(IF($C418="","",IF(ISNA(SUMIF('31'!$CA:$CA,$C418,'31'!$CB:$CB)),0,SUMIF('31'!$CA:$CA,$C418,'31'!$CB:$CB)))-IF($D418="","",IF(ISNA(SUMIF('31'!$B:$B,$D418,'31'!$L:$L)),0,SUMIF('31'!$B:$B,$D418,'31'!$L:$L)))))</f>
        <v/>
      </c>
      <c r="AK418" s="35" t="str">
        <f t="shared" si="22"/>
        <v/>
      </c>
      <c r="AL418" s="31" t="str">
        <f t="shared" si="23"/>
        <v/>
      </c>
    </row>
    <row r="419" spans="1:38" ht="17.399999999999999" hidden="1">
      <c r="A419" s="19">
        <v>95</v>
      </c>
      <c r="C419" s="39" t="str">
        <f>IF(D419="","",VLOOKUP('CUADRO GENERADO'!D419,'BASE DATOS CONDUCTORES'!B:C,2,FALSE))</f>
        <v/>
      </c>
      <c r="D419" s="28" t="str">
        <f>IFERROR(VLOOKUP(A419,'BASE DATOS CONDUCTORES'!$AA$4:$AB$403,2,FALSE),"")</f>
        <v/>
      </c>
      <c r="E419" s="34" t="str">
        <f>IF(ISNA(VLOOKUP(D419,SALDOS!C:D,2,FALSE)),"",VLOOKUP(D419,SALDOS!C:D,2,FALSE))</f>
        <v/>
      </c>
      <c r="F419" s="34" t="str">
        <f>IF($D419="","",(IF($C419="","",IF(ISNA(SUMIF('1'!$CA:$CA,$C419,'1'!$CB:$CB)),0,SUMIF('1'!$CA:$CA,$C419,'1'!$CB:$CB)))-IF($D419="","",IF(ISNA(SUMIF('1'!$B:$B,$D419,'1'!$L:$L)),0,SUMIF('1'!$B:$B,$D419,'1'!$L:$L)))))</f>
        <v/>
      </c>
      <c r="G419" s="34" t="str">
        <f>IF($D419="","",(IF($C419="","",IF(ISNA(SUMIF('2'!$CA:$CA,$C419,'2'!$CB:$CB)),0,SUMIF('2'!$CA:$CA,$C419,'2'!$CB:$CB)))-IF($D419="","",IF(ISNA(SUMIF('2'!$B:$B,$D419,'2'!$L:$L)),0,SUMIF('2'!$B:$B,$D419,'2'!$L:$L)))))</f>
        <v/>
      </c>
      <c r="H419" s="34" t="str">
        <f>IF($D419="","",(IF($C419="","",IF(ISNA(SUMIF('3'!$CA:$CA,$C419,'3'!$CB:$CB)),0,SUMIF('3'!$CA:$CA,$C419,'3'!$CB:$CB)))-IF($D419="","",IF(ISNA(SUMIF('3'!$B:$B,$D419,'3'!$L:$L)),0,SUMIF('3'!$B:$B,$D419,'3'!$L:$L)))))</f>
        <v/>
      </c>
      <c r="I419" s="34" t="str">
        <f>IF($D419="","",(IF($C419="","",IF(ISNA(SUMIF('4'!$CA:$CA,$C419,'4'!$CB:$CB)),0,SUMIF('4'!$CA:$CA,$C419,'4'!$CB:$CB)))-IF($D419="","",IF(ISNA(SUMIF('4'!$B:$B,$D419,'4'!$L:$L)),0,SUMIF('4'!$B:$B,$D419,'4'!$L:$L)))))</f>
        <v/>
      </c>
      <c r="J419" s="34" t="str">
        <f>IF($D419="","",(IF($C419="","",IF(ISNA(SUMIF('5'!$CA:$CA,$C419,'5'!$CB:$CB)),0,SUMIF('5'!$CA:$CA,$C419,'5'!$CB:$CB)))-IF($D419="","",IF(ISNA(SUMIF('5'!$B:$B,$D419,'5'!$L:$L)),0,SUMIF('5'!$B:$B,$D419,'5'!$L:$L)))))</f>
        <v/>
      </c>
      <c r="K419" s="34" t="str">
        <f>IF($D419="","",(IF($C419="","",IF(ISNA(SUMIF('6'!$CA:$CA,$C419,'6'!$CB:$CB)),0,SUMIF('6'!$CA:$CA,$C419,'6'!$CB:$CB)))-IF($D419="","",IF(ISNA(SUMIF('6'!$B:$B,$D419,'6'!$L:$L)),0,SUMIF('6'!$B:$B,$D419,'6'!$L:$L)))))</f>
        <v/>
      </c>
      <c r="L419" s="34" t="str">
        <f>IF($D419="","",(IF($C419="","",IF(ISNA(SUMIF('7'!$CA:$CA,$C419,'7'!$CB:$CB)),0,SUMIF('7'!$CA:$CA,$C419,'7'!$CB:$CB)))-IF($D419="","",IF(ISNA(SUMIF('7'!$B:$B,$D419,'7'!$L:$L)),0,SUMIF('7'!$B:$B,$D419,'7'!$L:$L)))))</f>
        <v/>
      </c>
      <c r="M419" s="34" t="str">
        <f>IF($D419="","",(IF($C419="","",IF(ISNA(SUMIF('8'!$CA:$CA,$C419,'8'!$CB:$CB)),0,SUMIF('8'!$CA:$CA,$C419,'8'!$CB:$CB)))-IF($D419="","",IF(ISNA(SUMIF('8'!$B:$B,$D419,'8'!$L:$L)),0,SUMIF('8'!$B:$B,$D419,'8'!$L:$L)))))</f>
        <v/>
      </c>
      <c r="N419" s="34" t="str">
        <f>IF($D419="","",(IF($C419="","",IF(ISNA(SUMIF('9'!$CA:$CA,$C419,'9'!$CB:$CB)),0,SUMIF('9'!$CA:$CA,$C419,'9'!$CB:$CB)))-IF($D419="","",IF(ISNA(SUMIF('9'!$B:$B,$D419,'9'!$L:$L)),0,SUMIF('9'!$B:$B,$D419,'9'!$L:$L)))))</f>
        <v/>
      </c>
      <c r="O419" s="34" t="str">
        <f>IF($D419="","",(IF($C419="","",IF(ISNA(SUMIF('10'!$CA:$CA,$C419,'10'!$CB:$CB)),0,SUMIF('10'!$CA:$CA,$C419,'10'!$CB:$CB)))-IF($D419="","",IF(ISNA(SUMIF('10'!$B:$B,$D419,'10'!$L:$L)),0,SUMIF('10'!$B:$B,$D419,'10'!$L:$L)))))</f>
        <v/>
      </c>
      <c r="P419" s="34" t="str">
        <f>IF($D419="","",(IF($C419="","",IF(ISNA(SUMIF('11'!$CA:$CA,$C419,'11'!$CB:$CB)),0,SUMIF('11'!$CA:$CA,$C419,'11'!$CB:$CB)))-IF($D419="","",IF(ISNA(SUMIF('11'!$B:$B,$D419,'11'!$L:$L)),0,SUMIF('11'!$B:$B,$D419,'11'!$L:$L)))))</f>
        <v/>
      </c>
      <c r="Q419" s="34" t="str">
        <f>IF($D419="","",(IF($C419="","",IF(ISNA(SUMIF('12'!$CA:$CA,$C419,'12'!$CB:$CB)),0,SUMIF('12'!$CA:$CA,$C419,'12'!$CB:$CB)))-IF($D419="","",IF(ISNA(SUMIF('12'!$B:$B,$D419,'12'!$L:$L)),0,SUMIF('12'!$B:$B,$D419,'12'!$L:$L)))))</f>
        <v/>
      </c>
      <c r="R419" s="34" t="str">
        <f>IF($D419="","",(IF($C419="","",IF(ISNA(SUMIF('13'!$CA:$CA,$C419,'13'!$CB:$CB)),0,SUMIF('13'!$CA:$CA,$C419,'13'!$CB:$CB)))-IF($D419="","",IF(ISNA(SUMIF('13'!$B:$B,$D419,'13'!$L:$L)),0,SUMIF('13'!$B:$B,$D419,'13'!$L:$L)))))</f>
        <v/>
      </c>
      <c r="S419" s="34" t="str">
        <f>IF($D419="","",(IF($C419="","",IF(ISNA(SUMIF('14'!$CA:$CA,$C419,'14'!$CB:$CB)),0,SUMIF('14'!$CA:$CA,$C419,'14'!$CB:$CB)))-IF($D419="","",IF(ISNA(SUMIF('14'!$B:$B,$D419,'14'!$L:$L)),0,SUMIF('14'!$B:$B,$D419,'14'!$L:$L)))))</f>
        <v/>
      </c>
      <c r="T419" s="34" t="str">
        <f>IF($D419="","",(IF($C419="","",IF(ISNA(SUMIF('15'!$CA:$CA,$C419,'15'!$CB:$CB)),0,SUMIF('15'!$CA:$CA,$C419,'15'!$CB:$CB)))-IF($D419="","",IF(ISNA(SUMIF('15'!$B:$B,$D419,'15'!$L:$L)),0,SUMIF('15'!$B:$B,$D419,'15'!$L:$L)))))</f>
        <v/>
      </c>
      <c r="U419" s="34" t="str">
        <f>IF($D419="","",(IF($C419="","",IF(ISNA(SUMIF('16'!$CA:$CA,$C419,'16'!$CB:$CB)),0,SUMIF('16'!$CA:$CA,$C419,'16'!$CB:$CB)))-IF($D419="","",IF(ISNA(SUMIF('16'!$B:$B,$D419,'16'!$L:$L)),0,SUMIF('16'!$B:$B,$D419,'16'!$L:$L)))))</f>
        <v/>
      </c>
      <c r="V419" s="34" t="str">
        <f>IF($D419="","",(IF($C419="","",IF(ISNA(SUMIF('17'!$CA:$CA,$C419,'17'!$CB:$CB)),0,SUMIF('17'!$CA:$CA,$C419,'17'!$CB:$CB)))-IF($D419="","",IF(ISNA(SUMIF('17'!$B:$B,$D419,'17'!$L:$L)),0,SUMIF('17'!$B:$B,$D419,'17'!$L:$L)))))</f>
        <v/>
      </c>
      <c r="W419" s="34" t="str">
        <f>IF($D419="","",(IF($C419="","",IF(ISNA(SUMIF('18'!$CA:$CA,$C419,'18'!$CB:$CB)),0,SUMIF('18'!$CA:$CA,$C419,'18'!$CB:$CB)))-IF($D419="","",IF(ISNA(SUMIF('18'!$B:$B,$D419,'18'!$L:$L)),0,SUMIF('18'!$B:$B,$D419,'18'!$L:$L)))))</f>
        <v/>
      </c>
      <c r="X419" s="34" t="str">
        <f>IF($D419="","",(IF($C419="","",IF(ISNA(SUMIF('19'!$CA:$CA,$C419,'19'!$CB:$CB)),0,SUMIF('19'!$CA:$CA,$C419,'19'!$CB:$CB)))-IF($D419="","",IF(ISNA(SUMIF('19'!$B:$B,$D419,'19'!$L:$L)),0,SUMIF('19'!$B:$B,$D419,'19'!$L:$L)))))</f>
        <v/>
      </c>
      <c r="Y419" s="34" t="str">
        <f>IF($D419="","",(IF($C419="","",IF(ISNA(SUMIF('20'!$CA:$CA,$C419,'20'!$CB:$CB)),0,SUMIF('20'!$CA:$CA,$C419,'20'!$CB:$CB)))-IF($D419="","",IF(ISNA(SUMIF('20'!$B:$B,$D419,'20'!$L:$L)),0,SUMIF('20'!$B:$B,$D419,'20'!$L:$L)))))</f>
        <v/>
      </c>
      <c r="Z419" s="34" t="str">
        <f>IF($D419="","",(IF($C419="","",IF(ISNA(SUMIF('21'!$CA:$CA,$C419,'21'!$CB:$CB)),0,SUMIF('21'!$CA:$CA,$C419,'21'!$CB:$CB)))-IF($D419="","",IF(ISNA(SUMIF('21'!$B:$B,$D419,'21'!$L:$L)),0,SUMIF('21'!$B:$B,$D419,'21'!$L:$L)))))</f>
        <v/>
      </c>
      <c r="AA419" s="34" t="str">
        <f>IF($D419="","",(IF($C419="","",IF(ISNA(SUMIF('22'!$CA:$CA,$C419,'22'!$CB:$CB)),0,SUMIF('22'!$CA:$CA,$C419,'22'!$CB:$CB)))-IF($D419="","",IF(ISNA(SUMIF('22'!$B:$B,$D419,'22'!$L:$L)),0,SUMIF('22'!$B:$B,$D419,'22'!$L:$L)))))</f>
        <v/>
      </c>
      <c r="AB419" s="34" t="str">
        <f>IF($D419="","",(IF($C419="","",IF(ISNA(SUMIF('23'!$CA:$CA,$C419,'23'!$CB:$CB)),0,SUMIF('23'!$CA:$CA,$C419,'23'!$CB:$CB)))-IF($D419="","",IF(ISNA(SUMIF('23'!$B:$B,$D419,'23'!$L:$L)),0,SUMIF('23'!$B:$B,$D419,'23'!$L:$L)))))</f>
        <v/>
      </c>
      <c r="AC419" s="34" t="str">
        <f>IF($D419="","",(IF($C419="","",IF(ISNA(SUMIF('24'!$CA:$CA,$C419,'24'!$CB:$CB)),0,SUMIF('24'!$CA:$CA,$C419,'24'!$CB:$CB)))-IF($D419="","",IF(ISNA(SUMIF('24'!$B:$B,$D419,'24'!$L:$L)),0,SUMIF('24'!$B:$B,$D419,'24'!$L:$L)))))</f>
        <v/>
      </c>
      <c r="AD419" s="34" t="str">
        <f>IF($D419="","",(IF($C419="","",IF(ISNA(SUMIF('25'!$CA:$CA,$C419,'25'!$CB:$CB)),0,SUMIF('25'!$CA:$CA,$C419,'25'!$CB:$CB)))-IF($D419="","",IF(ISNA(SUMIF('25'!$B:$B,$D419,'25'!$L:$L)),0,SUMIF('25'!$B:$B,$D419,'25'!$L:$L)))))</f>
        <v/>
      </c>
      <c r="AE419" s="34" t="str">
        <f>IF($D419="","",(IF($C419="","",IF(ISNA(SUMIF('26'!$CA:$CA,$C419,'26'!$CB:$CB)),0,SUMIF('26'!$CA:$CA,$C419,'26'!$CB:$CB)))-IF($D419="","",IF(ISNA(SUMIF('26'!$B:$B,$D419,'26'!$L:$L)),0,SUMIF('26'!$B:$B,$D419,'26'!$L:$L)))))</f>
        <v/>
      </c>
      <c r="AF419" s="34" t="str">
        <f>IF($D419="","",(IF($C419="","",IF(ISNA(SUMIF('27'!$CA:$CA,$C419,'27'!$CB:$CB)),0,SUMIF('27'!$CA:$CA,$C419,'27'!$CB:$CB)))-IF($D419="","",IF(ISNA(SUMIF('27'!$B:$B,$D419,'27'!$L:$L)),0,SUMIF('27'!$B:$B,$D419,'27'!$L:$L)))))</f>
        <v/>
      </c>
      <c r="AG419" s="34" t="str">
        <f>IF($D419="","",(IF($C419="","",IF(ISNA(SUMIF('28'!$CA:$CA,$C419,'28'!$CB:$CB)),0,SUMIF('28'!$CA:$CA,$C419,'28'!$CB:$CB)))-IF($D419="","",IF(ISNA(SUMIF('28'!$B:$B,$D419,'28'!$L:$L)),0,SUMIF('28'!$B:$B,$D419,'28'!$L:$L)))))</f>
        <v/>
      </c>
      <c r="AH419" s="34" t="str">
        <f>IF($D419="","",(IF($C419="","",IF(ISNA(SUMIF('29'!$CA:$CA,$C419,'29'!$CB:$CB)),0,SUMIF('29'!$CA:$CA,$C419,'29'!$CB:$CB)))-IF($D419="","",IF(ISNA(SUMIF('29'!$B:$B,$D419,'29'!$L:$L)),0,SUMIF('29'!$B:$B,$D419,'29'!$L:$L)))))</f>
        <v/>
      </c>
      <c r="AI419" s="34" t="str">
        <f>IF($D419="","",(IF($C419="","",IF(ISNA(SUMIF('30'!$CA:$CA,$C419,'30'!$CB:$CB)),0,SUMIF('30'!$CA:$CA,$C419,'30'!$CB:$CB)))-IF($D419="","",IF(ISNA(SUMIF('30'!$B:$B,$D419,'30'!$L:$L)),0,SUMIF('30'!$B:$B,$D419,'30'!$L:$L)))))</f>
        <v/>
      </c>
      <c r="AJ419" s="34" t="str">
        <f>IF($D419="","",(IF($C419="","",IF(ISNA(SUMIF('31'!$CA:$CA,$C419,'31'!$CB:$CB)),0,SUMIF('31'!$CA:$CA,$C419,'31'!$CB:$CB)))-IF($D419="","",IF(ISNA(SUMIF('31'!$B:$B,$D419,'31'!$L:$L)),0,SUMIF('31'!$B:$B,$D419,'31'!$L:$L)))))</f>
        <v/>
      </c>
      <c r="AK419" s="35" t="str">
        <f t="shared" si="22"/>
        <v/>
      </c>
      <c r="AL419" s="31" t="str">
        <f t="shared" si="23"/>
        <v/>
      </c>
    </row>
    <row r="420" spans="1:38" ht="17.399999999999999" hidden="1">
      <c r="A420" s="19">
        <v>96</v>
      </c>
      <c r="C420" s="39" t="str">
        <f>IF(D420="","",VLOOKUP('CUADRO GENERADO'!D420,'BASE DATOS CONDUCTORES'!B:C,2,FALSE))</f>
        <v/>
      </c>
      <c r="D420" s="28" t="str">
        <f>IFERROR(VLOOKUP(A420,'BASE DATOS CONDUCTORES'!$AA$4:$AB$403,2,FALSE),"")</f>
        <v/>
      </c>
      <c r="E420" s="34" t="str">
        <f>IF(ISNA(VLOOKUP(D420,SALDOS!C:D,2,FALSE)),"",VLOOKUP(D420,SALDOS!C:D,2,FALSE))</f>
        <v/>
      </c>
      <c r="F420" s="34" t="str">
        <f>IF($D420="","",(IF($C420="","",IF(ISNA(SUMIF('1'!$CA:$CA,$C420,'1'!$CB:$CB)),0,SUMIF('1'!$CA:$CA,$C420,'1'!$CB:$CB)))-IF($D420="","",IF(ISNA(SUMIF('1'!$B:$B,$D420,'1'!$L:$L)),0,SUMIF('1'!$B:$B,$D420,'1'!$L:$L)))))</f>
        <v/>
      </c>
      <c r="G420" s="34" t="str">
        <f>IF($D420="","",(IF($C420="","",IF(ISNA(SUMIF('2'!$CA:$CA,$C420,'2'!$CB:$CB)),0,SUMIF('2'!$CA:$CA,$C420,'2'!$CB:$CB)))-IF($D420="","",IF(ISNA(SUMIF('2'!$B:$B,$D420,'2'!$L:$L)),0,SUMIF('2'!$B:$B,$D420,'2'!$L:$L)))))</f>
        <v/>
      </c>
      <c r="H420" s="34" t="str">
        <f>IF($D420="","",(IF($C420="","",IF(ISNA(SUMIF('3'!$CA:$CA,$C420,'3'!$CB:$CB)),0,SUMIF('3'!$CA:$CA,$C420,'3'!$CB:$CB)))-IF($D420="","",IF(ISNA(SUMIF('3'!$B:$B,$D420,'3'!$L:$L)),0,SUMIF('3'!$B:$B,$D420,'3'!$L:$L)))))</f>
        <v/>
      </c>
      <c r="I420" s="34" t="str">
        <f>IF($D420="","",(IF($C420="","",IF(ISNA(SUMIF('4'!$CA:$CA,$C420,'4'!$CB:$CB)),0,SUMIF('4'!$CA:$CA,$C420,'4'!$CB:$CB)))-IF($D420="","",IF(ISNA(SUMIF('4'!$B:$B,$D420,'4'!$L:$L)),0,SUMIF('4'!$B:$B,$D420,'4'!$L:$L)))))</f>
        <v/>
      </c>
      <c r="J420" s="34" t="str">
        <f>IF($D420="","",(IF($C420="","",IF(ISNA(SUMIF('5'!$CA:$CA,$C420,'5'!$CB:$CB)),0,SUMIF('5'!$CA:$CA,$C420,'5'!$CB:$CB)))-IF($D420="","",IF(ISNA(SUMIF('5'!$B:$B,$D420,'5'!$L:$L)),0,SUMIF('5'!$B:$B,$D420,'5'!$L:$L)))))</f>
        <v/>
      </c>
      <c r="K420" s="34" t="str">
        <f>IF($D420="","",(IF($C420="","",IF(ISNA(SUMIF('6'!$CA:$CA,$C420,'6'!$CB:$CB)),0,SUMIF('6'!$CA:$CA,$C420,'6'!$CB:$CB)))-IF($D420="","",IF(ISNA(SUMIF('6'!$B:$B,$D420,'6'!$L:$L)),0,SUMIF('6'!$B:$B,$D420,'6'!$L:$L)))))</f>
        <v/>
      </c>
      <c r="L420" s="34" t="str">
        <f>IF($D420="","",(IF($C420="","",IF(ISNA(SUMIF('7'!$CA:$CA,$C420,'7'!$CB:$CB)),0,SUMIF('7'!$CA:$CA,$C420,'7'!$CB:$CB)))-IF($D420="","",IF(ISNA(SUMIF('7'!$B:$B,$D420,'7'!$L:$L)),0,SUMIF('7'!$B:$B,$D420,'7'!$L:$L)))))</f>
        <v/>
      </c>
      <c r="M420" s="34" t="str">
        <f>IF($D420="","",(IF($C420="","",IF(ISNA(SUMIF('8'!$CA:$CA,$C420,'8'!$CB:$CB)),0,SUMIF('8'!$CA:$CA,$C420,'8'!$CB:$CB)))-IF($D420="","",IF(ISNA(SUMIF('8'!$B:$B,$D420,'8'!$L:$L)),0,SUMIF('8'!$B:$B,$D420,'8'!$L:$L)))))</f>
        <v/>
      </c>
      <c r="N420" s="34" t="str">
        <f>IF($D420="","",(IF($C420="","",IF(ISNA(SUMIF('9'!$CA:$CA,$C420,'9'!$CB:$CB)),0,SUMIF('9'!$CA:$CA,$C420,'9'!$CB:$CB)))-IF($D420="","",IF(ISNA(SUMIF('9'!$B:$B,$D420,'9'!$L:$L)),0,SUMIF('9'!$B:$B,$D420,'9'!$L:$L)))))</f>
        <v/>
      </c>
      <c r="O420" s="34" t="str">
        <f>IF($D420="","",(IF($C420="","",IF(ISNA(SUMIF('10'!$CA:$CA,$C420,'10'!$CB:$CB)),0,SUMIF('10'!$CA:$CA,$C420,'10'!$CB:$CB)))-IF($D420="","",IF(ISNA(SUMIF('10'!$B:$B,$D420,'10'!$L:$L)),0,SUMIF('10'!$B:$B,$D420,'10'!$L:$L)))))</f>
        <v/>
      </c>
      <c r="P420" s="34" t="str">
        <f>IF($D420="","",(IF($C420="","",IF(ISNA(SUMIF('11'!$CA:$CA,$C420,'11'!$CB:$CB)),0,SUMIF('11'!$CA:$CA,$C420,'11'!$CB:$CB)))-IF($D420="","",IF(ISNA(SUMIF('11'!$B:$B,$D420,'11'!$L:$L)),0,SUMIF('11'!$B:$B,$D420,'11'!$L:$L)))))</f>
        <v/>
      </c>
      <c r="Q420" s="34" t="str">
        <f>IF($D420="","",(IF($C420="","",IF(ISNA(SUMIF('12'!$CA:$CA,$C420,'12'!$CB:$CB)),0,SUMIF('12'!$CA:$CA,$C420,'12'!$CB:$CB)))-IF($D420="","",IF(ISNA(SUMIF('12'!$B:$B,$D420,'12'!$L:$L)),0,SUMIF('12'!$B:$B,$D420,'12'!$L:$L)))))</f>
        <v/>
      </c>
      <c r="R420" s="34" t="str">
        <f>IF($D420="","",(IF($C420="","",IF(ISNA(SUMIF('13'!$CA:$CA,$C420,'13'!$CB:$CB)),0,SUMIF('13'!$CA:$CA,$C420,'13'!$CB:$CB)))-IF($D420="","",IF(ISNA(SUMIF('13'!$B:$B,$D420,'13'!$L:$L)),0,SUMIF('13'!$B:$B,$D420,'13'!$L:$L)))))</f>
        <v/>
      </c>
      <c r="S420" s="34" t="str">
        <f>IF($D420="","",(IF($C420="","",IF(ISNA(SUMIF('14'!$CA:$CA,$C420,'14'!$CB:$CB)),0,SUMIF('14'!$CA:$CA,$C420,'14'!$CB:$CB)))-IF($D420="","",IF(ISNA(SUMIF('14'!$B:$B,$D420,'14'!$L:$L)),0,SUMIF('14'!$B:$B,$D420,'14'!$L:$L)))))</f>
        <v/>
      </c>
      <c r="T420" s="34" t="str">
        <f>IF($D420="","",(IF($C420="","",IF(ISNA(SUMIF('15'!$CA:$CA,$C420,'15'!$CB:$CB)),0,SUMIF('15'!$CA:$CA,$C420,'15'!$CB:$CB)))-IF($D420="","",IF(ISNA(SUMIF('15'!$B:$B,$D420,'15'!$L:$L)),0,SUMIF('15'!$B:$B,$D420,'15'!$L:$L)))))</f>
        <v/>
      </c>
      <c r="U420" s="34" t="str">
        <f>IF($D420="","",(IF($C420="","",IF(ISNA(SUMIF('16'!$CA:$CA,$C420,'16'!$CB:$CB)),0,SUMIF('16'!$CA:$CA,$C420,'16'!$CB:$CB)))-IF($D420="","",IF(ISNA(SUMIF('16'!$B:$B,$D420,'16'!$L:$L)),0,SUMIF('16'!$B:$B,$D420,'16'!$L:$L)))))</f>
        <v/>
      </c>
      <c r="V420" s="34" t="str">
        <f>IF($D420="","",(IF($C420="","",IF(ISNA(SUMIF('17'!$CA:$CA,$C420,'17'!$CB:$CB)),0,SUMIF('17'!$CA:$CA,$C420,'17'!$CB:$CB)))-IF($D420="","",IF(ISNA(SUMIF('17'!$B:$B,$D420,'17'!$L:$L)),0,SUMIF('17'!$B:$B,$D420,'17'!$L:$L)))))</f>
        <v/>
      </c>
      <c r="W420" s="34" t="str">
        <f>IF($D420="","",(IF($C420="","",IF(ISNA(SUMIF('18'!$CA:$CA,$C420,'18'!$CB:$CB)),0,SUMIF('18'!$CA:$CA,$C420,'18'!$CB:$CB)))-IF($D420="","",IF(ISNA(SUMIF('18'!$B:$B,$D420,'18'!$L:$L)),0,SUMIF('18'!$B:$B,$D420,'18'!$L:$L)))))</f>
        <v/>
      </c>
      <c r="X420" s="34" t="str">
        <f>IF($D420="","",(IF($C420="","",IF(ISNA(SUMIF('19'!$CA:$CA,$C420,'19'!$CB:$CB)),0,SUMIF('19'!$CA:$CA,$C420,'19'!$CB:$CB)))-IF($D420="","",IF(ISNA(SUMIF('19'!$B:$B,$D420,'19'!$L:$L)),0,SUMIF('19'!$B:$B,$D420,'19'!$L:$L)))))</f>
        <v/>
      </c>
      <c r="Y420" s="34" t="str">
        <f>IF($D420="","",(IF($C420="","",IF(ISNA(SUMIF('20'!$CA:$CA,$C420,'20'!$CB:$CB)),0,SUMIF('20'!$CA:$CA,$C420,'20'!$CB:$CB)))-IF($D420="","",IF(ISNA(SUMIF('20'!$B:$B,$D420,'20'!$L:$L)),0,SUMIF('20'!$B:$B,$D420,'20'!$L:$L)))))</f>
        <v/>
      </c>
      <c r="Z420" s="34" t="str">
        <f>IF($D420="","",(IF($C420="","",IF(ISNA(SUMIF('21'!$CA:$CA,$C420,'21'!$CB:$CB)),0,SUMIF('21'!$CA:$CA,$C420,'21'!$CB:$CB)))-IF($D420="","",IF(ISNA(SUMIF('21'!$B:$B,$D420,'21'!$L:$L)),0,SUMIF('21'!$B:$B,$D420,'21'!$L:$L)))))</f>
        <v/>
      </c>
      <c r="AA420" s="34" t="str">
        <f>IF($D420="","",(IF($C420="","",IF(ISNA(SUMIF('22'!$CA:$CA,$C420,'22'!$CB:$CB)),0,SUMIF('22'!$CA:$CA,$C420,'22'!$CB:$CB)))-IF($D420="","",IF(ISNA(SUMIF('22'!$B:$B,$D420,'22'!$L:$L)),0,SUMIF('22'!$B:$B,$D420,'22'!$L:$L)))))</f>
        <v/>
      </c>
      <c r="AB420" s="34" t="str">
        <f>IF($D420="","",(IF($C420="","",IF(ISNA(SUMIF('23'!$CA:$CA,$C420,'23'!$CB:$CB)),0,SUMIF('23'!$CA:$CA,$C420,'23'!$CB:$CB)))-IF($D420="","",IF(ISNA(SUMIF('23'!$B:$B,$D420,'23'!$L:$L)),0,SUMIF('23'!$B:$B,$D420,'23'!$L:$L)))))</f>
        <v/>
      </c>
      <c r="AC420" s="34" t="str">
        <f>IF($D420="","",(IF($C420="","",IF(ISNA(SUMIF('24'!$CA:$CA,$C420,'24'!$CB:$CB)),0,SUMIF('24'!$CA:$CA,$C420,'24'!$CB:$CB)))-IF($D420="","",IF(ISNA(SUMIF('24'!$B:$B,$D420,'24'!$L:$L)),0,SUMIF('24'!$B:$B,$D420,'24'!$L:$L)))))</f>
        <v/>
      </c>
      <c r="AD420" s="34" t="str">
        <f>IF($D420="","",(IF($C420="","",IF(ISNA(SUMIF('25'!$CA:$CA,$C420,'25'!$CB:$CB)),0,SUMIF('25'!$CA:$CA,$C420,'25'!$CB:$CB)))-IF($D420="","",IF(ISNA(SUMIF('25'!$B:$B,$D420,'25'!$L:$L)),0,SUMIF('25'!$B:$B,$D420,'25'!$L:$L)))))</f>
        <v/>
      </c>
      <c r="AE420" s="34" t="str">
        <f>IF($D420="","",(IF($C420="","",IF(ISNA(SUMIF('26'!$CA:$CA,$C420,'26'!$CB:$CB)),0,SUMIF('26'!$CA:$CA,$C420,'26'!$CB:$CB)))-IF($D420="","",IF(ISNA(SUMIF('26'!$B:$B,$D420,'26'!$L:$L)),0,SUMIF('26'!$B:$B,$D420,'26'!$L:$L)))))</f>
        <v/>
      </c>
      <c r="AF420" s="34" t="str">
        <f>IF($D420="","",(IF($C420="","",IF(ISNA(SUMIF('27'!$CA:$CA,$C420,'27'!$CB:$CB)),0,SUMIF('27'!$CA:$CA,$C420,'27'!$CB:$CB)))-IF($D420="","",IF(ISNA(SUMIF('27'!$B:$B,$D420,'27'!$L:$L)),0,SUMIF('27'!$B:$B,$D420,'27'!$L:$L)))))</f>
        <v/>
      </c>
      <c r="AG420" s="34" t="str">
        <f>IF($D420="","",(IF($C420="","",IF(ISNA(SUMIF('28'!$CA:$CA,$C420,'28'!$CB:$CB)),0,SUMIF('28'!$CA:$CA,$C420,'28'!$CB:$CB)))-IF($D420="","",IF(ISNA(SUMIF('28'!$B:$B,$D420,'28'!$L:$L)),0,SUMIF('28'!$B:$B,$D420,'28'!$L:$L)))))</f>
        <v/>
      </c>
      <c r="AH420" s="34" t="str">
        <f>IF($D420="","",(IF($C420="","",IF(ISNA(SUMIF('29'!$CA:$CA,$C420,'29'!$CB:$CB)),0,SUMIF('29'!$CA:$CA,$C420,'29'!$CB:$CB)))-IF($D420="","",IF(ISNA(SUMIF('29'!$B:$B,$D420,'29'!$L:$L)),0,SUMIF('29'!$B:$B,$D420,'29'!$L:$L)))))</f>
        <v/>
      </c>
      <c r="AI420" s="34" t="str">
        <f>IF($D420="","",(IF($C420="","",IF(ISNA(SUMIF('30'!$CA:$CA,$C420,'30'!$CB:$CB)),0,SUMIF('30'!$CA:$CA,$C420,'30'!$CB:$CB)))-IF($D420="","",IF(ISNA(SUMIF('30'!$B:$B,$D420,'30'!$L:$L)),0,SUMIF('30'!$B:$B,$D420,'30'!$L:$L)))))</f>
        <v/>
      </c>
      <c r="AJ420" s="34" t="str">
        <f>IF($D420="","",(IF($C420="","",IF(ISNA(SUMIF('31'!$CA:$CA,$C420,'31'!$CB:$CB)),0,SUMIF('31'!$CA:$CA,$C420,'31'!$CB:$CB)))-IF($D420="","",IF(ISNA(SUMIF('31'!$B:$B,$D420,'31'!$L:$L)),0,SUMIF('31'!$B:$B,$D420,'31'!$L:$L)))))</f>
        <v/>
      </c>
      <c r="AK420" s="35" t="str">
        <f t="shared" si="22"/>
        <v/>
      </c>
      <c r="AL420" s="31" t="str">
        <f t="shared" si="23"/>
        <v/>
      </c>
    </row>
    <row r="421" spans="1:38" ht="17.399999999999999" hidden="1">
      <c r="A421" s="19">
        <v>97</v>
      </c>
      <c r="C421" s="39" t="str">
        <f>IF(D421="","",VLOOKUP('CUADRO GENERADO'!D421,'BASE DATOS CONDUCTORES'!B:C,2,FALSE))</f>
        <v/>
      </c>
      <c r="D421" s="28" t="str">
        <f>IFERROR(VLOOKUP(A421,'BASE DATOS CONDUCTORES'!$AA$4:$AB$403,2,FALSE),"")</f>
        <v/>
      </c>
      <c r="E421" s="34" t="str">
        <f>IF(ISNA(VLOOKUP(D421,SALDOS!C:D,2,FALSE)),"",VLOOKUP(D421,SALDOS!C:D,2,FALSE))</f>
        <v/>
      </c>
      <c r="F421" s="34" t="str">
        <f>IF($D421="","",(IF($C421="","",IF(ISNA(SUMIF('1'!$CA:$CA,$C421,'1'!$CB:$CB)),0,SUMIF('1'!$CA:$CA,$C421,'1'!$CB:$CB)))-IF($D421="","",IF(ISNA(SUMIF('1'!$B:$B,$D421,'1'!$L:$L)),0,SUMIF('1'!$B:$B,$D421,'1'!$L:$L)))))</f>
        <v/>
      </c>
      <c r="G421" s="34" t="str">
        <f>IF($D421="","",(IF($C421="","",IF(ISNA(SUMIF('2'!$CA:$CA,$C421,'2'!$CB:$CB)),0,SUMIF('2'!$CA:$CA,$C421,'2'!$CB:$CB)))-IF($D421="","",IF(ISNA(SUMIF('2'!$B:$B,$D421,'2'!$L:$L)),0,SUMIF('2'!$B:$B,$D421,'2'!$L:$L)))))</f>
        <v/>
      </c>
      <c r="H421" s="34" t="str">
        <f>IF($D421="","",(IF($C421="","",IF(ISNA(SUMIF('3'!$CA:$CA,$C421,'3'!$CB:$CB)),0,SUMIF('3'!$CA:$CA,$C421,'3'!$CB:$CB)))-IF($D421="","",IF(ISNA(SUMIF('3'!$B:$B,$D421,'3'!$L:$L)),0,SUMIF('3'!$B:$B,$D421,'3'!$L:$L)))))</f>
        <v/>
      </c>
      <c r="I421" s="34" t="str">
        <f>IF($D421="","",(IF($C421="","",IF(ISNA(SUMIF('4'!$CA:$CA,$C421,'4'!$CB:$CB)),0,SUMIF('4'!$CA:$CA,$C421,'4'!$CB:$CB)))-IF($D421="","",IF(ISNA(SUMIF('4'!$B:$B,$D421,'4'!$L:$L)),0,SUMIF('4'!$B:$B,$D421,'4'!$L:$L)))))</f>
        <v/>
      </c>
      <c r="J421" s="34" t="str">
        <f>IF($D421="","",(IF($C421="","",IF(ISNA(SUMIF('5'!$CA:$CA,$C421,'5'!$CB:$CB)),0,SUMIF('5'!$CA:$CA,$C421,'5'!$CB:$CB)))-IF($D421="","",IF(ISNA(SUMIF('5'!$B:$B,$D421,'5'!$L:$L)),0,SUMIF('5'!$B:$B,$D421,'5'!$L:$L)))))</f>
        <v/>
      </c>
      <c r="K421" s="34" t="str">
        <f>IF($D421="","",(IF($C421="","",IF(ISNA(SUMIF('6'!$CA:$CA,$C421,'6'!$CB:$CB)),0,SUMIF('6'!$CA:$CA,$C421,'6'!$CB:$CB)))-IF($D421="","",IF(ISNA(SUMIF('6'!$B:$B,$D421,'6'!$L:$L)),0,SUMIF('6'!$B:$B,$D421,'6'!$L:$L)))))</f>
        <v/>
      </c>
      <c r="L421" s="34" t="str">
        <f>IF($D421="","",(IF($C421="","",IF(ISNA(SUMIF('7'!$CA:$CA,$C421,'7'!$CB:$CB)),0,SUMIF('7'!$CA:$CA,$C421,'7'!$CB:$CB)))-IF($D421="","",IF(ISNA(SUMIF('7'!$B:$B,$D421,'7'!$L:$L)),0,SUMIF('7'!$B:$B,$D421,'7'!$L:$L)))))</f>
        <v/>
      </c>
      <c r="M421" s="34" t="str">
        <f>IF($D421="","",(IF($C421="","",IF(ISNA(SUMIF('8'!$CA:$CA,$C421,'8'!$CB:$CB)),0,SUMIF('8'!$CA:$CA,$C421,'8'!$CB:$CB)))-IF($D421="","",IF(ISNA(SUMIF('8'!$B:$B,$D421,'8'!$L:$L)),0,SUMIF('8'!$B:$B,$D421,'8'!$L:$L)))))</f>
        <v/>
      </c>
      <c r="N421" s="34" t="str">
        <f>IF($D421="","",(IF($C421="","",IF(ISNA(SUMIF('9'!$CA:$CA,$C421,'9'!$CB:$CB)),0,SUMIF('9'!$CA:$CA,$C421,'9'!$CB:$CB)))-IF($D421="","",IF(ISNA(SUMIF('9'!$B:$B,$D421,'9'!$L:$L)),0,SUMIF('9'!$B:$B,$D421,'9'!$L:$L)))))</f>
        <v/>
      </c>
      <c r="O421" s="34" t="str">
        <f>IF($D421="","",(IF($C421="","",IF(ISNA(SUMIF('10'!$CA:$CA,$C421,'10'!$CB:$CB)),0,SUMIF('10'!$CA:$CA,$C421,'10'!$CB:$CB)))-IF($D421="","",IF(ISNA(SUMIF('10'!$B:$B,$D421,'10'!$L:$L)),0,SUMIF('10'!$B:$B,$D421,'10'!$L:$L)))))</f>
        <v/>
      </c>
      <c r="P421" s="34" t="str">
        <f>IF($D421="","",(IF($C421="","",IF(ISNA(SUMIF('11'!$CA:$CA,$C421,'11'!$CB:$CB)),0,SUMIF('11'!$CA:$CA,$C421,'11'!$CB:$CB)))-IF($D421="","",IF(ISNA(SUMIF('11'!$B:$B,$D421,'11'!$L:$L)),0,SUMIF('11'!$B:$B,$D421,'11'!$L:$L)))))</f>
        <v/>
      </c>
      <c r="Q421" s="34" t="str">
        <f>IF($D421="","",(IF($C421="","",IF(ISNA(SUMIF('12'!$CA:$CA,$C421,'12'!$CB:$CB)),0,SUMIF('12'!$CA:$CA,$C421,'12'!$CB:$CB)))-IF($D421="","",IF(ISNA(SUMIF('12'!$B:$B,$D421,'12'!$L:$L)),0,SUMIF('12'!$B:$B,$D421,'12'!$L:$L)))))</f>
        <v/>
      </c>
      <c r="R421" s="34" t="str">
        <f>IF($D421="","",(IF($C421="","",IF(ISNA(SUMIF('13'!$CA:$CA,$C421,'13'!$CB:$CB)),0,SUMIF('13'!$CA:$CA,$C421,'13'!$CB:$CB)))-IF($D421="","",IF(ISNA(SUMIF('13'!$B:$B,$D421,'13'!$L:$L)),0,SUMIF('13'!$B:$B,$D421,'13'!$L:$L)))))</f>
        <v/>
      </c>
      <c r="S421" s="34" t="str">
        <f>IF($D421="","",(IF($C421="","",IF(ISNA(SUMIF('14'!$CA:$CA,$C421,'14'!$CB:$CB)),0,SUMIF('14'!$CA:$CA,$C421,'14'!$CB:$CB)))-IF($D421="","",IF(ISNA(SUMIF('14'!$B:$B,$D421,'14'!$L:$L)),0,SUMIF('14'!$B:$B,$D421,'14'!$L:$L)))))</f>
        <v/>
      </c>
      <c r="T421" s="34" t="str">
        <f>IF($D421="","",(IF($C421="","",IF(ISNA(SUMIF('15'!$CA:$CA,$C421,'15'!$CB:$CB)),0,SUMIF('15'!$CA:$CA,$C421,'15'!$CB:$CB)))-IF($D421="","",IF(ISNA(SUMIF('15'!$B:$B,$D421,'15'!$L:$L)),0,SUMIF('15'!$B:$B,$D421,'15'!$L:$L)))))</f>
        <v/>
      </c>
      <c r="U421" s="34" t="str">
        <f>IF($D421="","",(IF($C421="","",IF(ISNA(SUMIF('16'!$CA:$CA,$C421,'16'!$CB:$CB)),0,SUMIF('16'!$CA:$CA,$C421,'16'!$CB:$CB)))-IF($D421="","",IF(ISNA(SUMIF('16'!$B:$B,$D421,'16'!$L:$L)),0,SUMIF('16'!$B:$B,$D421,'16'!$L:$L)))))</f>
        <v/>
      </c>
      <c r="V421" s="34" t="str">
        <f>IF($D421="","",(IF($C421="","",IF(ISNA(SUMIF('17'!$CA:$CA,$C421,'17'!$CB:$CB)),0,SUMIF('17'!$CA:$CA,$C421,'17'!$CB:$CB)))-IF($D421="","",IF(ISNA(SUMIF('17'!$B:$B,$D421,'17'!$L:$L)),0,SUMIF('17'!$B:$B,$D421,'17'!$L:$L)))))</f>
        <v/>
      </c>
      <c r="W421" s="34" t="str">
        <f>IF($D421="","",(IF($C421="","",IF(ISNA(SUMIF('18'!$CA:$CA,$C421,'18'!$CB:$CB)),0,SUMIF('18'!$CA:$CA,$C421,'18'!$CB:$CB)))-IF($D421="","",IF(ISNA(SUMIF('18'!$B:$B,$D421,'18'!$L:$L)),0,SUMIF('18'!$B:$B,$D421,'18'!$L:$L)))))</f>
        <v/>
      </c>
      <c r="X421" s="34" t="str">
        <f>IF($D421="","",(IF($C421="","",IF(ISNA(SUMIF('19'!$CA:$CA,$C421,'19'!$CB:$CB)),0,SUMIF('19'!$CA:$CA,$C421,'19'!$CB:$CB)))-IF($D421="","",IF(ISNA(SUMIF('19'!$B:$B,$D421,'19'!$L:$L)),0,SUMIF('19'!$B:$B,$D421,'19'!$L:$L)))))</f>
        <v/>
      </c>
      <c r="Y421" s="34" t="str">
        <f>IF($D421="","",(IF($C421="","",IF(ISNA(SUMIF('20'!$CA:$CA,$C421,'20'!$CB:$CB)),0,SUMIF('20'!$CA:$CA,$C421,'20'!$CB:$CB)))-IF($D421="","",IF(ISNA(SUMIF('20'!$B:$B,$D421,'20'!$L:$L)),0,SUMIF('20'!$B:$B,$D421,'20'!$L:$L)))))</f>
        <v/>
      </c>
      <c r="Z421" s="34" t="str">
        <f>IF($D421="","",(IF($C421="","",IF(ISNA(SUMIF('21'!$CA:$CA,$C421,'21'!$CB:$CB)),0,SUMIF('21'!$CA:$CA,$C421,'21'!$CB:$CB)))-IF($D421="","",IF(ISNA(SUMIF('21'!$B:$B,$D421,'21'!$L:$L)),0,SUMIF('21'!$B:$B,$D421,'21'!$L:$L)))))</f>
        <v/>
      </c>
      <c r="AA421" s="34" t="str">
        <f>IF($D421="","",(IF($C421="","",IF(ISNA(SUMIF('22'!$CA:$CA,$C421,'22'!$CB:$CB)),0,SUMIF('22'!$CA:$CA,$C421,'22'!$CB:$CB)))-IF($D421="","",IF(ISNA(SUMIF('22'!$B:$B,$D421,'22'!$L:$L)),0,SUMIF('22'!$B:$B,$D421,'22'!$L:$L)))))</f>
        <v/>
      </c>
      <c r="AB421" s="34" t="str">
        <f>IF($D421="","",(IF($C421="","",IF(ISNA(SUMIF('23'!$CA:$CA,$C421,'23'!$CB:$CB)),0,SUMIF('23'!$CA:$CA,$C421,'23'!$CB:$CB)))-IF($D421="","",IF(ISNA(SUMIF('23'!$B:$B,$D421,'23'!$L:$L)),0,SUMIF('23'!$B:$B,$D421,'23'!$L:$L)))))</f>
        <v/>
      </c>
      <c r="AC421" s="34" t="str">
        <f>IF($D421="","",(IF($C421="","",IF(ISNA(SUMIF('24'!$CA:$CA,$C421,'24'!$CB:$CB)),0,SUMIF('24'!$CA:$CA,$C421,'24'!$CB:$CB)))-IF($D421="","",IF(ISNA(SUMIF('24'!$B:$B,$D421,'24'!$L:$L)),0,SUMIF('24'!$B:$B,$D421,'24'!$L:$L)))))</f>
        <v/>
      </c>
      <c r="AD421" s="34" t="str">
        <f>IF($D421="","",(IF($C421="","",IF(ISNA(SUMIF('25'!$CA:$CA,$C421,'25'!$CB:$CB)),0,SUMIF('25'!$CA:$CA,$C421,'25'!$CB:$CB)))-IF($D421="","",IF(ISNA(SUMIF('25'!$B:$B,$D421,'25'!$L:$L)),0,SUMIF('25'!$B:$B,$D421,'25'!$L:$L)))))</f>
        <v/>
      </c>
      <c r="AE421" s="34" t="str">
        <f>IF($D421="","",(IF($C421="","",IF(ISNA(SUMIF('26'!$CA:$CA,$C421,'26'!$CB:$CB)),0,SUMIF('26'!$CA:$CA,$C421,'26'!$CB:$CB)))-IF($D421="","",IF(ISNA(SUMIF('26'!$B:$B,$D421,'26'!$L:$L)),0,SUMIF('26'!$B:$B,$D421,'26'!$L:$L)))))</f>
        <v/>
      </c>
      <c r="AF421" s="34" t="str">
        <f>IF($D421="","",(IF($C421="","",IF(ISNA(SUMIF('27'!$CA:$CA,$C421,'27'!$CB:$CB)),0,SUMIF('27'!$CA:$CA,$C421,'27'!$CB:$CB)))-IF($D421="","",IF(ISNA(SUMIF('27'!$B:$B,$D421,'27'!$L:$L)),0,SUMIF('27'!$B:$B,$D421,'27'!$L:$L)))))</f>
        <v/>
      </c>
      <c r="AG421" s="34" t="str">
        <f>IF($D421="","",(IF($C421="","",IF(ISNA(SUMIF('28'!$CA:$CA,$C421,'28'!$CB:$CB)),0,SUMIF('28'!$CA:$CA,$C421,'28'!$CB:$CB)))-IF($D421="","",IF(ISNA(SUMIF('28'!$B:$B,$D421,'28'!$L:$L)),0,SUMIF('28'!$B:$B,$D421,'28'!$L:$L)))))</f>
        <v/>
      </c>
      <c r="AH421" s="34" t="str">
        <f>IF($D421="","",(IF($C421="","",IF(ISNA(SUMIF('29'!$CA:$CA,$C421,'29'!$CB:$CB)),0,SUMIF('29'!$CA:$CA,$C421,'29'!$CB:$CB)))-IF($D421="","",IF(ISNA(SUMIF('29'!$B:$B,$D421,'29'!$L:$L)),0,SUMIF('29'!$B:$B,$D421,'29'!$L:$L)))))</f>
        <v/>
      </c>
      <c r="AI421" s="34" t="str">
        <f>IF($D421="","",(IF($C421="","",IF(ISNA(SUMIF('30'!$CA:$CA,$C421,'30'!$CB:$CB)),0,SUMIF('30'!$CA:$CA,$C421,'30'!$CB:$CB)))-IF($D421="","",IF(ISNA(SUMIF('30'!$B:$B,$D421,'30'!$L:$L)),0,SUMIF('30'!$B:$B,$D421,'30'!$L:$L)))))</f>
        <v/>
      </c>
      <c r="AJ421" s="34" t="str">
        <f>IF($D421="","",(IF($C421="","",IF(ISNA(SUMIF('31'!$CA:$CA,$C421,'31'!$CB:$CB)),0,SUMIF('31'!$CA:$CA,$C421,'31'!$CB:$CB)))-IF($D421="","",IF(ISNA(SUMIF('31'!$B:$B,$D421,'31'!$L:$L)),0,SUMIF('31'!$B:$B,$D421,'31'!$L:$L)))))</f>
        <v/>
      </c>
      <c r="AK421" s="35" t="str">
        <f t="shared" si="22"/>
        <v/>
      </c>
      <c r="AL421" s="31" t="str">
        <f t="shared" si="23"/>
        <v/>
      </c>
    </row>
    <row r="422" spans="1:38" ht="17.399999999999999" hidden="1">
      <c r="A422" s="19">
        <v>98</v>
      </c>
      <c r="C422" s="39" t="str">
        <f>IF(D422="","",VLOOKUP('CUADRO GENERADO'!D422,'BASE DATOS CONDUCTORES'!B:C,2,FALSE))</f>
        <v/>
      </c>
      <c r="D422" s="28" t="str">
        <f>IFERROR(VLOOKUP(A422,'BASE DATOS CONDUCTORES'!$AA$4:$AB$403,2,FALSE),"")</f>
        <v/>
      </c>
      <c r="E422" s="34" t="str">
        <f>IF(ISNA(VLOOKUP(D422,SALDOS!C:D,2,FALSE)),"",VLOOKUP(D422,SALDOS!C:D,2,FALSE))</f>
        <v/>
      </c>
      <c r="F422" s="34" t="str">
        <f>IF($D422="","",(IF($C422="","",IF(ISNA(SUMIF('1'!$CA:$CA,$C422,'1'!$CB:$CB)),0,SUMIF('1'!$CA:$CA,$C422,'1'!$CB:$CB)))-IF($D422="","",IF(ISNA(SUMIF('1'!$B:$B,$D422,'1'!$L:$L)),0,SUMIF('1'!$B:$B,$D422,'1'!$L:$L)))))</f>
        <v/>
      </c>
      <c r="G422" s="34" t="str">
        <f>IF($D422="","",(IF($C422="","",IF(ISNA(SUMIF('2'!$CA:$CA,$C422,'2'!$CB:$CB)),0,SUMIF('2'!$CA:$CA,$C422,'2'!$CB:$CB)))-IF($D422="","",IF(ISNA(SUMIF('2'!$B:$B,$D422,'2'!$L:$L)),0,SUMIF('2'!$B:$B,$D422,'2'!$L:$L)))))</f>
        <v/>
      </c>
      <c r="H422" s="34" t="str">
        <f>IF($D422="","",(IF($C422="","",IF(ISNA(SUMIF('3'!$CA:$CA,$C422,'3'!$CB:$CB)),0,SUMIF('3'!$CA:$CA,$C422,'3'!$CB:$CB)))-IF($D422="","",IF(ISNA(SUMIF('3'!$B:$B,$D422,'3'!$L:$L)),0,SUMIF('3'!$B:$B,$D422,'3'!$L:$L)))))</f>
        <v/>
      </c>
      <c r="I422" s="34" t="str">
        <f>IF($D422="","",(IF($C422="","",IF(ISNA(SUMIF('4'!$CA:$CA,$C422,'4'!$CB:$CB)),0,SUMIF('4'!$CA:$CA,$C422,'4'!$CB:$CB)))-IF($D422="","",IF(ISNA(SUMIF('4'!$B:$B,$D422,'4'!$L:$L)),0,SUMIF('4'!$B:$B,$D422,'4'!$L:$L)))))</f>
        <v/>
      </c>
      <c r="J422" s="34" t="str">
        <f>IF($D422="","",(IF($C422="","",IF(ISNA(SUMIF('5'!$CA:$CA,$C422,'5'!$CB:$CB)),0,SUMIF('5'!$CA:$CA,$C422,'5'!$CB:$CB)))-IF($D422="","",IF(ISNA(SUMIF('5'!$B:$B,$D422,'5'!$L:$L)),0,SUMIF('5'!$B:$B,$D422,'5'!$L:$L)))))</f>
        <v/>
      </c>
      <c r="K422" s="34" t="str">
        <f>IF($D422="","",(IF($C422="","",IF(ISNA(SUMIF('6'!$CA:$CA,$C422,'6'!$CB:$CB)),0,SUMIF('6'!$CA:$CA,$C422,'6'!$CB:$CB)))-IF($D422="","",IF(ISNA(SUMIF('6'!$B:$B,$D422,'6'!$L:$L)),0,SUMIF('6'!$B:$B,$D422,'6'!$L:$L)))))</f>
        <v/>
      </c>
      <c r="L422" s="34" t="str">
        <f>IF($D422="","",(IF($C422="","",IF(ISNA(SUMIF('7'!$CA:$CA,$C422,'7'!$CB:$CB)),0,SUMIF('7'!$CA:$CA,$C422,'7'!$CB:$CB)))-IF($D422="","",IF(ISNA(SUMIF('7'!$B:$B,$D422,'7'!$L:$L)),0,SUMIF('7'!$B:$B,$D422,'7'!$L:$L)))))</f>
        <v/>
      </c>
      <c r="M422" s="34" t="str">
        <f>IF($D422="","",(IF($C422="","",IF(ISNA(SUMIF('8'!$CA:$CA,$C422,'8'!$CB:$CB)),0,SUMIF('8'!$CA:$CA,$C422,'8'!$CB:$CB)))-IF($D422="","",IF(ISNA(SUMIF('8'!$B:$B,$D422,'8'!$L:$L)),0,SUMIF('8'!$B:$B,$D422,'8'!$L:$L)))))</f>
        <v/>
      </c>
      <c r="N422" s="34" t="str">
        <f>IF($D422="","",(IF($C422="","",IF(ISNA(SUMIF('9'!$CA:$CA,$C422,'9'!$CB:$CB)),0,SUMIF('9'!$CA:$CA,$C422,'9'!$CB:$CB)))-IF($D422="","",IF(ISNA(SUMIF('9'!$B:$B,$D422,'9'!$L:$L)),0,SUMIF('9'!$B:$B,$D422,'9'!$L:$L)))))</f>
        <v/>
      </c>
      <c r="O422" s="34" t="str">
        <f>IF($D422="","",(IF($C422="","",IF(ISNA(SUMIF('10'!$CA:$CA,$C422,'10'!$CB:$CB)),0,SUMIF('10'!$CA:$CA,$C422,'10'!$CB:$CB)))-IF($D422="","",IF(ISNA(SUMIF('10'!$B:$B,$D422,'10'!$L:$L)),0,SUMIF('10'!$B:$B,$D422,'10'!$L:$L)))))</f>
        <v/>
      </c>
      <c r="P422" s="34" t="str">
        <f>IF($D422="","",(IF($C422="","",IF(ISNA(SUMIF('11'!$CA:$CA,$C422,'11'!$CB:$CB)),0,SUMIF('11'!$CA:$CA,$C422,'11'!$CB:$CB)))-IF($D422="","",IF(ISNA(SUMIF('11'!$B:$B,$D422,'11'!$L:$L)),0,SUMIF('11'!$B:$B,$D422,'11'!$L:$L)))))</f>
        <v/>
      </c>
      <c r="Q422" s="34" t="str">
        <f>IF($D422="","",(IF($C422="","",IF(ISNA(SUMIF('12'!$CA:$CA,$C422,'12'!$CB:$CB)),0,SUMIF('12'!$CA:$CA,$C422,'12'!$CB:$CB)))-IF($D422="","",IF(ISNA(SUMIF('12'!$B:$B,$D422,'12'!$L:$L)),0,SUMIF('12'!$B:$B,$D422,'12'!$L:$L)))))</f>
        <v/>
      </c>
      <c r="R422" s="34" t="str">
        <f>IF($D422="","",(IF($C422="","",IF(ISNA(SUMIF('13'!$CA:$CA,$C422,'13'!$CB:$CB)),0,SUMIF('13'!$CA:$CA,$C422,'13'!$CB:$CB)))-IF($D422="","",IF(ISNA(SUMIF('13'!$B:$B,$D422,'13'!$L:$L)),0,SUMIF('13'!$B:$B,$D422,'13'!$L:$L)))))</f>
        <v/>
      </c>
      <c r="S422" s="34" t="str">
        <f>IF($D422="","",(IF($C422="","",IF(ISNA(SUMIF('14'!$CA:$CA,$C422,'14'!$CB:$CB)),0,SUMIF('14'!$CA:$CA,$C422,'14'!$CB:$CB)))-IF($D422="","",IF(ISNA(SUMIF('14'!$B:$B,$D422,'14'!$L:$L)),0,SUMIF('14'!$B:$B,$D422,'14'!$L:$L)))))</f>
        <v/>
      </c>
      <c r="T422" s="34" t="str">
        <f>IF($D422="","",(IF($C422="","",IF(ISNA(SUMIF('15'!$CA:$CA,$C422,'15'!$CB:$CB)),0,SUMIF('15'!$CA:$CA,$C422,'15'!$CB:$CB)))-IF($D422="","",IF(ISNA(SUMIF('15'!$B:$B,$D422,'15'!$L:$L)),0,SUMIF('15'!$B:$B,$D422,'15'!$L:$L)))))</f>
        <v/>
      </c>
      <c r="U422" s="34" t="str">
        <f>IF($D422="","",(IF($C422="","",IF(ISNA(SUMIF('16'!$CA:$CA,$C422,'16'!$CB:$CB)),0,SUMIF('16'!$CA:$CA,$C422,'16'!$CB:$CB)))-IF($D422="","",IF(ISNA(SUMIF('16'!$B:$B,$D422,'16'!$L:$L)),0,SUMIF('16'!$B:$B,$D422,'16'!$L:$L)))))</f>
        <v/>
      </c>
      <c r="V422" s="34" t="str">
        <f>IF($D422="","",(IF($C422="","",IF(ISNA(SUMIF('17'!$CA:$CA,$C422,'17'!$CB:$CB)),0,SUMIF('17'!$CA:$CA,$C422,'17'!$CB:$CB)))-IF($D422="","",IF(ISNA(SUMIF('17'!$B:$B,$D422,'17'!$L:$L)),0,SUMIF('17'!$B:$B,$D422,'17'!$L:$L)))))</f>
        <v/>
      </c>
      <c r="W422" s="34" t="str">
        <f>IF($D422="","",(IF($C422="","",IF(ISNA(SUMIF('18'!$CA:$CA,$C422,'18'!$CB:$CB)),0,SUMIF('18'!$CA:$CA,$C422,'18'!$CB:$CB)))-IF($D422="","",IF(ISNA(SUMIF('18'!$B:$B,$D422,'18'!$L:$L)),0,SUMIF('18'!$B:$B,$D422,'18'!$L:$L)))))</f>
        <v/>
      </c>
      <c r="X422" s="34" t="str">
        <f>IF($D422="","",(IF($C422="","",IF(ISNA(SUMIF('19'!$CA:$CA,$C422,'19'!$CB:$CB)),0,SUMIF('19'!$CA:$CA,$C422,'19'!$CB:$CB)))-IF($D422="","",IF(ISNA(SUMIF('19'!$B:$B,$D422,'19'!$L:$L)),0,SUMIF('19'!$B:$B,$D422,'19'!$L:$L)))))</f>
        <v/>
      </c>
      <c r="Y422" s="34" t="str">
        <f>IF($D422="","",(IF($C422="","",IF(ISNA(SUMIF('20'!$CA:$CA,$C422,'20'!$CB:$CB)),0,SUMIF('20'!$CA:$CA,$C422,'20'!$CB:$CB)))-IF($D422="","",IF(ISNA(SUMIF('20'!$B:$B,$D422,'20'!$L:$L)),0,SUMIF('20'!$B:$B,$D422,'20'!$L:$L)))))</f>
        <v/>
      </c>
      <c r="Z422" s="34" t="str">
        <f>IF($D422="","",(IF($C422="","",IF(ISNA(SUMIF('21'!$CA:$CA,$C422,'21'!$CB:$CB)),0,SUMIF('21'!$CA:$CA,$C422,'21'!$CB:$CB)))-IF($D422="","",IF(ISNA(SUMIF('21'!$B:$B,$D422,'21'!$L:$L)),0,SUMIF('21'!$B:$B,$D422,'21'!$L:$L)))))</f>
        <v/>
      </c>
      <c r="AA422" s="34" t="str">
        <f>IF($D422="","",(IF($C422="","",IF(ISNA(SUMIF('22'!$CA:$CA,$C422,'22'!$CB:$CB)),0,SUMIF('22'!$CA:$CA,$C422,'22'!$CB:$CB)))-IF($D422="","",IF(ISNA(SUMIF('22'!$B:$B,$D422,'22'!$L:$L)),0,SUMIF('22'!$B:$B,$D422,'22'!$L:$L)))))</f>
        <v/>
      </c>
      <c r="AB422" s="34" t="str">
        <f>IF($D422="","",(IF($C422="","",IF(ISNA(SUMIF('23'!$CA:$CA,$C422,'23'!$CB:$CB)),0,SUMIF('23'!$CA:$CA,$C422,'23'!$CB:$CB)))-IF($D422="","",IF(ISNA(SUMIF('23'!$B:$B,$D422,'23'!$L:$L)),0,SUMIF('23'!$B:$B,$D422,'23'!$L:$L)))))</f>
        <v/>
      </c>
      <c r="AC422" s="34" t="str">
        <f>IF($D422="","",(IF($C422="","",IF(ISNA(SUMIF('24'!$CA:$CA,$C422,'24'!$CB:$CB)),0,SUMIF('24'!$CA:$CA,$C422,'24'!$CB:$CB)))-IF($D422="","",IF(ISNA(SUMIF('24'!$B:$B,$D422,'24'!$L:$L)),0,SUMIF('24'!$B:$B,$D422,'24'!$L:$L)))))</f>
        <v/>
      </c>
      <c r="AD422" s="34" t="str">
        <f>IF($D422="","",(IF($C422="","",IF(ISNA(SUMIF('25'!$CA:$CA,$C422,'25'!$CB:$CB)),0,SUMIF('25'!$CA:$CA,$C422,'25'!$CB:$CB)))-IF($D422="","",IF(ISNA(SUMIF('25'!$B:$B,$D422,'25'!$L:$L)),0,SUMIF('25'!$B:$B,$D422,'25'!$L:$L)))))</f>
        <v/>
      </c>
      <c r="AE422" s="34" t="str">
        <f>IF($D422="","",(IF($C422="","",IF(ISNA(SUMIF('26'!$CA:$CA,$C422,'26'!$CB:$CB)),0,SUMIF('26'!$CA:$CA,$C422,'26'!$CB:$CB)))-IF($D422="","",IF(ISNA(SUMIF('26'!$B:$B,$D422,'26'!$L:$L)),0,SUMIF('26'!$B:$B,$D422,'26'!$L:$L)))))</f>
        <v/>
      </c>
      <c r="AF422" s="34" t="str">
        <f>IF($D422="","",(IF($C422="","",IF(ISNA(SUMIF('27'!$CA:$CA,$C422,'27'!$CB:$CB)),0,SUMIF('27'!$CA:$CA,$C422,'27'!$CB:$CB)))-IF($D422="","",IF(ISNA(SUMIF('27'!$B:$B,$D422,'27'!$L:$L)),0,SUMIF('27'!$B:$B,$D422,'27'!$L:$L)))))</f>
        <v/>
      </c>
      <c r="AG422" s="34" t="str">
        <f>IF($D422="","",(IF($C422="","",IF(ISNA(SUMIF('28'!$CA:$CA,$C422,'28'!$CB:$CB)),0,SUMIF('28'!$CA:$CA,$C422,'28'!$CB:$CB)))-IF($D422="","",IF(ISNA(SUMIF('28'!$B:$B,$D422,'28'!$L:$L)),0,SUMIF('28'!$B:$B,$D422,'28'!$L:$L)))))</f>
        <v/>
      </c>
      <c r="AH422" s="34" t="str">
        <f>IF($D422="","",(IF($C422="","",IF(ISNA(SUMIF('29'!$CA:$CA,$C422,'29'!$CB:$CB)),0,SUMIF('29'!$CA:$CA,$C422,'29'!$CB:$CB)))-IF($D422="","",IF(ISNA(SUMIF('29'!$B:$B,$D422,'29'!$L:$L)),0,SUMIF('29'!$B:$B,$D422,'29'!$L:$L)))))</f>
        <v/>
      </c>
      <c r="AI422" s="34" t="str">
        <f>IF($D422="","",(IF($C422="","",IF(ISNA(SUMIF('30'!$CA:$CA,$C422,'30'!$CB:$CB)),0,SUMIF('30'!$CA:$CA,$C422,'30'!$CB:$CB)))-IF($D422="","",IF(ISNA(SUMIF('30'!$B:$B,$D422,'30'!$L:$L)),0,SUMIF('30'!$B:$B,$D422,'30'!$L:$L)))))</f>
        <v/>
      </c>
      <c r="AJ422" s="34" t="str">
        <f>IF($D422="","",(IF($C422="","",IF(ISNA(SUMIF('31'!$CA:$CA,$C422,'31'!$CB:$CB)),0,SUMIF('31'!$CA:$CA,$C422,'31'!$CB:$CB)))-IF($D422="","",IF(ISNA(SUMIF('31'!$B:$B,$D422,'31'!$L:$L)),0,SUMIF('31'!$B:$B,$D422,'31'!$L:$L)))))</f>
        <v/>
      </c>
      <c r="AK422" s="35" t="str">
        <f t="shared" si="22"/>
        <v/>
      </c>
      <c r="AL422" s="31" t="str">
        <f t="shared" si="23"/>
        <v/>
      </c>
    </row>
    <row r="423" spans="1:38" ht="17.399999999999999" hidden="1">
      <c r="A423" s="19">
        <v>99</v>
      </c>
      <c r="C423" s="39" t="str">
        <f>IF(D423="","",VLOOKUP('CUADRO GENERADO'!D423,'BASE DATOS CONDUCTORES'!B:C,2,FALSE))</f>
        <v/>
      </c>
      <c r="D423" s="28" t="str">
        <f>IFERROR(VLOOKUP(A423,'BASE DATOS CONDUCTORES'!$AA$4:$AB$403,2,FALSE),"")</f>
        <v/>
      </c>
      <c r="E423" s="34" t="str">
        <f>IF(ISNA(VLOOKUP(D423,SALDOS!C:D,2,FALSE)),"",VLOOKUP(D423,SALDOS!C:D,2,FALSE))</f>
        <v/>
      </c>
      <c r="F423" s="34" t="str">
        <f>IF($D423="","",(IF($C423="","",IF(ISNA(SUMIF('1'!$CA:$CA,$C423,'1'!$CB:$CB)),0,SUMIF('1'!$CA:$CA,$C423,'1'!$CB:$CB)))-IF($D423="","",IF(ISNA(SUMIF('1'!$B:$B,$D423,'1'!$L:$L)),0,SUMIF('1'!$B:$B,$D423,'1'!$L:$L)))))</f>
        <v/>
      </c>
      <c r="G423" s="34" t="str">
        <f>IF($D423="","",(IF($C423="","",IF(ISNA(SUMIF('2'!$CA:$CA,$C423,'2'!$CB:$CB)),0,SUMIF('2'!$CA:$CA,$C423,'2'!$CB:$CB)))-IF($D423="","",IF(ISNA(SUMIF('2'!$B:$B,$D423,'2'!$L:$L)),0,SUMIF('2'!$B:$B,$D423,'2'!$L:$L)))))</f>
        <v/>
      </c>
      <c r="H423" s="34" t="str">
        <f>IF($D423="","",(IF($C423="","",IF(ISNA(SUMIF('3'!$CA:$CA,$C423,'3'!$CB:$CB)),0,SUMIF('3'!$CA:$CA,$C423,'3'!$CB:$CB)))-IF($D423="","",IF(ISNA(SUMIF('3'!$B:$B,$D423,'3'!$L:$L)),0,SUMIF('3'!$B:$B,$D423,'3'!$L:$L)))))</f>
        <v/>
      </c>
      <c r="I423" s="34" t="str">
        <f>IF($D423="","",(IF($C423="","",IF(ISNA(SUMIF('4'!$CA:$CA,$C423,'4'!$CB:$CB)),0,SUMIF('4'!$CA:$CA,$C423,'4'!$CB:$CB)))-IF($D423="","",IF(ISNA(SUMIF('4'!$B:$B,$D423,'4'!$L:$L)),0,SUMIF('4'!$B:$B,$D423,'4'!$L:$L)))))</f>
        <v/>
      </c>
      <c r="J423" s="34" t="str">
        <f>IF($D423="","",(IF($C423="","",IF(ISNA(SUMIF('5'!$CA:$CA,$C423,'5'!$CB:$CB)),0,SUMIF('5'!$CA:$CA,$C423,'5'!$CB:$CB)))-IF($D423="","",IF(ISNA(SUMIF('5'!$B:$B,$D423,'5'!$L:$L)),0,SUMIF('5'!$B:$B,$D423,'5'!$L:$L)))))</f>
        <v/>
      </c>
      <c r="K423" s="34" t="str">
        <f>IF($D423="","",(IF($C423="","",IF(ISNA(SUMIF('6'!$CA:$CA,$C423,'6'!$CB:$CB)),0,SUMIF('6'!$CA:$CA,$C423,'6'!$CB:$CB)))-IF($D423="","",IF(ISNA(SUMIF('6'!$B:$B,$D423,'6'!$L:$L)),0,SUMIF('6'!$B:$B,$D423,'6'!$L:$L)))))</f>
        <v/>
      </c>
      <c r="L423" s="34" t="str">
        <f>IF($D423="","",(IF($C423="","",IF(ISNA(SUMIF('7'!$CA:$CA,$C423,'7'!$CB:$CB)),0,SUMIF('7'!$CA:$CA,$C423,'7'!$CB:$CB)))-IF($D423="","",IF(ISNA(SUMIF('7'!$B:$B,$D423,'7'!$L:$L)),0,SUMIF('7'!$B:$B,$D423,'7'!$L:$L)))))</f>
        <v/>
      </c>
      <c r="M423" s="34" t="str">
        <f>IF($D423="","",(IF($C423="","",IF(ISNA(SUMIF('8'!$CA:$CA,$C423,'8'!$CB:$CB)),0,SUMIF('8'!$CA:$CA,$C423,'8'!$CB:$CB)))-IF($D423="","",IF(ISNA(SUMIF('8'!$B:$B,$D423,'8'!$L:$L)),0,SUMIF('8'!$B:$B,$D423,'8'!$L:$L)))))</f>
        <v/>
      </c>
      <c r="N423" s="34" t="str">
        <f>IF($D423="","",(IF($C423="","",IF(ISNA(SUMIF('9'!$CA:$CA,$C423,'9'!$CB:$CB)),0,SUMIF('9'!$CA:$CA,$C423,'9'!$CB:$CB)))-IF($D423="","",IF(ISNA(SUMIF('9'!$B:$B,$D423,'9'!$L:$L)),0,SUMIF('9'!$B:$B,$D423,'9'!$L:$L)))))</f>
        <v/>
      </c>
      <c r="O423" s="34" t="str">
        <f>IF($D423="","",(IF($C423="","",IF(ISNA(SUMIF('10'!$CA:$CA,$C423,'10'!$CB:$CB)),0,SUMIF('10'!$CA:$CA,$C423,'10'!$CB:$CB)))-IF($D423="","",IF(ISNA(SUMIF('10'!$B:$B,$D423,'10'!$L:$L)),0,SUMIF('10'!$B:$B,$D423,'10'!$L:$L)))))</f>
        <v/>
      </c>
      <c r="P423" s="34" t="str">
        <f>IF($D423="","",(IF($C423="","",IF(ISNA(SUMIF('11'!$CA:$CA,$C423,'11'!$CB:$CB)),0,SUMIF('11'!$CA:$CA,$C423,'11'!$CB:$CB)))-IF($D423="","",IF(ISNA(SUMIF('11'!$B:$B,$D423,'11'!$L:$L)),0,SUMIF('11'!$B:$B,$D423,'11'!$L:$L)))))</f>
        <v/>
      </c>
      <c r="Q423" s="34" t="str">
        <f>IF($D423="","",(IF($C423="","",IF(ISNA(SUMIF('12'!$CA:$CA,$C423,'12'!$CB:$CB)),0,SUMIF('12'!$CA:$CA,$C423,'12'!$CB:$CB)))-IF($D423="","",IF(ISNA(SUMIF('12'!$B:$B,$D423,'12'!$L:$L)),0,SUMIF('12'!$B:$B,$D423,'12'!$L:$L)))))</f>
        <v/>
      </c>
      <c r="R423" s="34" t="str">
        <f>IF($D423="","",(IF($C423="","",IF(ISNA(SUMIF('13'!$CA:$CA,$C423,'13'!$CB:$CB)),0,SUMIF('13'!$CA:$CA,$C423,'13'!$CB:$CB)))-IF($D423="","",IF(ISNA(SUMIF('13'!$B:$B,$D423,'13'!$L:$L)),0,SUMIF('13'!$B:$B,$D423,'13'!$L:$L)))))</f>
        <v/>
      </c>
      <c r="S423" s="34" t="str">
        <f>IF($D423="","",(IF($C423="","",IF(ISNA(SUMIF('14'!$CA:$CA,$C423,'14'!$CB:$CB)),0,SUMIF('14'!$CA:$CA,$C423,'14'!$CB:$CB)))-IF($D423="","",IF(ISNA(SUMIF('14'!$B:$B,$D423,'14'!$L:$L)),0,SUMIF('14'!$B:$B,$D423,'14'!$L:$L)))))</f>
        <v/>
      </c>
      <c r="T423" s="34" t="str">
        <f>IF($D423="","",(IF($C423="","",IF(ISNA(SUMIF('15'!$CA:$CA,$C423,'15'!$CB:$CB)),0,SUMIF('15'!$CA:$CA,$C423,'15'!$CB:$CB)))-IF($D423="","",IF(ISNA(SUMIF('15'!$B:$B,$D423,'15'!$L:$L)),0,SUMIF('15'!$B:$B,$D423,'15'!$L:$L)))))</f>
        <v/>
      </c>
      <c r="U423" s="34" t="str">
        <f>IF($D423="","",(IF($C423="","",IF(ISNA(SUMIF('16'!$CA:$CA,$C423,'16'!$CB:$CB)),0,SUMIF('16'!$CA:$CA,$C423,'16'!$CB:$CB)))-IF($D423="","",IF(ISNA(SUMIF('16'!$B:$B,$D423,'16'!$L:$L)),0,SUMIF('16'!$B:$B,$D423,'16'!$L:$L)))))</f>
        <v/>
      </c>
      <c r="V423" s="34" t="str">
        <f>IF($D423="","",(IF($C423="","",IF(ISNA(SUMIF('17'!$CA:$CA,$C423,'17'!$CB:$CB)),0,SUMIF('17'!$CA:$CA,$C423,'17'!$CB:$CB)))-IF($D423="","",IF(ISNA(SUMIF('17'!$B:$B,$D423,'17'!$L:$L)),0,SUMIF('17'!$B:$B,$D423,'17'!$L:$L)))))</f>
        <v/>
      </c>
      <c r="W423" s="34" t="str">
        <f>IF($D423="","",(IF($C423="","",IF(ISNA(SUMIF('18'!$CA:$CA,$C423,'18'!$CB:$CB)),0,SUMIF('18'!$CA:$CA,$C423,'18'!$CB:$CB)))-IF($D423="","",IF(ISNA(SUMIF('18'!$B:$B,$D423,'18'!$L:$L)),0,SUMIF('18'!$B:$B,$D423,'18'!$L:$L)))))</f>
        <v/>
      </c>
      <c r="X423" s="34" t="str">
        <f>IF($D423="","",(IF($C423="","",IF(ISNA(SUMIF('19'!$CA:$CA,$C423,'19'!$CB:$CB)),0,SUMIF('19'!$CA:$CA,$C423,'19'!$CB:$CB)))-IF($D423="","",IF(ISNA(SUMIF('19'!$B:$B,$D423,'19'!$L:$L)),0,SUMIF('19'!$B:$B,$D423,'19'!$L:$L)))))</f>
        <v/>
      </c>
      <c r="Y423" s="34" t="str">
        <f>IF($D423="","",(IF($C423="","",IF(ISNA(SUMIF('20'!$CA:$CA,$C423,'20'!$CB:$CB)),0,SUMIF('20'!$CA:$CA,$C423,'20'!$CB:$CB)))-IF($D423="","",IF(ISNA(SUMIF('20'!$B:$B,$D423,'20'!$L:$L)),0,SUMIF('20'!$B:$B,$D423,'20'!$L:$L)))))</f>
        <v/>
      </c>
      <c r="Z423" s="34" t="str">
        <f>IF($D423="","",(IF($C423="","",IF(ISNA(SUMIF('21'!$CA:$CA,$C423,'21'!$CB:$CB)),0,SUMIF('21'!$CA:$CA,$C423,'21'!$CB:$CB)))-IF($D423="","",IF(ISNA(SUMIF('21'!$B:$B,$D423,'21'!$L:$L)),0,SUMIF('21'!$B:$B,$D423,'21'!$L:$L)))))</f>
        <v/>
      </c>
      <c r="AA423" s="34" t="str">
        <f>IF($D423="","",(IF($C423="","",IF(ISNA(SUMIF('22'!$CA:$CA,$C423,'22'!$CB:$CB)),0,SUMIF('22'!$CA:$CA,$C423,'22'!$CB:$CB)))-IF($D423="","",IF(ISNA(SUMIF('22'!$B:$B,$D423,'22'!$L:$L)),0,SUMIF('22'!$B:$B,$D423,'22'!$L:$L)))))</f>
        <v/>
      </c>
      <c r="AB423" s="34" t="str">
        <f>IF($D423="","",(IF($C423="","",IF(ISNA(SUMIF('23'!$CA:$CA,$C423,'23'!$CB:$CB)),0,SUMIF('23'!$CA:$CA,$C423,'23'!$CB:$CB)))-IF($D423="","",IF(ISNA(SUMIF('23'!$B:$B,$D423,'23'!$L:$L)),0,SUMIF('23'!$B:$B,$D423,'23'!$L:$L)))))</f>
        <v/>
      </c>
      <c r="AC423" s="34" t="str">
        <f>IF($D423="","",(IF($C423="","",IF(ISNA(SUMIF('24'!$CA:$CA,$C423,'24'!$CB:$CB)),0,SUMIF('24'!$CA:$CA,$C423,'24'!$CB:$CB)))-IF($D423="","",IF(ISNA(SUMIF('24'!$B:$B,$D423,'24'!$L:$L)),0,SUMIF('24'!$B:$B,$D423,'24'!$L:$L)))))</f>
        <v/>
      </c>
      <c r="AD423" s="34" t="str">
        <f>IF($D423="","",(IF($C423="","",IF(ISNA(SUMIF('25'!$CA:$CA,$C423,'25'!$CB:$CB)),0,SUMIF('25'!$CA:$CA,$C423,'25'!$CB:$CB)))-IF($D423="","",IF(ISNA(SUMIF('25'!$B:$B,$D423,'25'!$L:$L)),0,SUMIF('25'!$B:$B,$D423,'25'!$L:$L)))))</f>
        <v/>
      </c>
      <c r="AE423" s="34" t="str">
        <f>IF($D423="","",(IF($C423="","",IF(ISNA(SUMIF('26'!$CA:$CA,$C423,'26'!$CB:$CB)),0,SUMIF('26'!$CA:$CA,$C423,'26'!$CB:$CB)))-IF($D423="","",IF(ISNA(SUMIF('26'!$B:$B,$D423,'26'!$L:$L)),0,SUMIF('26'!$B:$B,$D423,'26'!$L:$L)))))</f>
        <v/>
      </c>
      <c r="AF423" s="34" t="str">
        <f>IF($D423="","",(IF($C423="","",IF(ISNA(SUMIF('27'!$CA:$CA,$C423,'27'!$CB:$CB)),0,SUMIF('27'!$CA:$CA,$C423,'27'!$CB:$CB)))-IF($D423="","",IF(ISNA(SUMIF('27'!$B:$B,$D423,'27'!$L:$L)),0,SUMIF('27'!$B:$B,$D423,'27'!$L:$L)))))</f>
        <v/>
      </c>
      <c r="AG423" s="34" t="str">
        <f>IF($D423="","",(IF($C423="","",IF(ISNA(SUMIF('28'!$CA:$CA,$C423,'28'!$CB:$CB)),0,SUMIF('28'!$CA:$CA,$C423,'28'!$CB:$CB)))-IF($D423="","",IF(ISNA(SUMIF('28'!$B:$B,$D423,'28'!$L:$L)),0,SUMIF('28'!$B:$B,$D423,'28'!$L:$L)))))</f>
        <v/>
      </c>
      <c r="AH423" s="34" t="str">
        <f>IF($D423="","",(IF($C423="","",IF(ISNA(SUMIF('29'!$CA:$CA,$C423,'29'!$CB:$CB)),0,SUMIF('29'!$CA:$CA,$C423,'29'!$CB:$CB)))-IF($D423="","",IF(ISNA(SUMIF('29'!$B:$B,$D423,'29'!$L:$L)),0,SUMIF('29'!$B:$B,$D423,'29'!$L:$L)))))</f>
        <v/>
      </c>
      <c r="AI423" s="34" t="str">
        <f>IF($D423="","",(IF($C423="","",IF(ISNA(SUMIF('30'!$CA:$CA,$C423,'30'!$CB:$CB)),0,SUMIF('30'!$CA:$CA,$C423,'30'!$CB:$CB)))-IF($D423="","",IF(ISNA(SUMIF('30'!$B:$B,$D423,'30'!$L:$L)),0,SUMIF('30'!$B:$B,$D423,'30'!$L:$L)))))</f>
        <v/>
      </c>
      <c r="AJ423" s="34" t="str">
        <f>IF($D423="","",(IF($C423="","",IF(ISNA(SUMIF('31'!$CA:$CA,$C423,'31'!$CB:$CB)),0,SUMIF('31'!$CA:$CA,$C423,'31'!$CB:$CB)))-IF($D423="","",IF(ISNA(SUMIF('31'!$B:$B,$D423,'31'!$L:$L)),0,SUMIF('31'!$B:$B,$D423,'31'!$L:$L)))))</f>
        <v/>
      </c>
      <c r="AK423" s="35" t="str">
        <f t="shared" si="22"/>
        <v/>
      </c>
      <c r="AL423" s="31" t="str">
        <f t="shared" si="23"/>
        <v/>
      </c>
    </row>
    <row r="424" spans="1:38" ht="17.399999999999999" hidden="1">
      <c r="A424" s="19">
        <v>100</v>
      </c>
      <c r="C424" s="39" t="str">
        <f>IF(D424="","",VLOOKUP('CUADRO GENERADO'!D424,'BASE DATOS CONDUCTORES'!B:C,2,FALSE))</f>
        <v/>
      </c>
      <c r="D424" s="28" t="str">
        <f>IFERROR(VLOOKUP(A424,'BASE DATOS CONDUCTORES'!$AA$4:$AB$403,2,FALSE),"")</f>
        <v/>
      </c>
      <c r="E424" s="34" t="str">
        <f>IF(ISNA(VLOOKUP(D424,SALDOS!C:D,2,FALSE)),"",VLOOKUP(D424,SALDOS!C:D,2,FALSE))</f>
        <v/>
      </c>
      <c r="F424" s="34" t="str">
        <f>IF($D424="","",(IF($C424="","",IF(ISNA(SUMIF('1'!$CA:$CA,$C424,'1'!$CB:$CB)),0,SUMIF('1'!$CA:$CA,$C424,'1'!$CB:$CB)))-IF($D424="","",IF(ISNA(SUMIF('1'!$B:$B,$D424,'1'!$L:$L)),0,SUMIF('1'!$B:$B,$D424,'1'!$L:$L)))))</f>
        <v/>
      </c>
      <c r="G424" s="34" t="str">
        <f>IF($D424="","",(IF($C424="","",IF(ISNA(SUMIF('2'!$CA:$CA,$C424,'2'!$CB:$CB)),0,SUMIF('2'!$CA:$CA,$C424,'2'!$CB:$CB)))-IF($D424="","",IF(ISNA(SUMIF('2'!$B:$B,$D424,'2'!$L:$L)),0,SUMIF('2'!$B:$B,$D424,'2'!$L:$L)))))</f>
        <v/>
      </c>
      <c r="H424" s="34" t="str">
        <f>IF($D424="","",(IF($C424="","",IF(ISNA(SUMIF('3'!$CA:$CA,$C424,'3'!$CB:$CB)),0,SUMIF('3'!$CA:$CA,$C424,'3'!$CB:$CB)))-IF($D424="","",IF(ISNA(SUMIF('3'!$B:$B,$D424,'3'!$L:$L)),0,SUMIF('3'!$B:$B,$D424,'3'!$L:$L)))))</f>
        <v/>
      </c>
      <c r="I424" s="34" t="str">
        <f>IF($D424="","",(IF($C424="","",IF(ISNA(SUMIF('4'!$CA:$CA,$C424,'4'!$CB:$CB)),0,SUMIF('4'!$CA:$CA,$C424,'4'!$CB:$CB)))-IF($D424="","",IF(ISNA(SUMIF('4'!$B:$B,$D424,'4'!$L:$L)),0,SUMIF('4'!$B:$B,$D424,'4'!$L:$L)))))</f>
        <v/>
      </c>
      <c r="J424" s="34" t="str">
        <f>IF($D424="","",(IF($C424="","",IF(ISNA(SUMIF('5'!$CA:$CA,$C424,'5'!$CB:$CB)),0,SUMIF('5'!$CA:$CA,$C424,'5'!$CB:$CB)))-IF($D424="","",IF(ISNA(SUMIF('5'!$B:$B,$D424,'5'!$L:$L)),0,SUMIF('5'!$B:$B,$D424,'5'!$L:$L)))))</f>
        <v/>
      </c>
      <c r="K424" s="34" t="str">
        <f>IF($D424="","",(IF($C424="","",IF(ISNA(SUMIF('6'!$CA:$CA,$C424,'6'!$CB:$CB)),0,SUMIF('6'!$CA:$CA,$C424,'6'!$CB:$CB)))-IF($D424="","",IF(ISNA(SUMIF('6'!$B:$B,$D424,'6'!$L:$L)),0,SUMIF('6'!$B:$B,$D424,'6'!$L:$L)))))</f>
        <v/>
      </c>
      <c r="L424" s="34" t="str">
        <f>IF($D424="","",(IF($C424="","",IF(ISNA(SUMIF('7'!$CA:$CA,$C424,'7'!$CB:$CB)),0,SUMIF('7'!$CA:$CA,$C424,'7'!$CB:$CB)))-IF($D424="","",IF(ISNA(SUMIF('7'!$B:$B,$D424,'7'!$L:$L)),0,SUMIF('7'!$B:$B,$D424,'7'!$L:$L)))))</f>
        <v/>
      </c>
      <c r="M424" s="34" t="str">
        <f>IF($D424="","",(IF($C424="","",IF(ISNA(SUMIF('8'!$CA:$CA,$C424,'8'!$CB:$CB)),0,SUMIF('8'!$CA:$CA,$C424,'8'!$CB:$CB)))-IF($D424="","",IF(ISNA(SUMIF('8'!$B:$B,$D424,'8'!$L:$L)),0,SUMIF('8'!$B:$B,$D424,'8'!$L:$L)))))</f>
        <v/>
      </c>
      <c r="N424" s="34" t="str">
        <f>IF($D424="","",(IF($C424="","",IF(ISNA(SUMIF('9'!$CA:$CA,$C424,'9'!$CB:$CB)),0,SUMIF('9'!$CA:$CA,$C424,'9'!$CB:$CB)))-IF($D424="","",IF(ISNA(SUMIF('9'!$B:$B,$D424,'9'!$L:$L)),0,SUMIF('9'!$B:$B,$D424,'9'!$L:$L)))))</f>
        <v/>
      </c>
      <c r="O424" s="34" t="str">
        <f>IF($D424="","",(IF($C424="","",IF(ISNA(SUMIF('10'!$CA:$CA,$C424,'10'!$CB:$CB)),0,SUMIF('10'!$CA:$CA,$C424,'10'!$CB:$CB)))-IF($D424="","",IF(ISNA(SUMIF('10'!$B:$B,$D424,'10'!$L:$L)),0,SUMIF('10'!$B:$B,$D424,'10'!$L:$L)))))</f>
        <v/>
      </c>
      <c r="P424" s="34" t="str">
        <f>IF($D424="","",(IF($C424="","",IF(ISNA(SUMIF('11'!$CA:$CA,$C424,'11'!$CB:$CB)),0,SUMIF('11'!$CA:$CA,$C424,'11'!$CB:$CB)))-IF($D424="","",IF(ISNA(SUMIF('11'!$B:$B,$D424,'11'!$L:$L)),0,SUMIF('11'!$B:$B,$D424,'11'!$L:$L)))))</f>
        <v/>
      </c>
      <c r="Q424" s="34" t="str">
        <f>IF($D424="","",(IF($C424="","",IF(ISNA(SUMIF('12'!$CA:$CA,$C424,'12'!$CB:$CB)),0,SUMIF('12'!$CA:$CA,$C424,'12'!$CB:$CB)))-IF($D424="","",IF(ISNA(SUMIF('12'!$B:$B,$D424,'12'!$L:$L)),0,SUMIF('12'!$B:$B,$D424,'12'!$L:$L)))))</f>
        <v/>
      </c>
      <c r="R424" s="34" t="str">
        <f>IF($D424="","",(IF($C424="","",IF(ISNA(SUMIF('13'!$CA:$CA,$C424,'13'!$CB:$CB)),0,SUMIF('13'!$CA:$CA,$C424,'13'!$CB:$CB)))-IF($D424="","",IF(ISNA(SUMIF('13'!$B:$B,$D424,'13'!$L:$L)),0,SUMIF('13'!$B:$B,$D424,'13'!$L:$L)))))</f>
        <v/>
      </c>
      <c r="S424" s="34" t="str">
        <f>IF($D424="","",(IF($C424="","",IF(ISNA(SUMIF('14'!$CA:$CA,$C424,'14'!$CB:$CB)),0,SUMIF('14'!$CA:$CA,$C424,'14'!$CB:$CB)))-IF($D424="","",IF(ISNA(SUMIF('14'!$B:$B,$D424,'14'!$L:$L)),0,SUMIF('14'!$B:$B,$D424,'14'!$L:$L)))))</f>
        <v/>
      </c>
      <c r="T424" s="34" t="str">
        <f>IF($D424="","",(IF($C424="","",IF(ISNA(SUMIF('15'!$CA:$CA,$C424,'15'!$CB:$CB)),0,SUMIF('15'!$CA:$CA,$C424,'15'!$CB:$CB)))-IF($D424="","",IF(ISNA(SUMIF('15'!$B:$B,$D424,'15'!$L:$L)),0,SUMIF('15'!$B:$B,$D424,'15'!$L:$L)))))</f>
        <v/>
      </c>
      <c r="U424" s="34" t="str">
        <f>IF($D424="","",(IF($C424="","",IF(ISNA(SUMIF('16'!$CA:$CA,$C424,'16'!$CB:$CB)),0,SUMIF('16'!$CA:$CA,$C424,'16'!$CB:$CB)))-IF($D424="","",IF(ISNA(SUMIF('16'!$B:$B,$D424,'16'!$L:$L)),0,SUMIF('16'!$B:$B,$D424,'16'!$L:$L)))))</f>
        <v/>
      </c>
      <c r="V424" s="34" t="str">
        <f>IF($D424="","",(IF($C424="","",IF(ISNA(SUMIF('17'!$CA:$CA,$C424,'17'!$CB:$CB)),0,SUMIF('17'!$CA:$CA,$C424,'17'!$CB:$CB)))-IF($D424="","",IF(ISNA(SUMIF('17'!$B:$B,$D424,'17'!$L:$L)),0,SUMIF('17'!$B:$B,$D424,'17'!$L:$L)))))</f>
        <v/>
      </c>
      <c r="W424" s="34" t="str">
        <f>IF($D424="","",(IF($C424="","",IF(ISNA(SUMIF('18'!$CA:$CA,$C424,'18'!$CB:$CB)),0,SUMIF('18'!$CA:$CA,$C424,'18'!$CB:$CB)))-IF($D424="","",IF(ISNA(SUMIF('18'!$B:$B,$D424,'18'!$L:$L)),0,SUMIF('18'!$B:$B,$D424,'18'!$L:$L)))))</f>
        <v/>
      </c>
      <c r="X424" s="34" t="str">
        <f>IF($D424="","",(IF($C424="","",IF(ISNA(SUMIF('19'!$CA:$CA,$C424,'19'!$CB:$CB)),0,SUMIF('19'!$CA:$CA,$C424,'19'!$CB:$CB)))-IF($D424="","",IF(ISNA(SUMIF('19'!$B:$B,$D424,'19'!$L:$L)),0,SUMIF('19'!$B:$B,$D424,'19'!$L:$L)))))</f>
        <v/>
      </c>
      <c r="Y424" s="34" t="str">
        <f>IF($D424="","",(IF($C424="","",IF(ISNA(SUMIF('20'!$CA:$CA,$C424,'20'!$CB:$CB)),0,SUMIF('20'!$CA:$CA,$C424,'20'!$CB:$CB)))-IF($D424="","",IF(ISNA(SUMIF('20'!$B:$B,$D424,'20'!$L:$L)),0,SUMIF('20'!$B:$B,$D424,'20'!$L:$L)))))</f>
        <v/>
      </c>
      <c r="Z424" s="34" t="str">
        <f>IF($D424="","",(IF($C424="","",IF(ISNA(SUMIF('21'!$CA:$CA,$C424,'21'!$CB:$CB)),0,SUMIF('21'!$CA:$CA,$C424,'21'!$CB:$CB)))-IF($D424="","",IF(ISNA(SUMIF('21'!$B:$B,$D424,'21'!$L:$L)),0,SUMIF('21'!$B:$B,$D424,'21'!$L:$L)))))</f>
        <v/>
      </c>
      <c r="AA424" s="34" t="str">
        <f>IF($D424="","",(IF($C424="","",IF(ISNA(SUMIF('22'!$CA:$CA,$C424,'22'!$CB:$CB)),0,SUMIF('22'!$CA:$CA,$C424,'22'!$CB:$CB)))-IF($D424="","",IF(ISNA(SUMIF('22'!$B:$B,$D424,'22'!$L:$L)),0,SUMIF('22'!$B:$B,$D424,'22'!$L:$L)))))</f>
        <v/>
      </c>
      <c r="AB424" s="34" t="str">
        <f>IF($D424="","",(IF($C424="","",IF(ISNA(SUMIF('23'!$CA:$CA,$C424,'23'!$CB:$CB)),0,SUMIF('23'!$CA:$CA,$C424,'23'!$CB:$CB)))-IF($D424="","",IF(ISNA(SUMIF('23'!$B:$B,$D424,'23'!$L:$L)),0,SUMIF('23'!$B:$B,$D424,'23'!$L:$L)))))</f>
        <v/>
      </c>
      <c r="AC424" s="34" t="str">
        <f>IF($D424="","",(IF($C424="","",IF(ISNA(SUMIF('24'!$CA:$CA,$C424,'24'!$CB:$CB)),0,SUMIF('24'!$CA:$CA,$C424,'24'!$CB:$CB)))-IF($D424="","",IF(ISNA(SUMIF('24'!$B:$B,$D424,'24'!$L:$L)),0,SUMIF('24'!$B:$B,$D424,'24'!$L:$L)))))</f>
        <v/>
      </c>
      <c r="AD424" s="34" t="str">
        <f>IF($D424="","",(IF($C424="","",IF(ISNA(SUMIF('25'!$CA:$CA,$C424,'25'!$CB:$CB)),0,SUMIF('25'!$CA:$CA,$C424,'25'!$CB:$CB)))-IF($D424="","",IF(ISNA(SUMIF('25'!$B:$B,$D424,'25'!$L:$L)),0,SUMIF('25'!$B:$B,$D424,'25'!$L:$L)))))</f>
        <v/>
      </c>
      <c r="AE424" s="34" t="str">
        <f>IF($D424="","",(IF($C424="","",IF(ISNA(SUMIF('26'!$CA:$CA,$C424,'26'!$CB:$CB)),0,SUMIF('26'!$CA:$CA,$C424,'26'!$CB:$CB)))-IF($D424="","",IF(ISNA(SUMIF('26'!$B:$B,$D424,'26'!$L:$L)),0,SUMIF('26'!$B:$B,$D424,'26'!$L:$L)))))</f>
        <v/>
      </c>
      <c r="AF424" s="34" t="str">
        <f>IF($D424="","",(IF($C424="","",IF(ISNA(SUMIF('27'!$CA:$CA,$C424,'27'!$CB:$CB)),0,SUMIF('27'!$CA:$CA,$C424,'27'!$CB:$CB)))-IF($D424="","",IF(ISNA(SUMIF('27'!$B:$B,$D424,'27'!$L:$L)),0,SUMIF('27'!$B:$B,$D424,'27'!$L:$L)))))</f>
        <v/>
      </c>
      <c r="AG424" s="34" t="str">
        <f>IF($D424="","",(IF($C424="","",IF(ISNA(SUMIF('28'!$CA:$CA,$C424,'28'!$CB:$CB)),0,SUMIF('28'!$CA:$CA,$C424,'28'!$CB:$CB)))-IF($D424="","",IF(ISNA(SUMIF('28'!$B:$B,$D424,'28'!$L:$L)),0,SUMIF('28'!$B:$B,$D424,'28'!$L:$L)))))</f>
        <v/>
      </c>
      <c r="AH424" s="34" t="str">
        <f>IF($D424="","",(IF($C424="","",IF(ISNA(SUMIF('29'!$CA:$CA,$C424,'29'!$CB:$CB)),0,SUMIF('29'!$CA:$CA,$C424,'29'!$CB:$CB)))-IF($D424="","",IF(ISNA(SUMIF('29'!$B:$B,$D424,'29'!$L:$L)),0,SUMIF('29'!$B:$B,$D424,'29'!$L:$L)))))</f>
        <v/>
      </c>
      <c r="AI424" s="34" t="str">
        <f>IF($D424="","",(IF($C424="","",IF(ISNA(SUMIF('30'!$CA:$CA,$C424,'30'!$CB:$CB)),0,SUMIF('30'!$CA:$CA,$C424,'30'!$CB:$CB)))-IF($D424="","",IF(ISNA(SUMIF('30'!$B:$B,$D424,'30'!$L:$L)),0,SUMIF('30'!$B:$B,$D424,'30'!$L:$L)))))</f>
        <v/>
      </c>
      <c r="AJ424" s="34" t="str">
        <f>IF($D424="","",(IF($C424="","",IF(ISNA(SUMIF('31'!$CA:$CA,$C424,'31'!$CB:$CB)),0,SUMIF('31'!$CA:$CA,$C424,'31'!$CB:$CB)))-IF($D424="","",IF(ISNA(SUMIF('31'!$B:$B,$D424,'31'!$L:$L)),0,SUMIF('31'!$B:$B,$D424,'31'!$L:$L)))))</f>
        <v/>
      </c>
      <c r="AK424" s="35" t="str">
        <f t="shared" si="22"/>
        <v/>
      </c>
      <c r="AL424" s="31" t="str">
        <f t="shared" si="23"/>
        <v/>
      </c>
    </row>
    <row r="425" spans="1:38" s="38" customFormat="1" ht="16.2" thickBot="1">
      <c r="A425" s="36"/>
      <c r="B425" s="37"/>
      <c r="C425" s="40"/>
      <c r="D425" s="51" t="s">
        <v>131</v>
      </c>
      <c r="E425" s="52">
        <f>SUM(E325:E424)</f>
        <v>0</v>
      </c>
      <c r="F425" s="52">
        <f>SUM(F325:F424)</f>
        <v>0</v>
      </c>
      <c r="G425" s="52">
        <f t="shared" ref="G425:AK425" si="24">SUM(G325:G424)</f>
        <v>0</v>
      </c>
      <c r="H425" s="52">
        <f t="shared" si="24"/>
        <v>0</v>
      </c>
      <c r="I425" s="52">
        <f t="shared" si="24"/>
        <v>0</v>
      </c>
      <c r="J425" s="52">
        <f t="shared" si="24"/>
        <v>0</v>
      </c>
      <c r="K425" s="52">
        <f t="shared" si="24"/>
        <v>0</v>
      </c>
      <c r="L425" s="52">
        <f t="shared" si="24"/>
        <v>0</v>
      </c>
      <c r="M425" s="52">
        <f t="shared" si="24"/>
        <v>0</v>
      </c>
      <c r="N425" s="52">
        <f t="shared" si="24"/>
        <v>0</v>
      </c>
      <c r="O425" s="52">
        <f t="shared" si="24"/>
        <v>0</v>
      </c>
      <c r="P425" s="52">
        <f t="shared" si="24"/>
        <v>0</v>
      </c>
      <c r="Q425" s="52">
        <f t="shared" si="24"/>
        <v>0</v>
      </c>
      <c r="R425" s="52">
        <f t="shared" si="24"/>
        <v>0</v>
      </c>
      <c r="S425" s="52">
        <f t="shared" si="24"/>
        <v>0</v>
      </c>
      <c r="T425" s="52">
        <f t="shared" si="24"/>
        <v>0</v>
      </c>
      <c r="U425" s="52">
        <f t="shared" si="24"/>
        <v>0</v>
      </c>
      <c r="V425" s="52">
        <f t="shared" si="24"/>
        <v>0</v>
      </c>
      <c r="W425" s="52">
        <f t="shared" si="24"/>
        <v>0</v>
      </c>
      <c r="X425" s="52">
        <f t="shared" si="24"/>
        <v>0</v>
      </c>
      <c r="Y425" s="52">
        <f t="shared" si="24"/>
        <v>0</v>
      </c>
      <c r="Z425" s="52">
        <f t="shared" si="24"/>
        <v>0</v>
      </c>
      <c r="AA425" s="52">
        <f t="shared" si="24"/>
        <v>0</v>
      </c>
      <c r="AB425" s="52">
        <f t="shared" si="24"/>
        <v>0</v>
      </c>
      <c r="AC425" s="52">
        <f t="shared" si="24"/>
        <v>0</v>
      </c>
      <c r="AD425" s="52">
        <f t="shared" si="24"/>
        <v>0</v>
      </c>
      <c r="AE425" s="52">
        <f t="shared" si="24"/>
        <v>0</v>
      </c>
      <c r="AF425" s="52">
        <f t="shared" si="24"/>
        <v>0</v>
      </c>
      <c r="AG425" s="52">
        <f t="shared" si="24"/>
        <v>0</v>
      </c>
      <c r="AH425" s="52">
        <f t="shared" si="24"/>
        <v>0</v>
      </c>
      <c r="AI425" s="52">
        <f t="shared" si="24"/>
        <v>0</v>
      </c>
      <c r="AJ425" s="52">
        <f t="shared" si="24"/>
        <v>0</v>
      </c>
      <c r="AK425" s="52">
        <f t="shared" si="24"/>
        <v>0</v>
      </c>
      <c r="AL425" s="53" t="str">
        <f>COUNTA(AL325:AL424)-COUNTIF(AL325:AL424,"")&amp;" COND"</f>
        <v>21 COND</v>
      </c>
    </row>
    <row r="430" spans="1:38">
      <c r="D430" s="6" t="s">
        <v>140</v>
      </c>
      <c r="E430" s="7">
        <f>E107+E213+E319+E425</f>
        <v>0</v>
      </c>
      <c r="F430" s="7">
        <f t="shared" ref="F430:AK430" si="25">F107+F213+F319+F425</f>
        <v>0</v>
      </c>
      <c r="G430" s="7">
        <f t="shared" si="25"/>
        <v>0</v>
      </c>
      <c r="H430" s="7">
        <f t="shared" si="25"/>
        <v>0</v>
      </c>
      <c r="I430" s="7">
        <f t="shared" si="25"/>
        <v>0</v>
      </c>
      <c r="J430" s="7">
        <f t="shared" si="25"/>
        <v>0</v>
      </c>
      <c r="K430" s="7">
        <f t="shared" si="25"/>
        <v>0</v>
      </c>
      <c r="L430" s="7">
        <f t="shared" si="25"/>
        <v>0</v>
      </c>
      <c r="M430" s="7">
        <f t="shared" si="25"/>
        <v>0</v>
      </c>
      <c r="N430" s="7">
        <f t="shared" si="25"/>
        <v>0</v>
      </c>
      <c r="O430" s="7">
        <f t="shared" si="25"/>
        <v>0</v>
      </c>
      <c r="P430" s="7">
        <f t="shared" si="25"/>
        <v>0</v>
      </c>
      <c r="Q430" s="7">
        <f t="shared" si="25"/>
        <v>0</v>
      </c>
      <c r="R430" s="7">
        <f t="shared" si="25"/>
        <v>0</v>
      </c>
      <c r="S430" s="7">
        <f t="shared" si="25"/>
        <v>0</v>
      </c>
      <c r="T430" s="7">
        <f t="shared" si="25"/>
        <v>0</v>
      </c>
      <c r="U430" s="7">
        <f t="shared" si="25"/>
        <v>0</v>
      </c>
      <c r="V430" s="7">
        <f t="shared" si="25"/>
        <v>0</v>
      </c>
      <c r="W430" s="7">
        <f t="shared" si="25"/>
        <v>0</v>
      </c>
      <c r="X430" s="7">
        <f t="shared" si="25"/>
        <v>0</v>
      </c>
      <c r="Y430" s="7">
        <f t="shared" si="25"/>
        <v>0</v>
      </c>
      <c r="Z430" s="7">
        <f t="shared" si="25"/>
        <v>0</v>
      </c>
      <c r="AA430" s="7">
        <f t="shared" si="25"/>
        <v>0</v>
      </c>
      <c r="AB430" s="7">
        <f t="shared" si="25"/>
        <v>0</v>
      </c>
      <c r="AC430" s="7">
        <f t="shared" si="25"/>
        <v>0</v>
      </c>
      <c r="AD430" s="7">
        <f t="shared" si="25"/>
        <v>0</v>
      </c>
      <c r="AE430" s="7">
        <f t="shared" si="25"/>
        <v>0</v>
      </c>
      <c r="AF430" s="7">
        <f t="shared" si="25"/>
        <v>0</v>
      </c>
      <c r="AG430" s="7">
        <f t="shared" si="25"/>
        <v>0</v>
      </c>
      <c r="AH430" s="7">
        <f t="shared" si="25"/>
        <v>0</v>
      </c>
      <c r="AI430" s="7">
        <f t="shared" si="25"/>
        <v>0</v>
      </c>
      <c r="AJ430" s="7">
        <f t="shared" si="25"/>
        <v>0</v>
      </c>
      <c r="AK430" s="7">
        <f t="shared" si="25"/>
        <v>0</v>
      </c>
      <c r="AL430" s="6" t="str">
        <f>COUNTA('BASE DATOS CONDUCTORES'!C3:C8403)&amp;" COND"</f>
        <v>130 COND</v>
      </c>
    </row>
  </sheetData>
  <sheetProtection sheet="1" objects="1" scenarios="1" formatColumns="0" formatRows="0"/>
  <mergeCells count="18">
    <mergeCell ref="L4:O4"/>
    <mergeCell ref="L110:O110"/>
    <mergeCell ref="G110:K110"/>
    <mergeCell ref="D4:E5"/>
    <mergeCell ref="P4:Q4"/>
    <mergeCell ref="G4:K4"/>
    <mergeCell ref="G214:P214"/>
    <mergeCell ref="D322:E323"/>
    <mergeCell ref="D110:E111"/>
    <mergeCell ref="G322:K322"/>
    <mergeCell ref="P216:Q216"/>
    <mergeCell ref="G320:P320"/>
    <mergeCell ref="P110:Q110"/>
    <mergeCell ref="D216:E217"/>
    <mergeCell ref="G216:K216"/>
    <mergeCell ref="L216:O216"/>
    <mergeCell ref="L322:O322"/>
    <mergeCell ref="P322:Q322"/>
  </mergeCells>
  <phoneticPr fontId="3" type="noConversion"/>
  <conditionalFormatting sqref="AK7:AK106 AK113:AK212 AK325:AK424">
    <cfRule type="cellIs" dxfId="6" priority="5" stopIfTrue="1" operator="lessThanOrEqual">
      <formula>-20</formula>
    </cfRule>
  </conditionalFormatting>
  <conditionalFormatting sqref="AK219:AK318">
    <cfRule type="cellIs" dxfId="5" priority="4" stopIfTrue="1" operator="lessThanOrEqual">
      <formula>-20</formula>
    </cfRule>
  </conditionalFormatting>
  <conditionalFormatting sqref="AK219:AK318">
    <cfRule type="cellIs" dxfId="4" priority="3" stopIfTrue="1" operator="lessThanOrEqual">
      <formula>-20</formula>
    </cfRule>
  </conditionalFormatting>
  <conditionalFormatting sqref="AK219:AK318">
    <cfRule type="cellIs" dxfId="3" priority="2" stopIfTrue="1" operator="lessThanOrEqual">
      <formula>-20</formula>
    </cfRule>
  </conditionalFormatting>
  <conditionalFormatting sqref="AK219:AK318">
    <cfRule type="cellIs" dxfId="2" priority="1" stopIfTrue="1" operator="lessThanOrEqual">
      <formula>-20</formula>
    </cfRule>
  </conditionalFormatting>
  <dataValidations count="1">
    <dataValidation type="list" allowBlank="1" showInputMessage="1" showErrorMessage="1" sqref="F1">
      <formula1>$M$1:$X$1</formula1>
    </dataValidation>
  </dataValidations>
  <printOptions horizontalCentered="1" verticalCentered="1"/>
  <pageMargins left="0.19685039370078741" right="0.19685039370078741" top="0.19685039370078741" bottom="0.19685039370078741" header="0" footer="0"/>
  <pageSetup paperSize="8" scale="32" orientation="portrait" r:id="rId1"/>
  <headerFooter alignWithMargins="0"/>
  <rowBreaks count="2" manualBreakCount="2">
    <brk id="214" min="3" max="37" man="1"/>
    <brk id="426" max="16383" man="1"/>
  </rowBreaks>
  <legacyDrawing r:id="rId2"/>
</worksheet>
</file>

<file path=xl/worksheets/sheet2.xml><?xml version="1.0" encoding="utf-8"?>
<worksheet xmlns="http://schemas.openxmlformats.org/spreadsheetml/2006/main" xmlns:r="http://schemas.openxmlformats.org/officeDocument/2006/relationships">
  <sheetPr>
    <tabColor indexed="13"/>
  </sheetPr>
  <dimension ref="A1:M403"/>
  <sheetViews>
    <sheetView showGridLines="0" workbookViewId="0">
      <pane ySplit="2" topLeftCell="A3" activePane="bottomLeft" state="frozen"/>
      <selection pane="bottomLeft" activeCell="E3" sqref="E3:F402"/>
    </sheetView>
  </sheetViews>
  <sheetFormatPr baseColWidth="10" defaultRowHeight="13.2"/>
  <cols>
    <col min="2" max="2" width="22.33203125" style="70" customWidth="1"/>
    <col min="3" max="3" width="6.6640625" customWidth="1"/>
    <col min="4" max="4" width="11.5546875" style="20" customWidth="1"/>
    <col min="5" max="5" width="22.33203125" style="70" customWidth="1"/>
    <col min="6" max="6" width="6.6640625" customWidth="1"/>
    <col min="7" max="7" width="3.6640625" customWidth="1"/>
    <col min="10" max="10" width="4.21875" style="83" customWidth="1"/>
    <col min="11" max="11" width="4.5546875" style="83" customWidth="1"/>
    <col min="12" max="12" width="10.5546875" style="84" customWidth="1"/>
    <col min="13" max="13" width="6.5546875" style="84" customWidth="1"/>
  </cols>
  <sheetData>
    <row r="1" spans="1:13">
      <c r="A1" s="76" t="str">
        <f>'CUADRO GENERADO'!$D$1</f>
        <v>SoFalt 3.0</v>
      </c>
      <c r="B1" s="90" t="str">
        <f>IF(C2="COND","","CONDUCTORES REPETIDOS")</f>
        <v/>
      </c>
      <c r="E1" s="90" t="str">
        <f>IF(F2="COND","","CONDUCTORES REPETIDOS")</f>
        <v/>
      </c>
      <c r="J1" s="129" t="s">
        <v>190</v>
      </c>
      <c r="K1" s="129"/>
      <c r="L1" s="129"/>
      <c r="M1" s="129"/>
    </row>
    <row r="2" spans="1:13">
      <c r="B2" s="68" t="s">
        <v>145</v>
      </c>
      <c r="C2" s="17" t="str">
        <f>IF(ISNA(MODE(C3:C402)),"COND",MODE(C3:C402))</f>
        <v>COND</v>
      </c>
      <c r="D2" s="71" t="s">
        <v>187</v>
      </c>
      <c r="E2" s="72" t="s">
        <v>188</v>
      </c>
      <c r="F2" s="17" t="str">
        <f>IF(ISNA(MODE(F3:F402)),"COND",MODE(F3:F402))</f>
        <v>COND</v>
      </c>
      <c r="G2" s="55"/>
      <c r="J2" s="85" t="s">
        <v>193</v>
      </c>
      <c r="K2" s="85" t="s">
        <v>191</v>
      </c>
      <c r="L2" s="86" t="s">
        <v>192</v>
      </c>
      <c r="M2" s="87" t="s">
        <v>186</v>
      </c>
    </row>
    <row r="3" spans="1:13">
      <c r="B3" s="69"/>
      <c r="C3" s="8"/>
      <c r="D3" s="71" t="str">
        <f>IF(C3="","",B3)</f>
        <v/>
      </c>
      <c r="E3" s="88">
        <f t="shared" ref="E3:E66" si="0">IFERROR(VLOOKUP(J3,K:M,2,FALSE),"")</f>
        <v>0</v>
      </c>
      <c r="F3" s="89">
        <f t="shared" ref="F3:F66" si="1">IFERROR(VLOOKUP(J3,K:M,3,FALSE),"")</f>
        <v>7</v>
      </c>
      <c r="G3" s="55"/>
      <c r="J3" s="85">
        <v>1</v>
      </c>
      <c r="K3" s="85" t="str">
        <f t="shared" ref="K3:K66" si="2">IF(M3="","",RANK(M3,M:M,1))</f>
        <v/>
      </c>
      <c r="L3" s="86" t="str">
        <f>IF(M3="","",VLOOKUP(M3,'CUADRO GENERADO'!D:AK,34,FALSE))</f>
        <v/>
      </c>
      <c r="M3" s="87" t="str">
        <f>IF('BASE DATOS CONDUCTORES'!B4="","",'BASE DATOS CONDUCTORES'!B4)</f>
        <v/>
      </c>
    </row>
    <row r="4" spans="1:13">
      <c r="B4" s="69"/>
      <c r="C4" s="8"/>
      <c r="D4" s="71" t="str">
        <f t="shared" ref="D4:D67" si="3">IF(C4="","",B4)</f>
        <v/>
      </c>
      <c r="E4" s="88">
        <f t="shared" si="0"/>
        <v>0</v>
      </c>
      <c r="F4" s="89">
        <f t="shared" si="1"/>
        <v>8</v>
      </c>
      <c r="G4" s="55"/>
      <c r="J4" s="85">
        <v>2</v>
      </c>
      <c r="K4" s="85" t="str">
        <f t="shared" si="2"/>
        <v/>
      </c>
      <c r="L4" s="86" t="str">
        <f>IF(M4="","",VLOOKUP(M4,'CUADRO GENERADO'!D:AK,34,FALSE))</f>
        <v/>
      </c>
      <c r="M4" s="87" t="str">
        <f>IF('BASE DATOS CONDUCTORES'!B5="","",'BASE DATOS CONDUCTORES'!B5)</f>
        <v/>
      </c>
    </row>
    <row r="5" spans="1:13">
      <c r="B5" s="69"/>
      <c r="C5" s="8"/>
      <c r="D5" s="71" t="str">
        <f t="shared" si="3"/>
        <v/>
      </c>
      <c r="E5" s="88">
        <f t="shared" si="0"/>
        <v>0</v>
      </c>
      <c r="F5" s="89">
        <f t="shared" si="1"/>
        <v>9</v>
      </c>
      <c r="G5" s="55"/>
      <c r="J5" s="85">
        <v>3</v>
      </c>
      <c r="K5" s="85" t="str">
        <f t="shared" si="2"/>
        <v/>
      </c>
      <c r="L5" s="86" t="str">
        <f>IF(M5="","",VLOOKUP(M5,'CUADRO GENERADO'!D:AK,34,FALSE))</f>
        <v/>
      </c>
      <c r="M5" s="87" t="str">
        <f>IF('BASE DATOS CONDUCTORES'!B6="","",'BASE DATOS CONDUCTORES'!B6)</f>
        <v/>
      </c>
    </row>
    <row r="6" spans="1:13">
      <c r="B6" s="69"/>
      <c r="C6" s="8"/>
      <c r="D6" s="71" t="str">
        <f t="shared" si="3"/>
        <v/>
      </c>
      <c r="E6" s="88">
        <f t="shared" si="0"/>
        <v>0</v>
      </c>
      <c r="F6" s="89">
        <f t="shared" si="1"/>
        <v>10</v>
      </c>
      <c r="G6" s="55"/>
      <c r="J6" s="85">
        <v>4</v>
      </c>
      <c r="K6" s="85" t="str">
        <f t="shared" si="2"/>
        <v/>
      </c>
      <c r="L6" s="86" t="str">
        <f>IF(M6="","",VLOOKUP(M6,'CUADRO GENERADO'!D:AK,34,FALSE))</f>
        <v/>
      </c>
      <c r="M6" s="87" t="str">
        <f>IF('BASE DATOS CONDUCTORES'!B7="","",'BASE DATOS CONDUCTORES'!B7)</f>
        <v/>
      </c>
    </row>
    <row r="7" spans="1:13">
      <c r="B7" s="69"/>
      <c r="C7" s="8"/>
      <c r="D7" s="71" t="str">
        <f t="shared" si="3"/>
        <v/>
      </c>
      <c r="E7" s="88">
        <f t="shared" si="0"/>
        <v>0</v>
      </c>
      <c r="F7" s="89">
        <f t="shared" si="1"/>
        <v>14</v>
      </c>
      <c r="G7" s="55"/>
      <c r="J7" s="85">
        <v>5</v>
      </c>
      <c r="K7" s="85" t="str">
        <f t="shared" si="2"/>
        <v/>
      </c>
      <c r="L7" s="86" t="str">
        <f>IF(M7="","",VLOOKUP(M7,'CUADRO GENERADO'!D:AK,34,FALSE))</f>
        <v/>
      </c>
      <c r="M7" s="87" t="str">
        <f>IF('BASE DATOS CONDUCTORES'!B8="","",'BASE DATOS CONDUCTORES'!B8)</f>
        <v/>
      </c>
    </row>
    <row r="8" spans="1:13">
      <c r="B8" s="69"/>
      <c r="C8" s="8"/>
      <c r="D8" s="71" t="str">
        <f t="shared" si="3"/>
        <v/>
      </c>
      <c r="E8" s="88">
        <f t="shared" si="0"/>
        <v>0</v>
      </c>
      <c r="F8" s="89">
        <f t="shared" si="1"/>
        <v>15</v>
      </c>
      <c r="G8" s="55"/>
      <c r="J8" s="85">
        <v>6</v>
      </c>
      <c r="K8" s="85" t="str">
        <f t="shared" si="2"/>
        <v/>
      </c>
      <c r="L8" s="86" t="str">
        <f>IF(M8="","",VLOOKUP(M8,'CUADRO GENERADO'!D:AK,34,FALSE))</f>
        <v/>
      </c>
      <c r="M8" s="87" t="str">
        <f>IF('BASE DATOS CONDUCTORES'!B9="","",'BASE DATOS CONDUCTORES'!B9)</f>
        <v/>
      </c>
    </row>
    <row r="9" spans="1:13">
      <c r="B9" s="69"/>
      <c r="C9" s="8"/>
      <c r="D9" s="71" t="str">
        <f t="shared" si="3"/>
        <v/>
      </c>
      <c r="E9" s="88">
        <f t="shared" si="0"/>
        <v>0</v>
      </c>
      <c r="F9" s="89">
        <f t="shared" si="1"/>
        <v>22</v>
      </c>
      <c r="G9" s="55"/>
      <c r="J9" s="85">
        <v>7</v>
      </c>
      <c r="K9" s="85">
        <f t="shared" si="2"/>
        <v>1</v>
      </c>
      <c r="L9" s="86">
        <f>IF(M9="","",VLOOKUP(M9,'CUADRO GENERADO'!D:AK,34,FALSE))</f>
        <v>0</v>
      </c>
      <c r="M9" s="87">
        <f>IF('BASE DATOS CONDUCTORES'!B10="","",'BASE DATOS CONDUCTORES'!B10)</f>
        <v>7</v>
      </c>
    </row>
    <row r="10" spans="1:13">
      <c r="B10" s="69"/>
      <c r="C10" s="8"/>
      <c r="D10" s="71" t="str">
        <f t="shared" si="3"/>
        <v/>
      </c>
      <c r="E10" s="88">
        <f t="shared" si="0"/>
        <v>0</v>
      </c>
      <c r="F10" s="89">
        <f t="shared" si="1"/>
        <v>29</v>
      </c>
      <c r="G10" s="55"/>
      <c r="J10" s="85">
        <v>8</v>
      </c>
      <c r="K10" s="85">
        <f t="shared" si="2"/>
        <v>2</v>
      </c>
      <c r="L10" s="86">
        <f>IF(M10="","",VLOOKUP(M10,'CUADRO GENERADO'!D:AK,34,FALSE))</f>
        <v>0</v>
      </c>
      <c r="M10" s="87">
        <f>IF('BASE DATOS CONDUCTORES'!B11="","",'BASE DATOS CONDUCTORES'!B11)</f>
        <v>8</v>
      </c>
    </row>
    <row r="11" spans="1:13">
      <c r="B11" s="69"/>
      <c r="C11" s="8"/>
      <c r="D11" s="71" t="str">
        <f t="shared" si="3"/>
        <v/>
      </c>
      <c r="E11" s="88">
        <f t="shared" si="0"/>
        <v>0</v>
      </c>
      <c r="F11" s="89">
        <f t="shared" si="1"/>
        <v>30</v>
      </c>
      <c r="G11" s="55"/>
      <c r="J11" s="85">
        <v>9</v>
      </c>
      <c r="K11" s="85">
        <f t="shared" si="2"/>
        <v>3</v>
      </c>
      <c r="L11" s="86">
        <f>IF(M11="","",VLOOKUP(M11,'CUADRO GENERADO'!D:AK,34,FALSE))</f>
        <v>0</v>
      </c>
      <c r="M11" s="87">
        <f>IF('BASE DATOS CONDUCTORES'!B12="","",'BASE DATOS CONDUCTORES'!B12)</f>
        <v>9</v>
      </c>
    </row>
    <row r="12" spans="1:13">
      <c r="B12" s="69"/>
      <c r="C12" s="8"/>
      <c r="D12" s="71" t="str">
        <f t="shared" si="3"/>
        <v/>
      </c>
      <c r="E12" s="88">
        <f t="shared" si="0"/>
        <v>0</v>
      </c>
      <c r="F12" s="89">
        <f t="shared" si="1"/>
        <v>31</v>
      </c>
      <c r="G12" s="55"/>
      <c r="J12" s="85">
        <v>10</v>
      </c>
      <c r="K12" s="85">
        <f t="shared" si="2"/>
        <v>4</v>
      </c>
      <c r="L12" s="86">
        <f>IF(M12="","",VLOOKUP(M12,'CUADRO GENERADO'!D:AK,34,FALSE))</f>
        <v>0</v>
      </c>
      <c r="M12" s="87">
        <f>IF('BASE DATOS CONDUCTORES'!B13="","",'BASE DATOS CONDUCTORES'!B13)</f>
        <v>10</v>
      </c>
    </row>
    <row r="13" spans="1:13">
      <c r="B13" s="69"/>
      <c r="C13" s="8"/>
      <c r="D13" s="71" t="str">
        <f t="shared" si="3"/>
        <v/>
      </c>
      <c r="E13" s="88">
        <f t="shared" si="0"/>
        <v>0</v>
      </c>
      <c r="F13" s="89">
        <f t="shared" si="1"/>
        <v>32</v>
      </c>
      <c r="G13" s="55"/>
      <c r="J13" s="85">
        <v>11</v>
      </c>
      <c r="K13" s="85" t="str">
        <f t="shared" si="2"/>
        <v/>
      </c>
      <c r="L13" s="86" t="str">
        <f>IF(M13="","",VLOOKUP(M13,'CUADRO GENERADO'!D:AK,34,FALSE))</f>
        <v/>
      </c>
      <c r="M13" s="87" t="str">
        <f>IF('BASE DATOS CONDUCTORES'!B14="","",'BASE DATOS CONDUCTORES'!B14)</f>
        <v/>
      </c>
    </row>
    <row r="14" spans="1:13">
      <c r="B14" s="69"/>
      <c r="C14" s="8"/>
      <c r="D14" s="71" t="str">
        <f t="shared" si="3"/>
        <v/>
      </c>
      <c r="E14" s="88">
        <f t="shared" si="0"/>
        <v>0</v>
      </c>
      <c r="F14" s="89">
        <f t="shared" si="1"/>
        <v>40</v>
      </c>
      <c r="G14" s="55"/>
      <c r="J14" s="85">
        <v>12</v>
      </c>
      <c r="K14" s="85" t="str">
        <f t="shared" si="2"/>
        <v/>
      </c>
      <c r="L14" s="86" t="str">
        <f>IF(M14="","",VLOOKUP(M14,'CUADRO GENERADO'!D:AK,34,FALSE))</f>
        <v/>
      </c>
      <c r="M14" s="87" t="str">
        <f>IF('BASE DATOS CONDUCTORES'!B15="","",'BASE DATOS CONDUCTORES'!B15)</f>
        <v/>
      </c>
    </row>
    <row r="15" spans="1:13">
      <c r="B15" s="69"/>
      <c r="C15" s="8"/>
      <c r="D15" s="71" t="str">
        <f t="shared" si="3"/>
        <v/>
      </c>
      <c r="E15" s="88">
        <f t="shared" si="0"/>
        <v>0</v>
      </c>
      <c r="F15" s="89">
        <f t="shared" si="1"/>
        <v>46</v>
      </c>
      <c r="G15" s="55"/>
      <c r="J15" s="85">
        <v>13</v>
      </c>
      <c r="K15" s="85" t="str">
        <f t="shared" si="2"/>
        <v/>
      </c>
      <c r="L15" s="86" t="str">
        <f>IF(M15="","",VLOOKUP(M15,'CUADRO GENERADO'!D:AK,34,FALSE))</f>
        <v/>
      </c>
      <c r="M15" s="87" t="str">
        <f>IF('BASE DATOS CONDUCTORES'!B16="","",'BASE DATOS CONDUCTORES'!B16)</f>
        <v/>
      </c>
    </row>
    <row r="16" spans="1:13">
      <c r="B16" s="69"/>
      <c r="C16" s="8"/>
      <c r="D16" s="71" t="str">
        <f t="shared" si="3"/>
        <v/>
      </c>
      <c r="E16" s="88">
        <f t="shared" si="0"/>
        <v>0</v>
      </c>
      <c r="F16" s="89">
        <f t="shared" si="1"/>
        <v>47</v>
      </c>
      <c r="G16" s="55"/>
      <c r="J16" s="85">
        <v>14</v>
      </c>
      <c r="K16" s="85">
        <f t="shared" si="2"/>
        <v>5</v>
      </c>
      <c r="L16" s="86">
        <f>IF(M16="","",VLOOKUP(M16,'CUADRO GENERADO'!D:AK,34,FALSE))</f>
        <v>0</v>
      </c>
      <c r="M16" s="87">
        <f>IF('BASE DATOS CONDUCTORES'!B17="","",'BASE DATOS CONDUCTORES'!B17)</f>
        <v>14</v>
      </c>
    </row>
    <row r="17" spans="2:13">
      <c r="B17" s="69"/>
      <c r="C17" s="8"/>
      <c r="D17" s="71" t="str">
        <f t="shared" si="3"/>
        <v/>
      </c>
      <c r="E17" s="88">
        <f t="shared" si="0"/>
        <v>0</v>
      </c>
      <c r="F17" s="89">
        <f t="shared" si="1"/>
        <v>48</v>
      </c>
      <c r="G17" s="55"/>
      <c r="J17" s="85">
        <v>15</v>
      </c>
      <c r="K17" s="85">
        <f t="shared" si="2"/>
        <v>6</v>
      </c>
      <c r="L17" s="86">
        <f>IF(M17="","",VLOOKUP(M17,'CUADRO GENERADO'!D:AK,34,FALSE))</f>
        <v>0</v>
      </c>
      <c r="M17" s="87">
        <f>IF('BASE DATOS CONDUCTORES'!B18="","",'BASE DATOS CONDUCTORES'!B18)</f>
        <v>15</v>
      </c>
    </row>
    <row r="18" spans="2:13">
      <c r="B18" s="69"/>
      <c r="C18" s="8"/>
      <c r="D18" s="71" t="str">
        <f t="shared" si="3"/>
        <v/>
      </c>
      <c r="E18" s="88">
        <f t="shared" si="0"/>
        <v>0</v>
      </c>
      <c r="F18" s="89">
        <f t="shared" si="1"/>
        <v>49</v>
      </c>
      <c r="G18" s="55"/>
      <c r="J18" s="85">
        <v>16</v>
      </c>
      <c r="K18" s="85" t="str">
        <f t="shared" si="2"/>
        <v/>
      </c>
      <c r="L18" s="86" t="str">
        <f>IF(M18="","",VLOOKUP(M18,'CUADRO GENERADO'!D:AK,34,FALSE))</f>
        <v/>
      </c>
      <c r="M18" s="87" t="str">
        <f>IF('BASE DATOS CONDUCTORES'!B19="","",'BASE DATOS CONDUCTORES'!B19)</f>
        <v/>
      </c>
    </row>
    <row r="19" spans="2:13">
      <c r="B19" s="69"/>
      <c r="C19" s="8"/>
      <c r="D19" s="71" t="str">
        <f t="shared" si="3"/>
        <v/>
      </c>
      <c r="E19" s="88">
        <f t="shared" si="0"/>
        <v>0</v>
      </c>
      <c r="F19" s="89">
        <f t="shared" si="1"/>
        <v>50</v>
      </c>
      <c r="G19" s="55"/>
      <c r="J19" s="85">
        <v>17</v>
      </c>
      <c r="K19" s="85" t="str">
        <f t="shared" si="2"/>
        <v/>
      </c>
      <c r="L19" s="86" t="str">
        <f>IF(M19="","",VLOOKUP(M19,'CUADRO GENERADO'!D:AK,34,FALSE))</f>
        <v/>
      </c>
      <c r="M19" s="87" t="str">
        <f>IF('BASE DATOS CONDUCTORES'!B20="","",'BASE DATOS CONDUCTORES'!B20)</f>
        <v/>
      </c>
    </row>
    <row r="20" spans="2:13">
      <c r="B20" s="69"/>
      <c r="C20" s="8"/>
      <c r="D20" s="71" t="str">
        <f t="shared" si="3"/>
        <v/>
      </c>
      <c r="E20" s="88">
        <f t="shared" si="0"/>
        <v>0</v>
      </c>
      <c r="F20" s="89">
        <f t="shared" si="1"/>
        <v>55</v>
      </c>
      <c r="G20" s="55"/>
      <c r="J20" s="85">
        <v>18</v>
      </c>
      <c r="K20" s="85" t="str">
        <f t="shared" si="2"/>
        <v/>
      </c>
      <c r="L20" s="86" t="str">
        <f>IF(M20="","",VLOOKUP(M20,'CUADRO GENERADO'!D:AK,34,FALSE))</f>
        <v/>
      </c>
      <c r="M20" s="87" t="str">
        <f>IF('BASE DATOS CONDUCTORES'!B21="","",'BASE DATOS CONDUCTORES'!B21)</f>
        <v/>
      </c>
    </row>
    <row r="21" spans="2:13">
      <c r="B21" s="69"/>
      <c r="C21" s="8"/>
      <c r="D21" s="71" t="str">
        <f t="shared" si="3"/>
        <v/>
      </c>
      <c r="E21" s="88">
        <f t="shared" si="0"/>
        <v>0</v>
      </c>
      <c r="F21" s="89">
        <f t="shared" si="1"/>
        <v>62</v>
      </c>
      <c r="G21" s="55"/>
      <c r="J21" s="85">
        <v>19</v>
      </c>
      <c r="K21" s="85" t="str">
        <f t="shared" si="2"/>
        <v/>
      </c>
      <c r="L21" s="86" t="str">
        <f>IF(M21="","",VLOOKUP(M21,'CUADRO GENERADO'!D:AK,34,FALSE))</f>
        <v/>
      </c>
      <c r="M21" s="87" t="str">
        <f>IF('BASE DATOS CONDUCTORES'!B22="","",'BASE DATOS CONDUCTORES'!B22)</f>
        <v/>
      </c>
    </row>
    <row r="22" spans="2:13">
      <c r="B22" s="69"/>
      <c r="C22" s="8"/>
      <c r="D22" s="71" t="str">
        <f t="shared" si="3"/>
        <v/>
      </c>
      <c r="E22" s="88">
        <f t="shared" si="0"/>
        <v>0</v>
      </c>
      <c r="F22" s="89">
        <f t="shared" si="1"/>
        <v>63</v>
      </c>
      <c r="G22" s="55"/>
      <c r="J22" s="85">
        <v>20</v>
      </c>
      <c r="K22" s="85" t="str">
        <f t="shared" si="2"/>
        <v/>
      </c>
      <c r="L22" s="86" t="str">
        <f>IF(M22="","",VLOOKUP(M22,'CUADRO GENERADO'!D:AK,34,FALSE))</f>
        <v/>
      </c>
      <c r="M22" s="87" t="str">
        <f>IF('BASE DATOS CONDUCTORES'!B23="","",'BASE DATOS CONDUCTORES'!B23)</f>
        <v/>
      </c>
    </row>
    <row r="23" spans="2:13">
      <c r="B23" s="69"/>
      <c r="C23" s="8"/>
      <c r="D23" s="71" t="str">
        <f t="shared" si="3"/>
        <v/>
      </c>
      <c r="E23" s="88">
        <f t="shared" si="0"/>
        <v>0</v>
      </c>
      <c r="F23" s="89">
        <f t="shared" si="1"/>
        <v>64</v>
      </c>
      <c r="G23" s="55"/>
      <c r="J23" s="85">
        <v>21</v>
      </c>
      <c r="K23" s="85" t="str">
        <f t="shared" si="2"/>
        <v/>
      </c>
      <c r="L23" s="86" t="str">
        <f>IF(M23="","",VLOOKUP(M23,'CUADRO GENERADO'!D:AK,34,FALSE))</f>
        <v/>
      </c>
      <c r="M23" s="87" t="str">
        <f>IF('BASE DATOS CONDUCTORES'!B24="","",'BASE DATOS CONDUCTORES'!B24)</f>
        <v/>
      </c>
    </row>
    <row r="24" spans="2:13">
      <c r="B24" s="69"/>
      <c r="C24" s="8"/>
      <c r="D24" s="71" t="str">
        <f t="shared" si="3"/>
        <v/>
      </c>
      <c r="E24" s="88">
        <f t="shared" si="0"/>
        <v>0</v>
      </c>
      <c r="F24" s="89">
        <f t="shared" si="1"/>
        <v>66</v>
      </c>
      <c r="G24" s="55"/>
      <c r="J24" s="85">
        <v>22</v>
      </c>
      <c r="K24" s="85">
        <f t="shared" si="2"/>
        <v>7</v>
      </c>
      <c r="L24" s="86">
        <f>IF(M24="","",VLOOKUP(M24,'CUADRO GENERADO'!D:AK,34,FALSE))</f>
        <v>0</v>
      </c>
      <c r="M24" s="87">
        <f>IF('BASE DATOS CONDUCTORES'!B25="","",'BASE DATOS CONDUCTORES'!B25)</f>
        <v>22</v>
      </c>
    </row>
    <row r="25" spans="2:13">
      <c r="B25" s="69"/>
      <c r="C25" s="8"/>
      <c r="D25" s="71" t="str">
        <f t="shared" si="3"/>
        <v/>
      </c>
      <c r="E25" s="88">
        <f t="shared" si="0"/>
        <v>0</v>
      </c>
      <c r="F25" s="89">
        <f t="shared" si="1"/>
        <v>71</v>
      </c>
      <c r="G25" s="55"/>
      <c r="J25" s="85">
        <v>23</v>
      </c>
      <c r="K25" s="85" t="str">
        <f t="shared" si="2"/>
        <v/>
      </c>
      <c r="L25" s="86" t="str">
        <f>IF(M25="","",VLOOKUP(M25,'CUADRO GENERADO'!D:AK,34,FALSE))</f>
        <v/>
      </c>
      <c r="M25" s="87" t="str">
        <f>IF('BASE DATOS CONDUCTORES'!B26="","",'BASE DATOS CONDUCTORES'!B26)</f>
        <v/>
      </c>
    </row>
    <row r="26" spans="2:13">
      <c r="B26" s="69"/>
      <c r="C26" s="8"/>
      <c r="D26" s="71" t="str">
        <f t="shared" si="3"/>
        <v/>
      </c>
      <c r="E26" s="88">
        <f t="shared" si="0"/>
        <v>0</v>
      </c>
      <c r="F26" s="89">
        <f t="shared" si="1"/>
        <v>72</v>
      </c>
      <c r="G26" s="55"/>
      <c r="J26" s="85">
        <v>24</v>
      </c>
      <c r="K26" s="85" t="str">
        <f t="shared" si="2"/>
        <v/>
      </c>
      <c r="L26" s="86" t="str">
        <f>IF(M26="","",VLOOKUP(M26,'CUADRO GENERADO'!D:AK,34,FALSE))</f>
        <v/>
      </c>
      <c r="M26" s="87" t="str">
        <f>IF('BASE DATOS CONDUCTORES'!B27="","",'BASE DATOS CONDUCTORES'!B27)</f>
        <v/>
      </c>
    </row>
    <row r="27" spans="2:13">
      <c r="B27" s="69"/>
      <c r="C27" s="8"/>
      <c r="D27" s="71" t="str">
        <f t="shared" si="3"/>
        <v/>
      </c>
      <c r="E27" s="88">
        <f t="shared" si="0"/>
        <v>0</v>
      </c>
      <c r="F27" s="89">
        <f t="shared" si="1"/>
        <v>73</v>
      </c>
      <c r="G27" s="55"/>
      <c r="J27" s="85">
        <v>25</v>
      </c>
      <c r="K27" s="85" t="str">
        <f t="shared" si="2"/>
        <v/>
      </c>
      <c r="L27" s="86" t="str">
        <f>IF(M27="","",VLOOKUP(M27,'CUADRO GENERADO'!D:AK,34,FALSE))</f>
        <v/>
      </c>
      <c r="M27" s="87" t="str">
        <f>IF('BASE DATOS CONDUCTORES'!B28="","",'BASE DATOS CONDUCTORES'!B28)</f>
        <v/>
      </c>
    </row>
    <row r="28" spans="2:13">
      <c r="B28" s="69"/>
      <c r="C28" s="8"/>
      <c r="D28" s="71" t="str">
        <f t="shared" si="3"/>
        <v/>
      </c>
      <c r="E28" s="88">
        <f t="shared" si="0"/>
        <v>0</v>
      </c>
      <c r="F28" s="89">
        <f t="shared" si="1"/>
        <v>80</v>
      </c>
      <c r="G28" s="55"/>
      <c r="J28" s="85">
        <v>26</v>
      </c>
      <c r="K28" s="85" t="str">
        <f t="shared" si="2"/>
        <v/>
      </c>
      <c r="L28" s="86" t="str">
        <f>IF(M28="","",VLOOKUP(M28,'CUADRO GENERADO'!D:AK,34,FALSE))</f>
        <v/>
      </c>
      <c r="M28" s="87" t="str">
        <f>IF('BASE DATOS CONDUCTORES'!B29="","",'BASE DATOS CONDUCTORES'!B29)</f>
        <v/>
      </c>
    </row>
    <row r="29" spans="2:13">
      <c r="B29" s="69"/>
      <c r="C29" s="8"/>
      <c r="D29" s="71" t="str">
        <f t="shared" si="3"/>
        <v/>
      </c>
      <c r="E29" s="88">
        <f t="shared" si="0"/>
        <v>0</v>
      </c>
      <c r="F29" s="89">
        <f t="shared" si="1"/>
        <v>89</v>
      </c>
      <c r="G29" s="55"/>
      <c r="J29" s="85">
        <v>27</v>
      </c>
      <c r="K29" s="85" t="str">
        <f t="shared" si="2"/>
        <v/>
      </c>
      <c r="L29" s="86" t="str">
        <f>IF(M29="","",VLOOKUP(M29,'CUADRO GENERADO'!D:AK,34,FALSE))</f>
        <v/>
      </c>
      <c r="M29" s="87" t="str">
        <f>IF('BASE DATOS CONDUCTORES'!B30="","",'BASE DATOS CONDUCTORES'!B30)</f>
        <v/>
      </c>
    </row>
    <row r="30" spans="2:13">
      <c r="B30" s="69"/>
      <c r="C30" s="8"/>
      <c r="D30" s="71" t="str">
        <f t="shared" si="3"/>
        <v/>
      </c>
      <c r="E30" s="88">
        <f t="shared" si="0"/>
        <v>0</v>
      </c>
      <c r="F30" s="89">
        <f t="shared" si="1"/>
        <v>91</v>
      </c>
      <c r="G30" s="55"/>
      <c r="J30" s="85">
        <v>28</v>
      </c>
      <c r="K30" s="85" t="str">
        <f t="shared" si="2"/>
        <v/>
      </c>
      <c r="L30" s="86" t="str">
        <f>IF(M30="","",VLOOKUP(M30,'CUADRO GENERADO'!D:AK,34,FALSE))</f>
        <v/>
      </c>
      <c r="M30" s="87" t="str">
        <f>IF('BASE DATOS CONDUCTORES'!B31="","",'BASE DATOS CONDUCTORES'!B31)</f>
        <v/>
      </c>
    </row>
    <row r="31" spans="2:13">
      <c r="B31" s="69"/>
      <c r="C31" s="8"/>
      <c r="D31" s="71" t="str">
        <f t="shared" si="3"/>
        <v/>
      </c>
      <c r="E31" s="88">
        <f t="shared" si="0"/>
        <v>0</v>
      </c>
      <c r="F31" s="89">
        <f t="shared" si="1"/>
        <v>92</v>
      </c>
      <c r="G31" s="55"/>
      <c r="J31" s="85">
        <v>29</v>
      </c>
      <c r="K31" s="85">
        <f t="shared" si="2"/>
        <v>8</v>
      </c>
      <c r="L31" s="86">
        <f>IF(M31="","",VLOOKUP(M31,'CUADRO GENERADO'!D:AK,34,FALSE))</f>
        <v>0</v>
      </c>
      <c r="M31" s="87">
        <f>IF('BASE DATOS CONDUCTORES'!B32="","",'BASE DATOS CONDUCTORES'!B32)</f>
        <v>29</v>
      </c>
    </row>
    <row r="32" spans="2:13">
      <c r="B32" s="69"/>
      <c r="C32" s="8"/>
      <c r="D32" s="71" t="str">
        <f t="shared" si="3"/>
        <v/>
      </c>
      <c r="E32" s="88">
        <f t="shared" si="0"/>
        <v>0</v>
      </c>
      <c r="F32" s="89">
        <f t="shared" si="1"/>
        <v>93</v>
      </c>
      <c r="G32" s="55"/>
      <c r="J32" s="85">
        <v>30</v>
      </c>
      <c r="K32" s="85">
        <f t="shared" si="2"/>
        <v>9</v>
      </c>
      <c r="L32" s="86">
        <f>IF(M32="","",VLOOKUP(M32,'CUADRO GENERADO'!D:AK,34,FALSE))</f>
        <v>0</v>
      </c>
      <c r="M32" s="87">
        <f>IF('BASE DATOS CONDUCTORES'!B33="","",'BASE DATOS CONDUCTORES'!B33)</f>
        <v>30</v>
      </c>
    </row>
    <row r="33" spans="2:13">
      <c r="B33" s="69"/>
      <c r="C33" s="8"/>
      <c r="D33" s="71" t="str">
        <f t="shared" si="3"/>
        <v/>
      </c>
      <c r="E33" s="88">
        <f t="shared" si="0"/>
        <v>0</v>
      </c>
      <c r="F33" s="89">
        <f t="shared" si="1"/>
        <v>95</v>
      </c>
      <c r="G33" s="55"/>
      <c r="J33" s="85">
        <v>31</v>
      </c>
      <c r="K33" s="85">
        <f t="shared" si="2"/>
        <v>10</v>
      </c>
      <c r="L33" s="86">
        <f>IF(M33="","",VLOOKUP(M33,'CUADRO GENERADO'!D:AK,34,FALSE))</f>
        <v>0</v>
      </c>
      <c r="M33" s="87">
        <f>IF('BASE DATOS CONDUCTORES'!B34="","",'BASE DATOS CONDUCTORES'!B34)</f>
        <v>31</v>
      </c>
    </row>
    <row r="34" spans="2:13">
      <c r="B34" s="69"/>
      <c r="C34" s="8"/>
      <c r="D34" s="71" t="str">
        <f t="shared" si="3"/>
        <v/>
      </c>
      <c r="E34" s="88">
        <f t="shared" si="0"/>
        <v>0</v>
      </c>
      <c r="F34" s="89">
        <f t="shared" si="1"/>
        <v>97</v>
      </c>
      <c r="G34" s="55"/>
      <c r="J34" s="85">
        <v>32</v>
      </c>
      <c r="K34" s="85">
        <f t="shared" si="2"/>
        <v>11</v>
      </c>
      <c r="L34" s="86">
        <f>IF(M34="","",VLOOKUP(M34,'CUADRO GENERADO'!D:AK,34,FALSE))</f>
        <v>0</v>
      </c>
      <c r="M34" s="87">
        <f>IF('BASE DATOS CONDUCTORES'!B35="","",'BASE DATOS CONDUCTORES'!B35)</f>
        <v>32</v>
      </c>
    </row>
    <row r="35" spans="2:13">
      <c r="B35" s="69"/>
      <c r="C35" s="8"/>
      <c r="D35" s="71" t="str">
        <f t="shared" si="3"/>
        <v/>
      </c>
      <c r="E35" s="88">
        <f t="shared" si="0"/>
        <v>0</v>
      </c>
      <c r="F35" s="89">
        <f t="shared" si="1"/>
        <v>100</v>
      </c>
      <c r="G35" s="55"/>
      <c r="J35" s="85">
        <v>33</v>
      </c>
      <c r="K35" s="85" t="str">
        <f t="shared" si="2"/>
        <v/>
      </c>
      <c r="L35" s="86" t="str">
        <f>IF(M35="","",VLOOKUP(M35,'CUADRO GENERADO'!D:AK,34,FALSE))</f>
        <v/>
      </c>
      <c r="M35" s="87" t="str">
        <f>IF('BASE DATOS CONDUCTORES'!B36="","",'BASE DATOS CONDUCTORES'!B36)</f>
        <v/>
      </c>
    </row>
    <row r="36" spans="2:13">
      <c r="B36" s="69"/>
      <c r="C36" s="8"/>
      <c r="D36" s="71" t="str">
        <f t="shared" si="3"/>
        <v/>
      </c>
      <c r="E36" s="88">
        <f t="shared" si="0"/>
        <v>0</v>
      </c>
      <c r="F36" s="89">
        <f t="shared" si="1"/>
        <v>102</v>
      </c>
      <c r="G36" s="55"/>
      <c r="J36" s="85">
        <v>34</v>
      </c>
      <c r="K36" s="85" t="str">
        <f t="shared" si="2"/>
        <v/>
      </c>
      <c r="L36" s="86" t="str">
        <f>IF(M36="","",VLOOKUP(M36,'CUADRO GENERADO'!D:AK,34,FALSE))</f>
        <v/>
      </c>
      <c r="M36" s="87" t="str">
        <f>IF('BASE DATOS CONDUCTORES'!B37="","",'BASE DATOS CONDUCTORES'!B37)</f>
        <v/>
      </c>
    </row>
    <row r="37" spans="2:13">
      <c r="B37" s="69"/>
      <c r="C37" s="8"/>
      <c r="D37" s="71" t="str">
        <f t="shared" si="3"/>
        <v/>
      </c>
      <c r="E37" s="88">
        <f t="shared" si="0"/>
        <v>0</v>
      </c>
      <c r="F37" s="89">
        <f t="shared" si="1"/>
        <v>103</v>
      </c>
      <c r="G37" s="55"/>
      <c r="J37" s="85">
        <v>35</v>
      </c>
      <c r="K37" s="85" t="str">
        <f t="shared" si="2"/>
        <v/>
      </c>
      <c r="L37" s="86" t="str">
        <f>IF(M37="","",VLOOKUP(M37,'CUADRO GENERADO'!D:AK,34,FALSE))</f>
        <v/>
      </c>
      <c r="M37" s="87" t="str">
        <f>IF('BASE DATOS CONDUCTORES'!B38="","",'BASE DATOS CONDUCTORES'!B38)</f>
        <v/>
      </c>
    </row>
    <row r="38" spans="2:13">
      <c r="B38" s="69"/>
      <c r="C38" s="8"/>
      <c r="D38" s="71" t="str">
        <f t="shared" si="3"/>
        <v/>
      </c>
      <c r="E38" s="88">
        <f t="shared" si="0"/>
        <v>0</v>
      </c>
      <c r="F38" s="89">
        <f t="shared" si="1"/>
        <v>104</v>
      </c>
      <c r="G38" s="55"/>
      <c r="J38" s="85">
        <v>36</v>
      </c>
      <c r="K38" s="85" t="str">
        <f t="shared" si="2"/>
        <v/>
      </c>
      <c r="L38" s="86" t="str">
        <f>IF(M38="","",VLOOKUP(M38,'CUADRO GENERADO'!D:AK,34,FALSE))</f>
        <v/>
      </c>
      <c r="M38" s="87" t="str">
        <f>IF('BASE DATOS CONDUCTORES'!B39="","",'BASE DATOS CONDUCTORES'!B39)</f>
        <v/>
      </c>
    </row>
    <row r="39" spans="2:13">
      <c r="B39" s="69"/>
      <c r="C39" s="8"/>
      <c r="D39" s="71" t="str">
        <f t="shared" si="3"/>
        <v/>
      </c>
      <c r="E39" s="88">
        <f t="shared" si="0"/>
        <v>0</v>
      </c>
      <c r="F39" s="89">
        <f t="shared" si="1"/>
        <v>106</v>
      </c>
      <c r="G39" s="55"/>
      <c r="J39" s="85">
        <v>37</v>
      </c>
      <c r="K39" s="85" t="str">
        <f t="shared" si="2"/>
        <v/>
      </c>
      <c r="L39" s="86" t="str">
        <f>IF(M39="","",VLOOKUP(M39,'CUADRO GENERADO'!D:AK,34,FALSE))</f>
        <v/>
      </c>
      <c r="M39" s="87" t="str">
        <f>IF('BASE DATOS CONDUCTORES'!B40="","",'BASE DATOS CONDUCTORES'!B40)</f>
        <v/>
      </c>
    </row>
    <row r="40" spans="2:13">
      <c r="B40" s="69"/>
      <c r="C40" s="8"/>
      <c r="D40" s="71" t="str">
        <f t="shared" si="3"/>
        <v/>
      </c>
      <c r="E40" s="88">
        <f t="shared" si="0"/>
        <v>0</v>
      </c>
      <c r="F40" s="89">
        <f t="shared" si="1"/>
        <v>108</v>
      </c>
      <c r="G40" s="55"/>
      <c r="J40" s="85">
        <v>38</v>
      </c>
      <c r="K40" s="85" t="str">
        <f t="shared" si="2"/>
        <v/>
      </c>
      <c r="L40" s="86" t="str">
        <f>IF(M40="","",VLOOKUP(M40,'CUADRO GENERADO'!D:AK,34,FALSE))</f>
        <v/>
      </c>
      <c r="M40" s="87" t="str">
        <f>IF('BASE DATOS CONDUCTORES'!B41="","",'BASE DATOS CONDUCTORES'!B41)</f>
        <v/>
      </c>
    </row>
    <row r="41" spans="2:13">
      <c r="B41" s="69"/>
      <c r="C41" s="8"/>
      <c r="D41" s="71" t="str">
        <f t="shared" si="3"/>
        <v/>
      </c>
      <c r="E41" s="88">
        <f t="shared" si="0"/>
        <v>0</v>
      </c>
      <c r="F41" s="89">
        <f t="shared" si="1"/>
        <v>115</v>
      </c>
      <c r="G41" s="55"/>
      <c r="J41" s="85">
        <v>39</v>
      </c>
      <c r="K41" s="85" t="str">
        <f t="shared" si="2"/>
        <v/>
      </c>
      <c r="L41" s="86" t="str">
        <f>IF(M41="","",VLOOKUP(M41,'CUADRO GENERADO'!D:AK,34,FALSE))</f>
        <v/>
      </c>
      <c r="M41" s="87" t="str">
        <f>IF('BASE DATOS CONDUCTORES'!B42="","",'BASE DATOS CONDUCTORES'!B42)</f>
        <v/>
      </c>
    </row>
    <row r="42" spans="2:13">
      <c r="B42" s="69"/>
      <c r="C42" s="8"/>
      <c r="D42" s="71" t="str">
        <f t="shared" si="3"/>
        <v/>
      </c>
      <c r="E42" s="88">
        <f t="shared" si="0"/>
        <v>0</v>
      </c>
      <c r="F42" s="89">
        <f t="shared" si="1"/>
        <v>117</v>
      </c>
      <c r="G42" s="55"/>
      <c r="J42" s="85">
        <v>40</v>
      </c>
      <c r="K42" s="85">
        <f t="shared" si="2"/>
        <v>12</v>
      </c>
      <c r="L42" s="86">
        <f>IF(M42="","",VLOOKUP(M42,'CUADRO GENERADO'!D:AK,34,FALSE))</f>
        <v>0</v>
      </c>
      <c r="M42" s="87">
        <f>IF('BASE DATOS CONDUCTORES'!B43="","",'BASE DATOS CONDUCTORES'!B43)</f>
        <v>40</v>
      </c>
    </row>
    <row r="43" spans="2:13">
      <c r="B43" s="69"/>
      <c r="C43" s="8"/>
      <c r="D43" s="71" t="str">
        <f t="shared" si="3"/>
        <v/>
      </c>
      <c r="E43" s="88">
        <f t="shared" si="0"/>
        <v>0</v>
      </c>
      <c r="F43" s="89">
        <f t="shared" si="1"/>
        <v>118</v>
      </c>
      <c r="G43" s="55"/>
      <c r="J43" s="85">
        <v>41</v>
      </c>
      <c r="K43" s="85" t="str">
        <f t="shared" si="2"/>
        <v/>
      </c>
      <c r="L43" s="86" t="str">
        <f>IF(M43="","",VLOOKUP(M43,'CUADRO GENERADO'!D:AK,34,FALSE))</f>
        <v/>
      </c>
      <c r="M43" s="87" t="str">
        <f>IF('BASE DATOS CONDUCTORES'!B44="","",'BASE DATOS CONDUCTORES'!B44)</f>
        <v/>
      </c>
    </row>
    <row r="44" spans="2:13">
      <c r="B44" s="69"/>
      <c r="C44" s="8"/>
      <c r="D44" s="71" t="str">
        <f t="shared" si="3"/>
        <v/>
      </c>
      <c r="E44" s="88">
        <f t="shared" si="0"/>
        <v>0</v>
      </c>
      <c r="F44" s="89">
        <f t="shared" si="1"/>
        <v>122</v>
      </c>
      <c r="G44" s="55"/>
      <c r="J44" s="85">
        <v>42</v>
      </c>
      <c r="K44" s="85" t="str">
        <f t="shared" si="2"/>
        <v/>
      </c>
      <c r="L44" s="86" t="str">
        <f>IF(M44="","",VLOOKUP(M44,'CUADRO GENERADO'!D:AK,34,FALSE))</f>
        <v/>
      </c>
      <c r="M44" s="87" t="str">
        <f>IF('BASE DATOS CONDUCTORES'!B45="","",'BASE DATOS CONDUCTORES'!B45)</f>
        <v/>
      </c>
    </row>
    <row r="45" spans="2:13">
      <c r="B45" s="69"/>
      <c r="C45" s="8"/>
      <c r="D45" s="71" t="str">
        <f t="shared" si="3"/>
        <v/>
      </c>
      <c r="E45" s="88">
        <f t="shared" si="0"/>
        <v>0</v>
      </c>
      <c r="F45" s="89">
        <f t="shared" si="1"/>
        <v>128</v>
      </c>
      <c r="G45" s="55"/>
      <c r="J45" s="85">
        <v>43</v>
      </c>
      <c r="K45" s="85" t="str">
        <f t="shared" si="2"/>
        <v/>
      </c>
      <c r="L45" s="86" t="str">
        <f>IF(M45="","",VLOOKUP(M45,'CUADRO GENERADO'!D:AK,34,FALSE))</f>
        <v/>
      </c>
      <c r="M45" s="87" t="str">
        <f>IF('BASE DATOS CONDUCTORES'!B46="","",'BASE DATOS CONDUCTORES'!B46)</f>
        <v/>
      </c>
    </row>
    <row r="46" spans="2:13">
      <c r="B46" s="69"/>
      <c r="C46" s="8"/>
      <c r="D46" s="71" t="str">
        <f t="shared" si="3"/>
        <v/>
      </c>
      <c r="E46" s="88">
        <f t="shared" si="0"/>
        <v>0</v>
      </c>
      <c r="F46" s="89">
        <f t="shared" si="1"/>
        <v>131</v>
      </c>
      <c r="G46" s="55"/>
      <c r="J46" s="85">
        <v>44</v>
      </c>
      <c r="K46" s="85" t="str">
        <f t="shared" si="2"/>
        <v/>
      </c>
      <c r="L46" s="86" t="str">
        <f>IF(M46="","",VLOOKUP(M46,'CUADRO GENERADO'!D:AK,34,FALSE))</f>
        <v/>
      </c>
      <c r="M46" s="87" t="str">
        <f>IF('BASE DATOS CONDUCTORES'!B47="","",'BASE DATOS CONDUCTORES'!B47)</f>
        <v/>
      </c>
    </row>
    <row r="47" spans="2:13">
      <c r="B47" s="69"/>
      <c r="C47" s="8"/>
      <c r="D47" s="71" t="str">
        <f t="shared" si="3"/>
        <v/>
      </c>
      <c r="E47" s="88">
        <f t="shared" si="0"/>
        <v>0</v>
      </c>
      <c r="F47" s="89">
        <f t="shared" si="1"/>
        <v>136</v>
      </c>
      <c r="G47" s="55"/>
      <c r="J47" s="85">
        <v>45</v>
      </c>
      <c r="K47" s="85" t="str">
        <f t="shared" si="2"/>
        <v/>
      </c>
      <c r="L47" s="86" t="str">
        <f>IF(M47="","",VLOOKUP(M47,'CUADRO GENERADO'!D:AK,34,FALSE))</f>
        <v/>
      </c>
      <c r="M47" s="87" t="str">
        <f>IF('BASE DATOS CONDUCTORES'!B48="","",'BASE DATOS CONDUCTORES'!B48)</f>
        <v/>
      </c>
    </row>
    <row r="48" spans="2:13">
      <c r="B48" s="69"/>
      <c r="C48" s="8"/>
      <c r="D48" s="71" t="str">
        <f t="shared" si="3"/>
        <v/>
      </c>
      <c r="E48" s="88">
        <f t="shared" si="0"/>
        <v>0</v>
      </c>
      <c r="F48" s="89">
        <f t="shared" si="1"/>
        <v>145</v>
      </c>
      <c r="G48" s="55"/>
      <c r="J48" s="85">
        <v>46</v>
      </c>
      <c r="K48" s="85">
        <f t="shared" si="2"/>
        <v>13</v>
      </c>
      <c r="L48" s="86">
        <f>IF(M48="","",VLOOKUP(M48,'CUADRO GENERADO'!D:AK,34,FALSE))</f>
        <v>0</v>
      </c>
      <c r="M48" s="87">
        <f>IF('BASE DATOS CONDUCTORES'!B49="","",'BASE DATOS CONDUCTORES'!B49)</f>
        <v>46</v>
      </c>
    </row>
    <row r="49" spans="2:13">
      <c r="B49" s="69"/>
      <c r="C49" s="8"/>
      <c r="D49" s="71" t="str">
        <f t="shared" si="3"/>
        <v/>
      </c>
      <c r="E49" s="88">
        <f t="shared" si="0"/>
        <v>0</v>
      </c>
      <c r="F49" s="89">
        <f t="shared" si="1"/>
        <v>149</v>
      </c>
      <c r="G49" s="55"/>
      <c r="J49" s="85">
        <v>47</v>
      </c>
      <c r="K49" s="85">
        <f t="shared" si="2"/>
        <v>14</v>
      </c>
      <c r="L49" s="86">
        <f>IF(M49="","",VLOOKUP(M49,'CUADRO GENERADO'!D:AK,34,FALSE))</f>
        <v>0</v>
      </c>
      <c r="M49" s="87">
        <f>IF('BASE DATOS CONDUCTORES'!B50="","",'BASE DATOS CONDUCTORES'!B50)</f>
        <v>47</v>
      </c>
    </row>
    <row r="50" spans="2:13">
      <c r="B50" s="69"/>
      <c r="C50" s="8"/>
      <c r="D50" s="71" t="str">
        <f t="shared" si="3"/>
        <v/>
      </c>
      <c r="E50" s="88">
        <f t="shared" si="0"/>
        <v>0</v>
      </c>
      <c r="F50" s="89">
        <f t="shared" si="1"/>
        <v>150</v>
      </c>
      <c r="G50" s="55"/>
      <c r="J50" s="85">
        <v>48</v>
      </c>
      <c r="K50" s="85">
        <f t="shared" si="2"/>
        <v>15</v>
      </c>
      <c r="L50" s="86">
        <f>IF(M50="","",VLOOKUP(M50,'CUADRO GENERADO'!D:AK,34,FALSE))</f>
        <v>0</v>
      </c>
      <c r="M50" s="87">
        <f>IF('BASE DATOS CONDUCTORES'!B51="","",'BASE DATOS CONDUCTORES'!B51)</f>
        <v>48</v>
      </c>
    </row>
    <row r="51" spans="2:13">
      <c r="B51" s="69"/>
      <c r="C51" s="8"/>
      <c r="D51" s="71" t="str">
        <f t="shared" si="3"/>
        <v/>
      </c>
      <c r="E51" s="88">
        <f t="shared" si="0"/>
        <v>0</v>
      </c>
      <c r="F51" s="89">
        <f t="shared" si="1"/>
        <v>151</v>
      </c>
      <c r="G51" s="55"/>
      <c r="J51" s="85">
        <v>49</v>
      </c>
      <c r="K51" s="85">
        <f t="shared" si="2"/>
        <v>16</v>
      </c>
      <c r="L51" s="86">
        <f>IF(M51="","",VLOOKUP(M51,'CUADRO GENERADO'!D:AK,34,FALSE))</f>
        <v>0</v>
      </c>
      <c r="M51" s="87">
        <f>IF('BASE DATOS CONDUCTORES'!B52="","",'BASE DATOS CONDUCTORES'!B52)</f>
        <v>49</v>
      </c>
    </row>
    <row r="52" spans="2:13">
      <c r="B52" s="69"/>
      <c r="C52" s="8"/>
      <c r="D52" s="71" t="str">
        <f t="shared" si="3"/>
        <v/>
      </c>
      <c r="E52" s="88">
        <f t="shared" si="0"/>
        <v>0</v>
      </c>
      <c r="F52" s="89">
        <f t="shared" si="1"/>
        <v>156</v>
      </c>
      <c r="G52" s="55"/>
      <c r="J52" s="85">
        <v>50</v>
      </c>
      <c r="K52" s="85">
        <f t="shared" si="2"/>
        <v>17</v>
      </c>
      <c r="L52" s="86">
        <f>IF(M52="","",VLOOKUP(M52,'CUADRO GENERADO'!D:AK,34,FALSE))</f>
        <v>0</v>
      </c>
      <c r="M52" s="87">
        <f>IF('BASE DATOS CONDUCTORES'!B53="","",'BASE DATOS CONDUCTORES'!B53)</f>
        <v>50</v>
      </c>
    </row>
    <row r="53" spans="2:13">
      <c r="B53" s="69"/>
      <c r="C53" s="8"/>
      <c r="D53" s="71" t="str">
        <f t="shared" si="3"/>
        <v/>
      </c>
      <c r="E53" s="88">
        <f t="shared" si="0"/>
        <v>0</v>
      </c>
      <c r="F53" s="89">
        <f t="shared" si="1"/>
        <v>159</v>
      </c>
      <c r="G53" s="55"/>
      <c r="J53" s="85">
        <v>51</v>
      </c>
      <c r="K53" s="85" t="str">
        <f t="shared" si="2"/>
        <v/>
      </c>
      <c r="L53" s="86" t="str">
        <f>IF(M53="","",VLOOKUP(M53,'CUADRO GENERADO'!D:AK,34,FALSE))</f>
        <v/>
      </c>
      <c r="M53" s="87" t="str">
        <f>IF('BASE DATOS CONDUCTORES'!B54="","",'BASE DATOS CONDUCTORES'!B54)</f>
        <v/>
      </c>
    </row>
    <row r="54" spans="2:13">
      <c r="B54" s="69"/>
      <c r="C54" s="8"/>
      <c r="D54" s="71" t="str">
        <f t="shared" si="3"/>
        <v/>
      </c>
      <c r="E54" s="88">
        <f t="shared" si="0"/>
        <v>0</v>
      </c>
      <c r="F54" s="89">
        <f t="shared" si="1"/>
        <v>169</v>
      </c>
      <c r="G54" s="55"/>
      <c r="J54" s="85">
        <v>52</v>
      </c>
      <c r="K54" s="85" t="str">
        <f t="shared" si="2"/>
        <v/>
      </c>
      <c r="L54" s="86" t="str">
        <f>IF(M54="","",VLOOKUP(M54,'CUADRO GENERADO'!D:AK,34,FALSE))</f>
        <v/>
      </c>
      <c r="M54" s="87" t="str">
        <f>IF('BASE DATOS CONDUCTORES'!B55="","",'BASE DATOS CONDUCTORES'!B55)</f>
        <v/>
      </c>
    </row>
    <row r="55" spans="2:13">
      <c r="B55" s="69"/>
      <c r="C55" s="8"/>
      <c r="D55" s="71" t="str">
        <f t="shared" si="3"/>
        <v/>
      </c>
      <c r="E55" s="88">
        <f t="shared" si="0"/>
        <v>0</v>
      </c>
      <c r="F55" s="89">
        <f t="shared" si="1"/>
        <v>171</v>
      </c>
      <c r="G55" s="55"/>
      <c r="J55" s="85">
        <v>53</v>
      </c>
      <c r="K55" s="85" t="str">
        <f t="shared" si="2"/>
        <v/>
      </c>
      <c r="L55" s="86" t="str">
        <f>IF(M55="","",VLOOKUP(M55,'CUADRO GENERADO'!D:AK,34,FALSE))</f>
        <v/>
      </c>
      <c r="M55" s="87" t="str">
        <f>IF('BASE DATOS CONDUCTORES'!B56="","",'BASE DATOS CONDUCTORES'!B56)</f>
        <v/>
      </c>
    </row>
    <row r="56" spans="2:13">
      <c r="B56" s="69"/>
      <c r="C56" s="8"/>
      <c r="D56" s="71" t="str">
        <f t="shared" si="3"/>
        <v/>
      </c>
      <c r="E56" s="88">
        <f t="shared" si="0"/>
        <v>0</v>
      </c>
      <c r="F56" s="89">
        <f t="shared" si="1"/>
        <v>172</v>
      </c>
      <c r="G56" s="55"/>
      <c r="J56" s="85">
        <v>54</v>
      </c>
      <c r="K56" s="85" t="str">
        <f t="shared" si="2"/>
        <v/>
      </c>
      <c r="L56" s="86" t="str">
        <f>IF(M56="","",VLOOKUP(M56,'CUADRO GENERADO'!D:AK,34,FALSE))</f>
        <v/>
      </c>
      <c r="M56" s="87" t="str">
        <f>IF('BASE DATOS CONDUCTORES'!B57="","",'BASE DATOS CONDUCTORES'!B57)</f>
        <v/>
      </c>
    </row>
    <row r="57" spans="2:13">
      <c r="B57" s="69"/>
      <c r="C57" s="8"/>
      <c r="D57" s="71" t="str">
        <f t="shared" si="3"/>
        <v/>
      </c>
      <c r="E57" s="88">
        <f t="shared" si="0"/>
        <v>0</v>
      </c>
      <c r="F57" s="89">
        <f t="shared" si="1"/>
        <v>173</v>
      </c>
      <c r="G57" s="55"/>
      <c r="J57" s="85">
        <v>55</v>
      </c>
      <c r="K57" s="85">
        <f t="shared" si="2"/>
        <v>18</v>
      </c>
      <c r="L57" s="86">
        <f>IF(M57="","",VLOOKUP(M57,'CUADRO GENERADO'!D:AK,34,FALSE))</f>
        <v>0</v>
      </c>
      <c r="M57" s="87">
        <f>IF('BASE DATOS CONDUCTORES'!B58="","",'BASE DATOS CONDUCTORES'!B58)</f>
        <v>55</v>
      </c>
    </row>
    <row r="58" spans="2:13">
      <c r="B58" s="69"/>
      <c r="C58" s="8"/>
      <c r="D58" s="71" t="str">
        <f t="shared" si="3"/>
        <v/>
      </c>
      <c r="E58" s="88">
        <f t="shared" si="0"/>
        <v>0</v>
      </c>
      <c r="F58" s="89">
        <f t="shared" si="1"/>
        <v>175</v>
      </c>
      <c r="G58" s="55"/>
      <c r="J58" s="85">
        <v>56</v>
      </c>
      <c r="K58" s="85" t="str">
        <f t="shared" si="2"/>
        <v/>
      </c>
      <c r="L58" s="86" t="str">
        <f>IF(M58="","",VLOOKUP(M58,'CUADRO GENERADO'!D:AK,34,FALSE))</f>
        <v/>
      </c>
      <c r="M58" s="87" t="str">
        <f>IF('BASE DATOS CONDUCTORES'!B59="","",'BASE DATOS CONDUCTORES'!B59)</f>
        <v/>
      </c>
    </row>
    <row r="59" spans="2:13">
      <c r="B59" s="69"/>
      <c r="C59" s="8"/>
      <c r="D59" s="71" t="str">
        <f t="shared" si="3"/>
        <v/>
      </c>
      <c r="E59" s="88">
        <f t="shared" si="0"/>
        <v>0</v>
      </c>
      <c r="F59" s="89">
        <f t="shared" si="1"/>
        <v>176</v>
      </c>
      <c r="G59" s="55"/>
      <c r="J59" s="85">
        <v>57</v>
      </c>
      <c r="K59" s="85" t="str">
        <f t="shared" si="2"/>
        <v/>
      </c>
      <c r="L59" s="86" t="str">
        <f>IF(M59="","",VLOOKUP(M59,'CUADRO GENERADO'!D:AK,34,FALSE))</f>
        <v/>
      </c>
      <c r="M59" s="87" t="str">
        <f>IF('BASE DATOS CONDUCTORES'!B60="","",'BASE DATOS CONDUCTORES'!B60)</f>
        <v/>
      </c>
    </row>
    <row r="60" spans="2:13">
      <c r="B60" s="69"/>
      <c r="C60" s="8"/>
      <c r="D60" s="71" t="str">
        <f t="shared" si="3"/>
        <v/>
      </c>
      <c r="E60" s="88">
        <f t="shared" si="0"/>
        <v>0</v>
      </c>
      <c r="F60" s="89">
        <f t="shared" si="1"/>
        <v>177</v>
      </c>
      <c r="G60" s="55"/>
      <c r="J60" s="85">
        <v>58</v>
      </c>
      <c r="K60" s="85" t="str">
        <f t="shared" si="2"/>
        <v/>
      </c>
      <c r="L60" s="86" t="str">
        <f>IF(M60="","",VLOOKUP(M60,'CUADRO GENERADO'!D:AK,34,FALSE))</f>
        <v/>
      </c>
      <c r="M60" s="87" t="str">
        <f>IF('BASE DATOS CONDUCTORES'!B61="","",'BASE DATOS CONDUCTORES'!B61)</f>
        <v/>
      </c>
    </row>
    <row r="61" spans="2:13">
      <c r="B61" s="69"/>
      <c r="C61" s="8"/>
      <c r="D61" s="71" t="str">
        <f t="shared" si="3"/>
        <v/>
      </c>
      <c r="E61" s="88">
        <f t="shared" si="0"/>
        <v>0</v>
      </c>
      <c r="F61" s="89">
        <f t="shared" si="1"/>
        <v>178</v>
      </c>
      <c r="G61" s="55"/>
      <c r="J61" s="85">
        <v>59</v>
      </c>
      <c r="K61" s="85" t="str">
        <f t="shared" si="2"/>
        <v/>
      </c>
      <c r="L61" s="86" t="str">
        <f>IF(M61="","",VLOOKUP(M61,'CUADRO GENERADO'!D:AK,34,FALSE))</f>
        <v/>
      </c>
      <c r="M61" s="87" t="str">
        <f>IF('BASE DATOS CONDUCTORES'!B62="","",'BASE DATOS CONDUCTORES'!B62)</f>
        <v/>
      </c>
    </row>
    <row r="62" spans="2:13">
      <c r="B62" s="69"/>
      <c r="C62" s="8"/>
      <c r="D62" s="71" t="str">
        <f t="shared" si="3"/>
        <v/>
      </c>
      <c r="E62" s="88">
        <f t="shared" si="0"/>
        <v>0</v>
      </c>
      <c r="F62" s="89">
        <f t="shared" si="1"/>
        <v>179</v>
      </c>
      <c r="G62" s="55"/>
      <c r="J62" s="85">
        <v>60</v>
      </c>
      <c r="K62" s="85" t="str">
        <f t="shared" si="2"/>
        <v/>
      </c>
      <c r="L62" s="86" t="str">
        <f>IF(M62="","",VLOOKUP(M62,'CUADRO GENERADO'!D:AK,34,FALSE))</f>
        <v/>
      </c>
      <c r="M62" s="87" t="str">
        <f>IF('BASE DATOS CONDUCTORES'!B63="","",'BASE DATOS CONDUCTORES'!B63)</f>
        <v/>
      </c>
    </row>
    <row r="63" spans="2:13">
      <c r="B63" s="69"/>
      <c r="C63" s="8"/>
      <c r="D63" s="71" t="str">
        <f t="shared" si="3"/>
        <v/>
      </c>
      <c r="E63" s="88">
        <f t="shared" si="0"/>
        <v>0</v>
      </c>
      <c r="F63" s="89">
        <f t="shared" si="1"/>
        <v>181</v>
      </c>
      <c r="G63" s="55"/>
      <c r="J63" s="85">
        <v>61</v>
      </c>
      <c r="K63" s="85" t="str">
        <f t="shared" si="2"/>
        <v/>
      </c>
      <c r="L63" s="86" t="str">
        <f>IF(M63="","",VLOOKUP(M63,'CUADRO GENERADO'!D:AK,34,FALSE))</f>
        <v/>
      </c>
      <c r="M63" s="87" t="str">
        <f>IF('BASE DATOS CONDUCTORES'!B64="","",'BASE DATOS CONDUCTORES'!B64)</f>
        <v/>
      </c>
    </row>
    <row r="64" spans="2:13">
      <c r="B64" s="69"/>
      <c r="C64" s="8"/>
      <c r="D64" s="71" t="str">
        <f t="shared" si="3"/>
        <v/>
      </c>
      <c r="E64" s="88">
        <f t="shared" si="0"/>
        <v>0</v>
      </c>
      <c r="F64" s="89">
        <f t="shared" si="1"/>
        <v>182</v>
      </c>
      <c r="G64" s="55"/>
      <c r="J64" s="85">
        <v>62</v>
      </c>
      <c r="K64" s="85">
        <f t="shared" si="2"/>
        <v>19</v>
      </c>
      <c r="L64" s="86">
        <f>IF(M64="","",VLOOKUP(M64,'CUADRO GENERADO'!D:AK,34,FALSE))</f>
        <v>0</v>
      </c>
      <c r="M64" s="87">
        <f>IF('BASE DATOS CONDUCTORES'!B65="","",'BASE DATOS CONDUCTORES'!B65)</f>
        <v>62</v>
      </c>
    </row>
    <row r="65" spans="2:13">
      <c r="B65" s="69"/>
      <c r="C65" s="8"/>
      <c r="D65" s="71" t="str">
        <f t="shared" si="3"/>
        <v/>
      </c>
      <c r="E65" s="88">
        <f t="shared" si="0"/>
        <v>0</v>
      </c>
      <c r="F65" s="89">
        <f t="shared" si="1"/>
        <v>189</v>
      </c>
      <c r="G65" s="55"/>
      <c r="J65" s="85">
        <v>63</v>
      </c>
      <c r="K65" s="85">
        <f t="shared" si="2"/>
        <v>20</v>
      </c>
      <c r="L65" s="86">
        <f>IF(M65="","",VLOOKUP(M65,'CUADRO GENERADO'!D:AK,34,FALSE))</f>
        <v>0</v>
      </c>
      <c r="M65" s="87">
        <f>IF('BASE DATOS CONDUCTORES'!B66="","",'BASE DATOS CONDUCTORES'!B66)</f>
        <v>63</v>
      </c>
    </row>
    <row r="66" spans="2:13">
      <c r="B66" s="69"/>
      <c r="C66" s="8"/>
      <c r="D66" s="71" t="str">
        <f t="shared" si="3"/>
        <v/>
      </c>
      <c r="E66" s="88">
        <f t="shared" si="0"/>
        <v>0</v>
      </c>
      <c r="F66" s="89">
        <f t="shared" si="1"/>
        <v>190</v>
      </c>
      <c r="G66" s="55"/>
      <c r="J66" s="85">
        <v>64</v>
      </c>
      <c r="K66" s="85">
        <f t="shared" si="2"/>
        <v>21</v>
      </c>
      <c r="L66" s="86">
        <f>IF(M66="","",VLOOKUP(M66,'CUADRO GENERADO'!D:AK,34,FALSE))</f>
        <v>0</v>
      </c>
      <c r="M66" s="87">
        <f>IF('BASE DATOS CONDUCTORES'!B67="","",'BASE DATOS CONDUCTORES'!B67)</f>
        <v>64</v>
      </c>
    </row>
    <row r="67" spans="2:13">
      <c r="B67" s="69"/>
      <c r="C67" s="8"/>
      <c r="D67" s="71" t="str">
        <f t="shared" si="3"/>
        <v/>
      </c>
      <c r="E67" s="88">
        <f t="shared" ref="E67:E130" si="4">IFERROR(VLOOKUP(J67,K:M,2,FALSE),"")</f>
        <v>0</v>
      </c>
      <c r="F67" s="89">
        <f t="shared" ref="F67:F130" si="5">IFERROR(VLOOKUP(J67,K:M,3,FALSE),"")</f>
        <v>191</v>
      </c>
      <c r="G67" s="55"/>
      <c r="J67" s="85">
        <v>65</v>
      </c>
      <c r="K67" s="85" t="str">
        <f t="shared" ref="K67:K130" si="6">IF(M67="","",RANK(M67,M:M,1))</f>
        <v/>
      </c>
      <c r="L67" s="86" t="str">
        <f>IF(M67="","",VLOOKUP(M67,'CUADRO GENERADO'!D:AK,34,FALSE))</f>
        <v/>
      </c>
      <c r="M67" s="87" t="str">
        <f>IF('BASE DATOS CONDUCTORES'!B68="","",'BASE DATOS CONDUCTORES'!B68)</f>
        <v/>
      </c>
    </row>
    <row r="68" spans="2:13">
      <c r="B68" s="69"/>
      <c r="C68" s="8"/>
      <c r="D68" s="71" t="str">
        <f t="shared" ref="D68:D131" si="7">IF(C68="","",B68)</f>
        <v/>
      </c>
      <c r="E68" s="88">
        <f t="shared" si="4"/>
        <v>0</v>
      </c>
      <c r="F68" s="89">
        <f t="shared" si="5"/>
        <v>192</v>
      </c>
      <c r="G68" s="55"/>
      <c r="J68" s="85">
        <v>66</v>
      </c>
      <c r="K68" s="85">
        <f t="shared" si="6"/>
        <v>22</v>
      </c>
      <c r="L68" s="86">
        <f>IF(M68="","",VLOOKUP(M68,'CUADRO GENERADO'!D:AK,34,FALSE))</f>
        <v>0</v>
      </c>
      <c r="M68" s="87">
        <f>IF('BASE DATOS CONDUCTORES'!B69="","",'BASE DATOS CONDUCTORES'!B69)</f>
        <v>66</v>
      </c>
    </row>
    <row r="69" spans="2:13">
      <c r="B69" s="69"/>
      <c r="C69" s="8"/>
      <c r="D69" s="71" t="str">
        <f t="shared" si="7"/>
        <v/>
      </c>
      <c r="E69" s="88">
        <f t="shared" si="4"/>
        <v>0</v>
      </c>
      <c r="F69" s="89">
        <f t="shared" si="5"/>
        <v>193</v>
      </c>
      <c r="G69" s="55"/>
      <c r="J69" s="85">
        <v>67</v>
      </c>
      <c r="K69" s="85" t="str">
        <f t="shared" si="6"/>
        <v/>
      </c>
      <c r="L69" s="86" t="str">
        <f>IF(M69="","",VLOOKUP(M69,'CUADRO GENERADO'!D:AK,34,FALSE))</f>
        <v/>
      </c>
      <c r="M69" s="87" t="str">
        <f>IF('BASE DATOS CONDUCTORES'!B70="","",'BASE DATOS CONDUCTORES'!B70)</f>
        <v/>
      </c>
    </row>
    <row r="70" spans="2:13">
      <c r="B70" s="69"/>
      <c r="C70" s="8"/>
      <c r="D70" s="71" t="str">
        <f t="shared" si="7"/>
        <v/>
      </c>
      <c r="E70" s="88">
        <f t="shared" si="4"/>
        <v>0</v>
      </c>
      <c r="F70" s="89">
        <f t="shared" si="5"/>
        <v>196</v>
      </c>
      <c r="G70" s="55"/>
      <c r="J70" s="85">
        <v>68</v>
      </c>
      <c r="K70" s="85" t="str">
        <f t="shared" si="6"/>
        <v/>
      </c>
      <c r="L70" s="86" t="str">
        <f>IF(M70="","",VLOOKUP(M70,'CUADRO GENERADO'!D:AK,34,FALSE))</f>
        <v/>
      </c>
      <c r="M70" s="87" t="str">
        <f>IF('BASE DATOS CONDUCTORES'!B71="","",'BASE DATOS CONDUCTORES'!B71)</f>
        <v/>
      </c>
    </row>
    <row r="71" spans="2:13">
      <c r="B71" s="69"/>
      <c r="C71" s="8"/>
      <c r="D71" s="71" t="str">
        <f t="shared" si="7"/>
        <v/>
      </c>
      <c r="E71" s="88">
        <f t="shared" si="4"/>
        <v>0</v>
      </c>
      <c r="F71" s="89">
        <f t="shared" si="5"/>
        <v>197</v>
      </c>
      <c r="G71" s="55"/>
      <c r="J71" s="85">
        <v>69</v>
      </c>
      <c r="K71" s="85" t="str">
        <f t="shared" si="6"/>
        <v/>
      </c>
      <c r="L71" s="86" t="str">
        <f>IF(M71="","",VLOOKUP(M71,'CUADRO GENERADO'!D:AK,34,FALSE))</f>
        <v/>
      </c>
      <c r="M71" s="87" t="str">
        <f>IF('BASE DATOS CONDUCTORES'!B72="","",'BASE DATOS CONDUCTORES'!B72)</f>
        <v/>
      </c>
    </row>
    <row r="72" spans="2:13">
      <c r="B72" s="69"/>
      <c r="C72" s="8"/>
      <c r="D72" s="71" t="str">
        <f t="shared" si="7"/>
        <v/>
      </c>
      <c r="E72" s="88">
        <f t="shared" si="4"/>
        <v>0</v>
      </c>
      <c r="F72" s="89">
        <f t="shared" si="5"/>
        <v>198</v>
      </c>
      <c r="G72" s="55"/>
      <c r="J72" s="85">
        <v>70</v>
      </c>
      <c r="K72" s="85" t="str">
        <f t="shared" si="6"/>
        <v/>
      </c>
      <c r="L72" s="86" t="str">
        <f>IF(M72="","",VLOOKUP(M72,'CUADRO GENERADO'!D:AK,34,FALSE))</f>
        <v/>
      </c>
      <c r="M72" s="87" t="str">
        <f>IF('BASE DATOS CONDUCTORES'!B73="","",'BASE DATOS CONDUCTORES'!B73)</f>
        <v/>
      </c>
    </row>
    <row r="73" spans="2:13">
      <c r="B73" s="69"/>
      <c r="C73" s="8"/>
      <c r="D73" s="71" t="str">
        <f t="shared" si="7"/>
        <v/>
      </c>
      <c r="E73" s="88">
        <f t="shared" si="4"/>
        <v>0</v>
      </c>
      <c r="F73" s="89">
        <f t="shared" si="5"/>
        <v>199</v>
      </c>
      <c r="G73" s="55"/>
      <c r="J73" s="85">
        <v>71</v>
      </c>
      <c r="K73" s="85">
        <f t="shared" si="6"/>
        <v>23</v>
      </c>
      <c r="L73" s="86">
        <f>IF(M73="","",VLOOKUP(M73,'CUADRO GENERADO'!D:AK,34,FALSE))</f>
        <v>0</v>
      </c>
      <c r="M73" s="87">
        <f>IF('BASE DATOS CONDUCTORES'!B74="","",'BASE DATOS CONDUCTORES'!B74)</f>
        <v>71</v>
      </c>
    </row>
    <row r="74" spans="2:13">
      <c r="B74" s="69"/>
      <c r="C74" s="8"/>
      <c r="D74" s="71" t="str">
        <f t="shared" si="7"/>
        <v/>
      </c>
      <c r="E74" s="88">
        <f t="shared" si="4"/>
        <v>0</v>
      </c>
      <c r="F74" s="89">
        <f t="shared" si="5"/>
        <v>200</v>
      </c>
      <c r="G74" s="55"/>
      <c r="J74" s="85">
        <v>72</v>
      </c>
      <c r="K74" s="85">
        <f t="shared" si="6"/>
        <v>24</v>
      </c>
      <c r="L74" s="86">
        <f>IF(M74="","",VLOOKUP(M74,'CUADRO GENERADO'!D:AK,34,FALSE))</f>
        <v>0</v>
      </c>
      <c r="M74" s="87">
        <f>IF('BASE DATOS CONDUCTORES'!B75="","",'BASE DATOS CONDUCTORES'!B75)</f>
        <v>72</v>
      </c>
    </row>
    <row r="75" spans="2:13">
      <c r="B75" s="69"/>
      <c r="C75" s="8"/>
      <c r="D75" s="71" t="str">
        <f t="shared" si="7"/>
        <v/>
      </c>
      <c r="E75" s="88">
        <f t="shared" si="4"/>
        <v>0</v>
      </c>
      <c r="F75" s="89">
        <f t="shared" si="5"/>
        <v>202</v>
      </c>
      <c r="G75" s="55"/>
      <c r="J75" s="85">
        <v>73</v>
      </c>
      <c r="K75" s="85">
        <f t="shared" si="6"/>
        <v>25</v>
      </c>
      <c r="L75" s="86">
        <f>IF(M75="","",VLOOKUP(M75,'CUADRO GENERADO'!D:AK,34,FALSE))</f>
        <v>0</v>
      </c>
      <c r="M75" s="87">
        <f>IF('BASE DATOS CONDUCTORES'!B76="","",'BASE DATOS CONDUCTORES'!B76)</f>
        <v>73</v>
      </c>
    </row>
    <row r="76" spans="2:13">
      <c r="B76" s="69"/>
      <c r="C76" s="8"/>
      <c r="D76" s="71" t="str">
        <f t="shared" si="7"/>
        <v/>
      </c>
      <c r="E76" s="88">
        <f t="shared" si="4"/>
        <v>0</v>
      </c>
      <c r="F76" s="89">
        <f t="shared" si="5"/>
        <v>204</v>
      </c>
      <c r="G76" s="55"/>
      <c r="J76" s="85">
        <v>74</v>
      </c>
      <c r="K76" s="85" t="str">
        <f t="shared" si="6"/>
        <v/>
      </c>
      <c r="L76" s="86" t="str">
        <f>IF(M76="","",VLOOKUP(M76,'CUADRO GENERADO'!D:AK,34,FALSE))</f>
        <v/>
      </c>
      <c r="M76" s="87" t="str">
        <f>IF('BASE DATOS CONDUCTORES'!B77="","",'BASE DATOS CONDUCTORES'!B77)</f>
        <v/>
      </c>
    </row>
    <row r="77" spans="2:13">
      <c r="B77" s="69"/>
      <c r="C77" s="8"/>
      <c r="D77" s="71" t="str">
        <f t="shared" si="7"/>
        <v/>
      </c>
      <c r="E77" s="88">
        <f t="shared" si="4"/>
        <v>0</v>
      </c>
      <c r="F77" s="89">
        <f t="shared" si="5"/>
        <v>205</v>
      </c>
      <c r="G77" s="55"/>
      <c r="J77" s="85">
        <v>75</v>
      </c>
      <c r="K77" s="85" t="str">
        <f t="shared" si="6"/>
        <v/>
      </c>
      <c r="L77" s="86" t="str">
        <f>IF(M77="","",VLOOKUP(M77,'CUADRO GENERADO'!D:AK,34,FALSE))</f>
        <v/>
      </c>
      <c r="M77" s="87" t="str">
        <f>IF('BASE DATOS CONDUCTORES'!B78="","",'BASE DATOS CONDUCTORES'!B78)</f>
        <v/>
      </c>
    </row>
    <row r="78" spans="2:13">
      <c r="B78" s="69"/>
      <c r="C78" s="8"/>
      <c r="D78" s="71" t="str">
        <f t="shared" si="7"/>
        <v/>
      </c>
      <c r="E78" s="88">
        <f t="shared" si="4"/>
        <v>0</v>
      </c>
      <c r="F78" s="89">
        <f t="shared" si="5"/>
        <v>206</v>
      </c>
      <c r="G78" s="55"/>
      <c r="J78" s="85">
        <v>76</v>
      </c>
      <c r="K78" s="85" t="str">
        <f t="shared" si="6"/>
        <v/>
      </c>
      <c r="L78" s="86" t="str">
        <f>IF(M78="","",VLOOKUP(M78,'CUADRO GENERADO'!D:AK,34,FALSE))</f>
        <v/>
      </c>
      <c r="M78" s="87" t="str">
        <f>IF('BASE DATOS CONDUCTORES'!B79="","",'BASE DATOS CONDUCTORES'!B79)</f>
        <v/>
      </c>
    </row>
    <row r="79" spans="2:13">
      <c r="B79" s="69"/>
      <c r="C79" s="8"/>
      <c r="D79" s="71" t="str">
        <f t="shared" si="7"/>
        <v/>
      </c>
      <c r="E79" s="88">
        <f t="shared" si="4"/>
        <v>0</v>
      </c>
      <c r="F79" s="89">
        <f t="shared" si="5"/>
        <v>209</v>
      </c>
      <c r="G79" s="55"/>
      <c r="J79" s="85">
        <v>77</v>
      </c>
      <c r="K79" s="85" t="str">
        <f t="shared" si="6"/>
        <v/>
      </c>
      <c r="L79" s="86" t="str">
        <f>IF(M79="","",VLOOKUP(M79,'CUADRO GENERADO'!D:AK,34,FALSE))</f>
        <v/>
      </c>
      <c r="M79" s="87" t="str">
        <f>IF('BASE DATOS CONDUCTORES'!B80="","",'BASE DATOS CONDUCTORES'!B80)</f>
        <v/>
      </c>
    </row>
    <row r="80" spans="2:13">
      <c r="B80" s="69"/>
      <c r="C80" s="8"/>
      <c r="D80" s="71" t="str">
        <f t="shared" si="7"/>
        <v/>
      </c>
      <c r="E80" s="88">
        <f t="shared" si="4"/>
        <v>0</v>
      </c>
      <c r="F80" s="89">
        <f t="shared" si="5"/>
        <v>212</v>
      </c>
      <c r="G80" s="55"/>
      <c r="J80" s="85">
        <v>78</v>
      </c>
      <c r="K80" s="85" t="str">
        <f t="shared" si="6"/>
        <v/>
      </c>
      <c r="L80" s="86" t="str">
        <f>IF(M80="","",VLOOKUP(M80,'CUADRO GENERADO'!D:AK,34,FALSE))</f>
        <v/>
      </c>
      <c r="M80" s="87" t="str">
        <f>IF('BASE DATOS CONDUCTORES'!B81="","",'BASE DATOS CONDUCTORES'!B81)</f>
        <v/>
      </c>
    </row>
    <row r="81" spans="2:13">
      <c r="B81" s="69"/>
      <c r="C81" s="8"/>
      <c r="D81" s="71" t="str">
        <f t="shared" si="7"/>
        <v/>
      </c>
      <c r="E81" s="88">
        <f t="shared" si="4"/>
        <v>0</v>
      </c>
      <c r="F81" s="89">
        <f t="shared" si="5"/>
        <v>213</v>
      </c>
      <c r="G81" s="55"/>
      <c r="J81" s="85">
        <v>79</v>
      </c>
      <c r="K81" s="85" t="str">
        <f t="shared" si="6"/>
        <v/>
      </c>
      <c r="L81" s="86" t="str">
        <f>IF(M81="","",VLOOKUP(M81,'CUADRO GENERADO'!D:AK,34,FALSE))</f>
        <v/>
      </c>
      <c r="M81" s="87" t="str">
        <f>IF('BASE DATOS CONDUCTORES'!B82="","",'BASE DATOS CONDUCTORES'!B82)</f>
        <v/>
      </c>
    </row>
    <row r="82" spans="2:13">
      <c r="B82" s="69"/>
      <c r="C82" s="8"/>
      <c r="D82" s="71" t="str">
        <f t="shared" si="7"/>
        <v/>
      </c>
      <c r="E82" s="88">
        <f t="shared" si="4"/>
        <v>0</v>
      </c>
      <c r="F82" s="89">
        <f t="shared" si="5"/>
        <v>215</v>
      </c>
      <c r="G82" s="55"/>
      <c r="J82" s="85">
        <v>80</v>
      </c>
      <c r="K82" s="85">
        <f t="shared" si="6"/>
        <v>26</v>
      </c>
      <c r="L82" s="86">
        <f>IF(M82="","",VLOOKUP(M82,'CUADRO GENERADO'!D:AK,34,FALSE))</f>
        <v>0</v>
      </c>
      <c r="M82" s="87">
        <f>IF('BASE DATOS CONDUCTORES'!B83="","",'BASE DATOS CONDUCTORES'!B83)</f>
        <v>80</v>
      </c>
    </row>
    <row r="83" spans="2:13">
      <c r="B83" s="69"/>
      <c r="C83" s="8"/>
      <c r="D83" s="71" t="str">
        <f t="shared" si="7"/>
        <v/>
      </c>
      <c r="E83" s="88">
        <f t="shared" si="4"/>
        <v>0</v>
      </c>
      <c r="F83" s="89">
        <f t="shared" si="5"/>
        <v>219</v>
      </c>
      <c r="G83" s="55"/>
      <c r="J83" s="85">
        <v>81</v>
      </c>
      <c r="K83" s="85" t="str">
        <f t="shared" si="6"/>
        <v/>
      </c>
      <c r="L83" s="86" t="str">
        <f>IF(M83="","",VLOOKUP(M83,'CUADRO GENERADO'!D:AK,34,FALSE))</f>
        <v/>
      </c>
      <c r="M83" s="87" t="str">
        <f>IF('BASE DATOS CONDUCTORES'!B84="","",'BASE DATOS CONDUCTORES'!B84)</f>
        <v/>
      </c>
    </row>
    <row r="84" spans="2:13">
      <c r="B84" s="69"/>
      <c r="C84" s="8"/>
      <c r="D84" s="71" t="str">
        <f t="shared" si="7"/>
        <v/>
      </c>
      <c r="E84" s="88">
        <f t="shared" si="4"/>
        <v>0</v>
      </c>
      <c r="F84" s="89">
        <f t="shared" si="5"/>
        <v>220</v>
      </c>
      <c r="G84" s="55"/>
      <c r="J84" s="85">
        <v>82</v>
      </c>
      <c r="K84" s="85" t="str">
        <f t="shared" si="6"/>
        <v/>
      </c>
      <c r="L84" s="86" t="str">
        <f>IF(M84="","",VLOOKUP(M84,'CUADRO GENERADO'!D:AK,34,FALSE))</f>
        <v/>
      </c>
      <c r="M84" s="87" t="str">
        <f>IF('BASE DATOS CONDUCTORES'!B85="","",'BASE DATOS CONDUCTORES'!B85)</f>
        <v/>
      </c>
    </row>
    <row r="85" spans="2:13">
      <c r="B85" s="69"/>
      <c r="C85" s="8"/>
      <c r="D85" s="71" t="str">
        <f t="shared" si="7"/>
        <v/>
      </c>
      <c r="E85" s="88">
        <f t="shared" si="4"/>
        <v>0</v>
      </c>
      <c r="F85" s="89">
        <f t="shared" si="5"/>
        <v>221</v>
      </c>
      <c r="G85" s="55"/>
      <c r="J85" s="85">
        <v>83</v>
      </c>
      <c r="K85" s="85" t="str">
        <f t="shared" si="6"/>
        <v/>
      </c>
      <c r="L85" s="86" t="str">
        <f>IF(M85="","",VLOOKUP(M85,'CUADRO GENERADO'!D:AK,34,FALSE))</f>
        <v/>
      </c>
      <c r="M85" s="87" t="str">
        <f>IF('BASE DATOS CONDUCTORES'!B86="","",'BASE DATOS CONDUCTORES'!B86)</f>
        <v/>
      </c>
    </row>
    <row r="86" spans="2:13">
      <c r="B86" s="69"/>
      <c r="C86" s="8"/>
      <c r="D86" s="71" t="str">
        <f t="shared" si="7"/>
        <v/>
      </c>
      <c r="E86" s="88">
        <f t="shared" si="4"/>
        <v>0</v>
      </c>
      <c r="F86" s="89">
        <f t="shared" si="5"/>
        <v>222</v>
      </c>
      <c r="G86" s="55"/>
      <c r="J86" s="85">
        <v>84</v>
      </c>
      <c r="K86" s="85" t="str">
        <f t="shared" si="6"/>
        <v/>
      </c>
      <c r="L86" s="86" t="str">
        <f>IF(M86="","",VLOOKUP(M86,'CUADRO GENERADO'!D:AK,34,FALSE))</f>
        <v/>
      </c>
      <c r="M86" s="87" t="str">
        <f>IF('BASE DATOS CONDUCTORES'!B87="","",'BASE DATOS CONDUCTORES'!B87)</f>
        <v/>
      </c>
    </row>
    <row r="87" spans="2:13">
      <c r="B87" s="69"/>
      <c r="C87" s="8"/>
      <c r="D87" s="71" t="str">
        <f t="shared" si="7"/>
        <v/>
      </c>
      <c r="E87" s="88">
        <f t="shared" si="4"/>
        <v>0</v>
      </c>
      <c r="F87" s="89">
        <f t="shared" si="5"/>
        <v>223</v>
      </c>
      <c r="G87" s="55"/>
      <c r="J87" s="85">
        <v>85</v>
      </c>
      <c r="K87" s="85" t="str">
        <f t="shared" si="6"/>
        <v/>
      </c>
      <c r="L87" s="86" t="str">
        <f>IF(M87="","",VLOOKUP(M87,'CUADRO GENERADO'!D:AK,34,FALSE))</f>
        <v/>
      </c>
      <c r="M87" s="87" t="str">
        <f>IF('BASE DATOS CONDUCTORES'!B88="","",'BASE DATOS CONDUCTORES'!B88)</f>
        <v/>
      </c>
    </row>
    <row r="88" spans="2:13">
      <c r="B88" s="69"/>
      <c r="C88" s="8"/>
      <c r="D88" s="71" t="str">
        <f t="shared" si="7"/>
        <v/>
      </c>
      <c r="E88" s="88">
        <f t="shared" si="4"/>
        <v>0</v>
      </c>
      <c r="F88" s="89">
        <f t="shared" si="5"/>
        <v>227</v>
      </c>
      <c r="G88" s="55"/>
      <c r="J88" s="85">
        <v>86</v>
      </c>
      <c r="K88" s="85" t="str">
        <f t="shared" si="6"/>
        <v/>
      </c>
      <c r="L88" s="86" t="str">
        <f>IF(M88="","",VLOOKUP(M88,'CUADRO GENERADO'!D:AK,34,FALSE))</f>
        <v/>
      </c>
      <c r="M88" s="87" t="str">
        <f>IF('BASE DATOS CONDUCTORES'!B89="","",'BASE DATOS CONDUCTORES'!B89)</f>
        <v/>
      </c>
    </row>
    <row r="89" spans="2:13">
      <c r="B89" s="69"/>
      <c r="C89" s="8"/>
      <c r="D89" s="71" t="str">
        <f t="shared" si="7"/>
        <v/>
      </c>
      <c r="E89" s="88">
        <f t="shared" si="4"/>
        <v>0</v>
      </c>
      <c r="F89" s="89">
        <f t="shared" si="5"/>
        <v>230</v>
      </c>
      <c r="G89" s="55"/>
      <c r="J89" s="85">
        <v>87</v>
      </c>
      <c r="K89" s="85" t="str">
        <f t="shared" si="6"/>
        <v/>
      </c>
      <c r="L89" s="86" t="str">
        <f>IF(M89="","",VLOOKUP(M89,'CUADRO GENERADO'!D:AK,34,FALSE))</f>
        <v/>
      </c>
      <c r="M89" s="87" t="str">
        <f>IF('BASE DATOS CONDUCTORES'!B90="","",'BASE DATOS CONDUCTORES'!B90)</f>
        <v/>
      </c>
    </row>
    <row r="90" spans="2:13">
      <c r="B90" s="69"/>
      <c r="C90" s="8"/>
      <c r="D90" s="71" t="str">
        <f t="shared" si="7"/>
        <v/>
      </c>
      <c r="E90" s="88">
        <f t="shared" si="4"/>
        <v>0</v>
      </c>
      <c r="F90" s="89">
        <f t="shared" si="5"/>
        <v>231</v>
      </c>
      <c r="G90" s="55"/>
      <c r="J90" s="85">
        <v>88</v>
      </c>
      <c r="K90" s="85" t="str">
        <f t="shared" si="6"/>
        <v/>
      </c>
      <c r="L90" s="86" t="str">
        <f>IF(M90="","",VLOOKUP(M90,'CUADRO GENERADO'!D:AK,34,FALSE))</f>
        <v/>
      </c>
      <c r="M90" s="87" t="str">
        <f>IF('BASE DATOS CONDUCTORES'!B91="","",'BASE DATOS CONDUCTORES'!B91)</f>
        <v/>
      </c>
    </row>
    <row r="91" spans="2:13">
      <c r="B91" s="69"/>
      <c r="C91" s="8"/>
      <c r="D91" s="71" t="str">
        <f t="shared" si="7"/>
        <v/>
      </c>
      <c r="E91" s="88">
        <f t="shared" si="4"/>
        <v>0</v>
      </c>
      <c r="F91" s="89">
        <f t="shared" si="5"/>
        <v>232</v>
      </c>
      <c r="G91" s="55"/>
      <c r="J91" s="85">
        <v>89</v>
      </c>
      <c r="K91" s="85">
        <f t="shared" si="6"/>
        <v>27</v>
      </c>
      <c r="L91" s="86">
        <f>IF(M91="","",VLOOKUP(M91,'CUADRO GENERADO'!D:AK,34,FALSE))</f>
        <v>0</v>
      </c>
      <c r="M91" s="87">
        <f>IF('BASE DATOS CONDUCTORES'!B92="","",'BASE DATOS CONDUCTORES'!B92)</f>
        <v>89</v>
      </c>
    </row>
    <row r="92" spans="2:13">
      <c r="B92" s="69"/>
      <c r="C92" s="8"/>
      <c r="D92" s="71" t="str">
        <f t="shared" si="7"/>
        <v/>
      </c>
      <c r="E92" s="88">
        <f t="shared" si="4"/>
        <v>0</v>
      </c>
      <c r="F92" s="89">
        <f t="shared" si="5"/>
        <v>235</v>
      </c>
      <c r="G92" s="55"/>
      <c r="J92" s="85">
        <v>90</v>
      </c>
      <c r="K92" s="85" t="str">
        <f t="shared" si="6"/>
        <v/>
      </c>
      <c r="L92" s="86" t="str">
        <f>IF(M92="","",VLOOKUP(M92,'CUADRO GENERADO'!D:AK,34,FALSE))</f>
        <v/>
      </c>
      <c r="M92" s="87" t="str">
        <f>IF('BASE DATOS CONDUCTORES'!B93="","",'BASE DATOS CONDUCTORES'!B93)</f>
        <v/>
      </c>
    </row>
    <row r="93" spans="2:13">
      <c r="B93" s="69"/>
      <c r="C93" s="8"/>
      <c r="D93" s="71" t="str">
        <f t="shared" si="7"/>
        <v/>
      </c>
      <c r="E93" s="88">
        <f t="shared" si="4"/>
        <v>0</v>
      </c>
      <c r="F93" s="89">
        <f t="shared" si="5"/>
        <v>236</v>
      </c>
      <c r="G93" s="55"/>
      <c r="J93" s="85">
        <v>91</v>
      </c>
      <c r="K93" s="85">
        <f t="shared" si="6"/>
        <v>28</v>
      </c>
      <c r="L93" s="86">
        <f>IF(M93="","",VLOOKUP(M93,'CUADRO GENERADO'!D:AK,34,FALSE))</f>
        <v>0</v>
      </c>
      <c r="M93" s="87">
        <f>IF('BASE DATOS CONDUCTORES'!B94="","",'BASE DATOS CONDUCTORES'!B94)</f>
        <v>91</v>
      </c>
    </row>
    <row r="94" spans="2:13">
      <c r="B94" s="69"/>
      <c r="C94" s="8"/>
      <c r="D94" s="71" t="str">
        <f t="shared" si="7"/>
        <v/>
      </c>
      <c r="E94" s="88">
        <f t="shared" si="4"/>
        <v>0</v>
      </c>
      <c r="F94" s="89">
        <f t="shared" si="5"/>
        <v>239</v>
      </c>
      <c r="G94" s="55"/>
      <c r="J94" s="85">
        <v>92</v>
      </c>
      <c r="K94" s="85">
        <f t="shared" si="6"/>
        <v>29</v>
      </c>
      <c r="L94" s="86">
        <f>IF(M94="","",VLOOKUP(M94,'CUADRO GENERADO'!D:AK,34,FALSE))</f>
        <v>0</v>
      </c>
      <c r="M94" s="87">
        <f>IF('BASE DATOS CONDUCTORES'!B95="","",'BASE DATOS CONDUCTORES'!B95)</f>
        <v>92</v>
      </c>
    </row>
    <row r="95" spans="2:13">
      <c r="B95" s="69"/>
      <c r="C95" s="8"/>
      <c r="D95" s="71" t="str">
        <f t="shared" si="7"/>
        <v/>
      </c>
      <c r="E95" s="88">
        <f t="shared" si="4"/>
        <v>0</v>
      </c>
      <c r="F95" s="89">
        <f t="shared" si="5"/>
        <v>240</v>
      </c>
      <c r="G95" s="55"/>
      <c r="J95" s="85">
        <v>93</v>
      </c>
      <c r="K95" s="85">
        <f t="shared" si="6"/>
        <v>30</v>
      </c>
      <c r="L95" s="86">
        <f>IF(M95="","",VLOOKUP(M95,'CUADRO GENERADO'!D:AK,34,FALSE))</f>
        <v>0</v>
      </c>
      <c r="M95" s="87">
        <f>IF('BASE DATOS CONDUCTORES'!B96="","",'BASE DATOS CONDUCTORES'!B96)</f>
        <v>93</v>
      </c>
    </row>
    <row r="96" spans="2:13">
      <c r="B96" s="69"/>
      <c r="C96" s="8"/>
      <c r="D96" s="71" t="str">
        <f t="shared" si="7"/>
        <v/>
      </c>
      <c r="E96" s="88">
        <f t="shared" si="4"/>
        <v>0</v>
      </c>
      <c r="F96" s="89">
        <f t="shared" si="5"/>
        <v>241</v>
      </c>
      <c r="G96" s="55"/>
      <c r="J96" s="85">
        <v>94</v>
      </c>
      <c r="K96" s="85" t="str">
        <f t="shared" si="6"/>
        <v/>
      </c>
      <c r="L96" s="86" t="str">
        <f>IF(M96="","",VLOOKUP(M96,'CUADRO GENERADO'!D:AK,34,FALSE))</f>
        <v/>
      </c>
      <c r="M96" s="87" t="str">
        <f>IF('BASE DATOS CONDUCTORES'!B97="","",'BASE DATOS CONDUCTORES'!B97)</f>
        <v/>
      </c>
    </row>
    <row r="97" spans="2:13">
      <c r="B97" s="69"/>
      <c r="C97" s="8"/>
      <c r="D97" s="71" t="str">
        <f t="shared" si="7"/>
        <v/>
      </c>
      <c r="E97" s="88">
        <f t="shared" si="4"/>
        <v>0</v>
      </c>
      <c r="F97" s="89">
        <f t="shared" si="5"/>
        <v>245</v>
      </c>
      <c r="G97" s="55"/>
      <c r="J97" s="85">
        <v>95</v>
      </c>
      <c r="K97" s="85">
        <f t="shared" si="6"/>
        <v>31</v>
      </c>
      <c r="L97" s="86">
        <f>IF(M97="","",VLOOKUP(M97,'CUADRO GENERADO'!D:AK,34,FALSE))</f>
        <v>0</v>
      </c>
      <c r="M97" s="87">
        <f>IF('BASE DATOS CONDUCTORES'!B98="","",'BASE DATOS CONDUCTORES'!B98)</f>
        <v>95</v>
      </c>
    </row>
    <row r="98" spans="2:13">
      <c r="B98" s="69"/>
      <c r="C98" s="8"/>
      <c r="D98" s="71" t="str">
        <f t="shared" si="7"/>
        <v/>
      </c>
      <c r="E98" s="88">
        <f t="shared" si="4"/>
        <v>0</v>
      </c>
      <c r="F98" s="89">
        <f t="shared" si="5"/>
        <v>246</v>
      </c>
      <c r="G98" s="55"/>
      <c r="J98" s="85">
        <v>96</v>
      </c>
      <c r="K98" s="85" t="str">
        <f t="shared" si="6"/>
        <v/>
      </c>
      <c r="L98" s="86" t="str">
        <f>IF(M98="","",VLOOKUP(M98,'CUADRO GENERADO'!D:AK,34,FALSE))</f>
        <v/>
      </c>
      <c r="M98" s="87" t="str">
        <f>IF('BASE DATOS CONDUCTORES'!B99="","",'BASE DATOS CONDUCTORES'!B99)</f>
        <v/>
      </c>
    </row>
    <row r="99" spans="2:13">
      <c r="B99" s="69"/>
      <c r="C99" s="8"/>
      <c r="D99" s="71" t="str">
        <f t="shared" si="7"/>
        <v/>
      </c>
      <c r="E99" s="88">
        <f t="shared" si="4"/>
        <v>0</v>
      </c>
      <c r="F99" s="89">
        <f t="shared" si="5"/>
        <v>248</v>
      </c>
      <c r="G99" s="55"/>
      <c r="J99" s="85">
        <v>97</v>
      </c>
      <c r="K99" s="85">
        <f t="shared" si="6"/>
        <v>32</v>
      </c>
      <c r="L99" s="86">
        <f>IF(M99="","",VLOOKUP(M99,'CUADRO GENERADO'!D:AK,34,FALSE))</f>
        <v>0</v>
      </c>
      <c r="M99" s="87">
        <f>IF('BASE DATOS CONDUCTORES'!B100="","",'BASE DATOS CONDUCTORES'!B100)</f>
        <v>97</v>
      </c>
    </row>
    <row r="100" spans="2:13">
      <c r="B100" s="69"/>
      <c r="C100" s="8"/>
      <c r="D100" s="71" t="str">
        <f t="shared" si="7"/>
        <v/>
      </c>
      <c r="E100" s="88">
        <f t="shared" si="4"/>
        <v>0</v>
      </c>
      <c r="F100" s="89">
        <f t="shared" si="5"/>
        <v>249</v>
      </c>
      <c r="G100" s="55"/>
      <c r="J100" s="85">
        <v>98</v>
      </c>
      <c r="K100" s="85" t="str">
        <f t="shared" si="6"/>
        <v/>
      </c>
      <c r="L100" s="86" t="str">
        <f>IF(M100="","",VLOOKUP(M100,'CUADRO GENERADO'!D:AK,34,FALSE))</f>
        <v/>
      </c>
      <c r="M100" s="87" t="str">
        <f>IF('BASE DATOS CONDUCTORES'!B101="","",'BASE DATOS CONDUCTORES'!B101)</f>
        <v/>
      </c>
    </row>
    <row r="101" spans="2:13">
      <c r="B101" s="69"/>
      <c r="C101" s="8"/>
      <c r="D101" s="71" t="str">
        <f t="shared" si="7"/>
        <v/>
      </c>
      <c r="E101" s="88">
        <f t="shared" si="4"/>
        <v>0</v>
      </c>
      <c r="F101" s="89">
        <f t="shared" si="5"/>
        <v>251</v>
      </c>
      <c r="G101" s="55"/>
      <c r="J101" s="85">
        <v>99</v>
      </c>
      <c r="K101" s="85" t="str">
        <f t="shared" si="6"/>
        <v/>
      </c>
      <c r="L101" s="86" t="str">
        <f>IF(M101="","",VLOOKUP(M101,'CUADRO GENERADO'!D:AK,34,FALSE))</f>
        <v/>
      </c>
      <c r="M101" s="87" t="str">
        <f>IF('BASE DATOS CONDUCTORES'!B102="","",'BASE DATOS CONDUCTORES'!B102)</f>
        <v/>
      </c>
    </row>
    <row r="102" spans="2:13">
      <c r="B102" s="69"/>
      <c r="C102" s="8"/>
      <c r="D102" s="71" t="str">
        <f t="shared" si="7"/>
        <v/>
      </c>
      <c r="E102" s="88">
        <f t="shared" si="4"/>
        <v>0</v>
      </c>
      <c r="F102" s="89">
        <f t="shared" si="5"/>
        <v>252</v>
      </c>
      <c r="G102" s="55"/>
      <c r="J102" s="85">
        <v>100</v>
      </c>
      <c r="K102" s="85">
        <f t="shared" si="6"/>
        <v>33</v>
      </c>
      <c r="L102" s="86">
        <f>IF(M102="","",VLOOKUP(M102,'CUADRO GENERADO'!D:AK,34,FALSE))</f>
        <v>0</v>
      </c>
      <c r="M102" s="87">
        <f>IF('BASE DATOS CONDUCTORES'!B103="","",'BASE DATOS CONDUCTORES'!B103)</f>
        <v>100</v>
      </c>
    </row>
    <row r="103" spans="2:13">
      <c r="B103" s="69"/>
      <c r="C103" s="8"/>
      <c r="D103" s="71" t="str">
        <f t="shared" si="7"/>
        <v/>
      </c>
      <c r="E103" s="88">
        <f t="shared" si="4"/>
        <v>0</v>
      </c>
      <c r="F103" s="89">
        <f t="shared" si="5"/>
        <v>253</v>
      </c>
      <c r="G103" s="55"/>
      <c r="J103" s="85">
        <v>101</v>
      </c>
      <c r="K103" s="85" t="str">
        <f t="shared" si="6"/>
        <v/>
      </c>
      <c r="L103" s="86" t="str">
        <f>IF(M103="","",VLOOKUP(M103,'CUADRO GENERADO'!D:AK,34,FALSE))</f>
        <v/>
      </c>
      <c r="M103" s="87" t="str">
        <f>IF('BASE DATOS CONDUCTORES'!B104="","",'BASE DATOS CONDUCTORES'!B104)</f>
        <v/>
      </c>
    </row>
    <row r="104" spans="2:13">
      <c r="B104" s="69"/>
      <c r="C104" s="8"/>
      <c r="D104" s="71" t="str">
        <f t="shared" si="7"/>
        <v/>
      </c>
      <c r="E104" s="88">
        <f t="shared" si="4"/>
        <v>0</v>
      </c>
      <c r="F104" s="89">
        <f t="shared" si="5"/>
        <v>254</v>
      </c>
      <c r="G104" s="55"/>
      <c r="J104" s="85">
        <v>102</v>
      </c>
      <c r="K104" s="85">
        <f t="shared" si="6"/>
        <v>34</v>
      </c>
      <c r="L104" s="86">
        <f>IF(M104="","",VLOOKUP(M104,'CUADRO GENERADO'!D:AK,34,FALSE))</f>
        <v>0</v>
      </c>
      <c r="M104" s="87">
        <f>IF('BASE DATOS CONDUCTORES'!B105="","",'BASE DATOS CONDUCTORES'!B105)</f>
        <v>102</v>
      </c>
    </row>
    <row r="105" spans="2:13">
      <c r="B105" s="69"/>
      <c r="C105" s="8"/>
      <c r="D105" s="71" t="str">
        <f t="shared" si="7"/>
        <v/>
      </c>
      <c r="E105" s="88">
        <f t="shared" si="4"/>
        <v>0</v>
      </c>
      <c r="F105" s="89">
        <f t="shared" si="5"/>
        <v>255</v>
      </c>
      <c r="G105" s="55"/>
      <c r="J105" s="85">
        <v>103</v>
      </c>
      <c r="K105" s="85">
        <f t="shared" si="6"/>
        <v>35</v>
      </c>
      <c r="L105" s="86">
        <f>IF(M105="","",VLOOKUP(M105,'CUADRO GENERADO'!D:AK,34,FALSE))</f>
        <v>0</v>
      </c>
      <c r="M105" s="87">
        <f>IF('BASE DATOS CONDUCTORES'!B106="","",'BASE DATOS CONDUCTORES'!B106)</f>
        <v>103</v>
      </c>
    </row>
    <row r="106" spans="2:13">
      <c r="B106" s="69"/>
      <c r="C106" s="8"/>
      <c r="D106" s="71" t="str">
        <f t="shared" si="7"/>
        <v/>
      </c>
      <c r="E106" s="88">
        <f t="shared" si="4"/>
        <v>0</v>
      </c>
      <c r="F106" s="89">
        <f t="shared" si="5"/>
        <v>258</v>
      </c>
      <c r="G106" s="55"/>
      <c r="J106" s="85">
        <v>104</v>
      </c>
      <c r="K106" s="85">
        <f t="shared" si="6"/>
        <v>36</v>
      </c>
      <c r="L106" s="86">
        <f>IF(M106="","",VLOOKUP(M106,'CUADRO GENERADO'!D:AK,34,FALSE))</f>
        <v>0</v>
      </c>
      <c r="M106" s="87">
        <f>IF('BASE DATOS CONDUCTORES'!B107="","",'BASE DATOS CONDUCTORES'!B107)</f>
        <v>104</v>
      </c>
    </row>
    <row r="107" spans="2:13">
      <c r="B107" s="69"/>
      <c r="C107" s="8"/>
      <c r="D107" s="71" t="str">
        <f t="shared" si="7"/>
        <v/>
      </c>
      <c r="E107" s="88">
        <f t="shared" si="4"/>
        <v>0</v>
      </c>
      <c r="F107" s="89">
        <f t="shared" si="5"/>
        <v>259</v>
      </c>
      <c r="G107" s="55"/>
      <c r="J107" s="85">
        <v>105</v>
      </c>
      <c r="K107" s="85" t="str">
        <f t="shared" si="6"/>
        <v/>
      </c>
      <c r="L107" s="86" t="str">
        <f>IF(M107="","",VLOOKUP(M107,'CUADRO GENERADO'!D:AK,34,FALSE))</f>
        <v/>
      </c>
      <c r="M107" s="87" t="str">
        <f>IF('BASE DATOS CONDUCTORES'!B108="","",'BASE DATOS CONDUCTORES'!B108)</f>
        <v/>
      </c>
    </row>
    <row r="108" spans="2:13">
      <c r="B108" s="69"/>
      <c r="C108" s="8"/>
      <c r="D108" s="71" t="str">
        <f t="shared" si="7"/>
        <v/>
      </c>
      <c r="E108" s="88">
        <f t="shared" si="4"/>
        <v>0</v>
      </c>
      <c r="F108" s="89">
        <f t="shared" si="5"/>
        <v>261</v>
      </c>
      <c r="G108" s="55"/>
      <c r="J108" s="85">
        <v>106</v>
      </c>
      <c r="K108" s="85">
        <f t="shared" si="6"/>
        <v>37</v>
      </c>
      <c r="L108" s="86">
        <f>IF(M108="","",VLOOKUP(M108,'CUADRO GENERADO'!D:AK,34,FALSE))</f>
        <v>0</v>
      </c>
      <c r="M108" s="87">
        <f>IF('BASE DATOS CONDUCTORES'!B109="","",'BASE DATOS CONDUCTORES'!B109)</f>
        <v>106</v>
      </c>
    </row>
    <row r="109" spans="2:13">
      <c r="B109" s="69"/>
      <c r="C109" s="8"/>
      <c r="D109" s="71" t="str">
        <f t="shared" si="7"/>
        <v/>
      </c>
      <c r="E109" s="88">
        <f t="shared" si="4"/>
        <v>0</v>
      </c>
      <c r="F109" s="89">
        <f t="shared" si="5"/>
        <v>262</v>
      </c>
      <c r="G109" s="55"/>
      <c r="J109" s="85">
        <v>107</v>
      </c>
      <c r="K109" s="85" t="str">
        <f t="shared" si="6"/>
        <v/>
      </c>
      <c r="L109" s="86" t="str">
        <f>IF(M109="","",VLOOKUP(M109,'CUADRO GENERADO'!D:AK,34,FALSE))</f>
        <v/>
      </c>
      <c r="M109" s="87" t="str">
        <f>IF('BASE DATOS CONDUCTORES'!B110="","",'BASE DATOS CONDUCTORES'!B110)</f>
        <v/>
      </c>
    </row>
    <row r="110" spans="2:13">
      <c r="B110" s="69"/>
      <c r="C110" s="8"/>
      <c r="D110" s="71" t="str">
        <f t="shared" si="7"/>
        <v/>
      </c>
      <c r="E110" s="88">
        <f t="shared" si="4"/>
        <v>0</v>
      </c>
      <c r="F110" s="89">
        <f t="shared" si="5"/>
        <v>263</v>
      </c>
      <c r="G110" s="55"/>
      <c r="J110" s="85">
        <v>108</v>
      </c>
      <c r="K110" s="85">
        <f t="shared" si="6"/>
        <v>38</v>
      </c>
      <c r="L110" s="86">
        <f>IF(M110="","",VLOOKUP(M110,'CUADRO GENERADO'!D:AK,34,FALSE))</f>
        <v>0</v>
      </c>
      <c r="M110" s="87">
        <f>IF('BASE DATOS CONDUCTORES'!B111="","",'BASE DATOS CONDUCTORES'!B111)</f>
        <v>108</v>
      </c>
    </row>
    <row r="111" spans="2:13">
      <c r="B111" s="69"/>
      <c r="C111" s="8"/>
      <c r="D111" s="71" t="str">
        <f t="shared" si="7"/>
        <v/>
      </c>
      <c r="E111" s="88">
        <f t="shared" si="4"/>
        <v>0</v>
      </c>
      <c r="F111" s="89">
        <f t="shared" si="5"/>
        <v>264</v>
      </c>
      <c r="G111" s="55"/>
      <c r="J111" s="85">
        <v>109</v>
      </c>
      <c r="K111" s="85" t="str">
        <f t="shared" si="6"/>
        <v/>
      </c>
      <c r="L111" s="86" t="str">
        <f>IF(M111="","",VLOOKUP(M111,'CUADRO GENERADO'!D:AK,34,FALSE))</f>
        <v/>
      </c>
      <c r="M111" s="87" t="str">
        <f>IF('BASE DATOS CONDUCTORES'!B112="","",'BASE DATOS CONDUCTORES'!B112)</f>
        <v/>
      </c>
    </row>
    <row r="112" spans="2:13">
      <c r="B112" s="69"/>
      <c r="C112" s="8"/>
      <c r="D112" s="71" t="str">
        <f t="shared" si="7"/>
        <v/>
      </c>
      <c r="E112" s="88">
        <f t="shared" si="4"/>
        <v>0</v>
      </c>
      <c r="F112" s="89">
        <f t="shared" si="5"/>
        <v>265</v>
      </c>
      <c r="G112" s="55"/>
      <c r="J112" s="85">
        <v>110</v>
      </c>
      <c r="K112" s="85" t="str">
        <f t="shared" si="6"/>
        <v/>
      </c>
      <c r="L112" s="86" t="str">
        <f>IF(M112="","",VLOOKUP(M112,'CUADRO GENERADO'!D:AK,34,FALSE))</f>
        <v/>
      </c>
      <c r="M112" s="87" t="str">
        <f>IF('BASE DATOS CONDUCTORES'!B113="","",'BASE DATOS CONDUCTORES'!B113)</f>
        <v/>
      </c>
    </row>
    <row r="113" spans="2:13">
      <c r="B113" s="69"/>
      <c r="C113" s="8"/>
      <c r="D113" s="71" t="str">
        <f t="shared" si="7"/>
        <v/>
      </c>
      <c r="E113" s="88">
        <f t="shared" si="4"/>
        <v>0</v>
      </c>
      <c r="F113" s="89">
        <f t="shared" si="5"/>
        <v>270</v>
      </c>
      <c r="G113" s="55"/>
      <c r="J113" s="85">
        <v>111</v>
      </c>
      <c r="K113" s="85" t="str">
        <f t="shared" si="6"/>
        <v/>
      </c>
      <c r="L113" s="86" t="str">
        <f>IF(M113="","",VLOOKUP(M113,'CUADRO GENERADO'!D:AK,34,FALSE))</f>
        <v/>
      </c>
      <c r="M113" s="87" t="str">
        <f>IF('BASE DATOS CONDUCTORES'!B114="","",'BASE DATOS CONDUCTORES'!B114)</f>
        <v/>
      </c>
    </row>
    <row r="114" spans="2:13">
      <c r="B114" s="69"/>
      <c r="C114" s="8"/>
      <c r="D114" s="71" t="str">
        <f t="shared" si="7"/>
        <v/>
      </c>
      <c r="E114" s="88">
        <f t="shared" si="4"/>
        <v>0</v>
      </c>
      <c r="F114" s="89">
        <f t="shared" si="5"/>
        <v>271</v>
      </c>
      <c r="G114" s="55"/>
      <c r="J114" s="85">
        <v>112</v>
      </c>
      <c r="K114" s="85" t="str">
        <f t="shared" si="6"/>
        <v/>
      </c>
      <c r="L114" s="86" t="str">
        <f>IF(M114="","",VLOOKUP(M114,'CUADRO GENERADO'!D:AK,34,FALSE))</f>
        <v/>
      </c>
      <c r="M114" s="87" t="str">
        <f>IF('BASE DATOS CONDUCTORES'!B115="","",'BASE DATOS CONDUCTORES'!B115)</f>
        <v/>
      </c>
    </row>
    <row r="115" spans="2:13">
      <c r="B115" s="69"/>
      <c r="C115" s="8"/>
      <c r="D115" s="71" t="str">
        <f t="shared" si="7"/>
        <v/>
      </c>
      <c r="E115" s="88">
        <f t="shared" si="4"/>
        <v>0</v>
      </c>
      <c r="F115" s="89">
        <f t="shared" si="5"/>
        <v>272</v>
      </c>
      <c r="G115" s="55"/>
      <c r="J115" s="85">
        <v>113</v>
      </c>
      <c r="K115" s="85" t="str">
        <f t="shared" si="6"/>
        <v/>
      </c>
      <c r="L115" s="86" t="str">
        <f>IF(M115="","",VLOOKUP(M115,'CUADRO GENERADO'!D:AK,34,FALSE))</f>
        <v/>
      </c>
      <c r="M115" s="87" t="str">
        <f>IF('BASE DATOS CONDUCTORES'!B116="","",'BASE DATOS CONDUCTORES'!B116)</f>
        <v/>
      </c>
    </row>
    <row r="116" spans="2:13">
      <c r="B116" s="69"/>
      <c r="C116" s="8"/>
      <c r="D116" s="71" t="str">
        <f t="shared" si="7"/>
        <v/>
      </c>
      <c r="E116" s="88">
        <f t="shared" si="4"/>
        <v>0</v>
      </c>
      <c r="F116" s="89">
        <f t="shared" si="5"/>
        <v>276</v>
      </c>
      <c r="G116" s="55"/>
      <c r="J116" s="85">
        <v>114</v>
      </c>
      <c r="K116" s="85" t="str">
        <f t="shared" si="6"/>
        <v/>
      </c>
      <c r="L116" s="86" t="str">
        <f>IF(M116="","",VLOOKUP(M116,'CUADRO GENERADO'!D:AK,34,FALSE))</f>
        <v/>
      </c>
      <c r="M116" s="87" t="str">
        <f>IF('BASE DATOS CONDUCTORES'!B117="","",'BASE DATOS CONDUCTORES'!B117)</f>
        <v/>
      </c>
    </row>
    <row r="117" spans="2:13">
      <c r="B117" s="69"/>
      <c r="C117" s="8"/>
      <c r="D117" s="71" t="str">
        <f t="shared" si="7"/>
        <v/>
      </c>
      <c r="E117" s="88">
        <f t="shared" si="4"/>
        <v>0</v>
      </c>
      <c r="F117" s="89">
        <f t="shared" si="5"/>
        <v>277</v>
      </c>
      <c r="G117" s="55"/>
      <c r="J117" s="85">
        <v>115</v>
      </c>
      <c r="K117" s="85">
        <f t="shared" si="6"/>
        <v>39</v>
      </c>
      <c r="L117" s="86">
        <f>IF(M117="","",VLOOKUP(M117,'CUADRO GENERADO'!D:AK,34,FALSE))</f>
        <v>0</v>
      </c>
      <c r="M117" s="87">
        <f>IF('BASE DATOS CONDUCTORES'!B118="","",'BASE DATOS CONDUCTORES'!B118)</f>
        <v>115</v>
      </c>
    </row>
    <row r="118" spans="2:13">
      <c r="B118" s="69"/>
      <c r="C118" s="8"/>
      <c r="D118" s="71" t="str">
        <f t="shared" si="7"/>
        <v/>
      </c>
      <c r="E118" s="88">
        <f t="shared" si="4"/>
        <v>0</v>
      </c>
      <c r="F118" s="89">
        <f t="shared" si="5"/>
        <v>278</v>
      </c>
      <c r="G118" s="55"/>
      <c r="J118" s="85">
        <v>116</v>
      </c>
      <c r="K118" s="85" t="str">
        <f t="shared" si="6"/>
        <v/>
      </c>
      <c r="L118" s="86" t="str">
        <f>IF(M118="","",VLOOKUP(M118,'CUADRO GENERADO'!D:AK,34,FALSE))</f>
        <v/>
      </c>
      <c r="M118" s="87" t="str">
        <f>IF('BASE DATOS CONDUCTORES'!B119="","",'BASE DATOS CONDUCTORES'!B119)</f>
        <v/>
      </c>
    </row>
    <row r="119" spans="2:13">
      <c r="B119" s="69"/>
      <c r="C119" s="8"/>
      <c r="D119" s="71" t="str">
        <f t="shared" si="7"/>
        <v/>
      </c>
      <c r="E119" s="88">
        <f t="shared" si="4"/>
        <v>0</v>
      </c>
      <c r="F119" s="89">
        <f t="shared" si="5"/>
        <v>279</v>
      </c>
      <c r="G119" s="55"/>
      <c r="J119" s="85">
        <v>117</v>
      </c>
      <c r="K119" s="85">
        <f t="shared" si="6"/>
        <v>40</v>
      </c>
      <c r="L119" s="86">
        <f>IF(M119="","",VLOOKUP(M119,'CUADRO GENERADO'!D:AK,34,FALSE))</f>
        <v>0</v>
      </c>
      <c r="M119" s="87">
        <f>IF('BASE DATOS CONDUCTORES'!B120="","",'BASE DATOS CONDUCTORES'!B120)</f>
        <v>117</v>
      </c>
    </row>
    <row r="120" spans="2:13">
      <c r="B120" s="69"/>
      <c r="C120" s="8"/>
      <c r="D120" s="71" t="str">
        <f t="shared" si="7"/>
        <v/>
      </c>
      <c r="E120" s="88">
        <f t="shared" si="4"/>
        <v>0</v>
      </c>
      <c r="F120" s="89">
        <f t="shared" si="5"/>
        <v>280</v>
      </c>
      <c r="G120" s="55"/>
      <c r="J120" s="85">
        <v>118</v>
      </c>
      <c r="K120" s="85">
        <f t="shared" si="6"/>
        <v>41</v>
      </c>
      <c r="L120" s="86">
        <f>IF(M120="","",VLOOKUP(M120,'CUADRO GENERADO'!D:AK,34,FALSE))</f>
        <v>0</v>
      </c>
      <c r="M120" s="87">
        <f>IF('BASE DATOS CONDUCTORES'!B121="","",'BASE DATOS CONDUCTORES'!B121)</f>
        <v>118</v>
      </c>
    </row>
    <row r="121" spans="2:13">
      <c r="B121" s="69"/>
      <c r="C121" s="8"/>
      <c r="D121" s="71" t="str">
        <f t="shared" si="7"/>
        <v/>
      </c>
      <c r="E121" s="88">
        <f t="shared" si="4"/>
        <v>0</v>
      </c>
      <c r="F121" s="89">
        <f t="shared" si="5"/>
        <v>281</v>
      </c>
      <c r="G121" s="55"/>
      <c r="J121" s="85">
        <v>119</v>
      </c>
      <c r="K121" s="85" t="str">
        <f t="shared" si="6"/>
        <v/>
      </c>
      <c r="L121" s="86" t="str">
        <f>IF(M121="","",VLOOKUP(M121,'CUADRO GENERADO'!D:AK,34,FALSE))</f>
        <v/>
      </c>
      <c r="M121" s="87" t="str">
        <f>IF('BASE DATOS CONDUCTORES'!B122="","",'BASE DATOS CONDUCTORES'!B122)</f>
        <v/>
      </c>
    </row>
    <row r="122" spans="2:13">
      <c r="B122" s="69"/>
      <c r="C122" s="8"/>
      <c r="D122" s="71" t="str">
        <f t="shared" si="7"/>
        <v/>
      </c>
      <c r="E122" s="88">
        <f t="shared" si="4"/>
        <v>0</v>
      </c>
      <c r="F122" s="89">
        <f t="shared" si="5"/>
        <v>283</v>
      </c>
      <c r="G122" s="55"/>
      <c r="J122" s="85">
        <v>120</v>
      </c>
      <c r="K122" s="85" t="str">
        <f t="shared" si="6"/>
        <v/>
      </c>
      <c r="L122" s="86" t="str">
        <f>IF(M122="","",VLOOKUP(M122,'CUADRO GENERADO'!D:AK,34,FALSE))</f>
        <v/>
      </c>
      <c r="M122" s="87" t="str">
        <f>IF('BASE DATOS CONDUCTORES'!B123="","",'BASE DATOS CONDUCTORES'!B123)</f>
        <v/>
      </c>
    </row>
    <row r="123" spans="2:13">
      <c r="B123" s="69"/>
      <c r="C123" s="8"/>
      <c r="D123" s="71" t="str">
        <f t="shared" si="7"/>
        <v/>
      </c>
      <c r="E123" s="88">
        <f t="shared" si="4"/>
        <v>0</v>
      </c>
      <c r="F123" s="89">
        <f t="shared" si="5"/>
        <v>284</v>
      </c>
      <c r="G123" s="55"/>
      <c r="J123" s="85">
        <v>121</v>
      </c>
      <c r="K123" s="85" t="str">
        <f t="shared" si="6"/>
        <v/>
      </c>
      <c r="L123" s="86" t="str">
        <f>IF(M123="","",VLOOKUP(M123,'CUADRO GENERADO'!D:AK,34,FALSE))</f>
        <v/>
      </c>
      <c r="M123" s="87" t="str">
        <f>IF('BASE DATOS CONDUCTORES'!B124="","",'BASE DATOS CONDUCTORES'!B124)</f>
        <v/>
      </c>
    </row>
    <row r="124" spans="2:13">
      <c r="B124" s="69"/>
      <c r="C124" s="8"/>
      <c r="D124" s="71" t="str">
        <f t="shared" si="7"/>
        <v/>
      </c>
      <c r="E124" s="88">
        <f t="shared" si="4"/>
        <v>0</v>
      </c>
      <c r="F124" s="89">
        <f t="shared" si="5"/>
        <v>285</v>
      </c>
      <c r="G124" s="55"/>
      <c r="J124" s="85">
        <v>122</v>
      </c>
      <c r="K124" s="85">
        <f t="shared" si="6"/>
        <v>42</v>
      </c>
      <c r="L124" s="86">
        <f>IF(M124="","",VLOOKUP(M124,'CUADRO GENERADO'!D:AK,34,FALSE))</f>
        <v>0</v>
      </c>
      <c r="M124" s="87">
        <f>IF('BASE DATOS CONDUCTORES'!B125="","",'BASE DATOS CONDUCTORES'!B125)</f>
        <v>122</v>
      </c>
    </row>
    <row r="125" spans="2:13">
      <c r="B125" s="69"/>
      <c r="C125" s="8"/>
      <c r="D125" s="71" t="str">
        <f t="shared" si="7"/>
        <v/>
      </c>
      <c r="E125" s="88">
        <f t="shared" si="4"/>
        <v>0</v>
      </c>
      <c r="F125" s="89">
        <f t="shared" si="5"/>
        <v>286</v>
      </c>
      <c r="G125" s="55"/>
      <c r="J125" s="85">
        <v>123</v>
      </c>
      <c r="K125" s="85" t="str">
        <f t="shared" si="6"/>
        <v/>
      </c>
      <c r="L125" s="86" t="str">
        <f>IF(M125="","",VLOOKUP(M125,'CUADRO GENERADO'!D:AK,34,FALSE))</f>
        <v/>
      </c>
      <c r="M125" s="87" t="str">
        <f>IF('BASE DATOS CONDUCTORES'!B126="","",'BASE DATOS CONDUCTORES'!B126)</f>
        <v/>
      </c>
    </row>
    <row r="126" spans="2:13">
      <c r="B126" s="69"/>
      <c r="C126" s="8"/>
      <c r="D126" s="71" t="str">
        <f t="shared" si="7"/>
        <v/>
      </c>
      <c r="E126" s="88">
        <f t="shared" si="4"/>
        <v>0</v>
      </c>
      <c r="F126" s="89">
        <f t="shared" si="5"/>
        <v>287</v>
      </c>
      <c r="G126" s="55"/>
      <c r="J126" s="85">
        <v>124</v>
      </c>
      <c r="K126" s="85" t="str">
        <f t="shared" si="6"/>
        <v/>
      </c>
      <c r="L126" s="86" t="str">
        <f>IF(M126="","",VLOOKUP(M126,'CUADRO GENERADO'!D:AK,34,FALSE))</f>
        <v/>
      </c>
      <c r="M126" s="87" t="str">
        <f>IF('BASE DATOS CONDUCTORES'!B127="","",'BASE DATOS CONDUCTORES'!B127)</f>
        <v/>
      </c>
    </row>
    <row r="127" spans="2:13">
      <c r="B127" s="69"/>
      <c r="C127" s="8"/>
      <c r="D127" s="71" t="str">
        <f t="shared" si="7"/>
        <v/>
      </c>
      <c r="E127" s="88">
        <f t="shared" si="4"/>
        <v>0</v>
      </c>
      <c r="F127" s="89">
        <f t="shared" si="5"/>
        <v>288</v>
      </c>
      <c r="G127" s="55"/>
      <c r="J127" s="85">
        <v>125</v>
      </c>
      <c r="K127" s="85" t="str">
        <f t="shared" si="6"/>
        <v/>
      </c>
      <c r="L127" s="86" t="str">
        <f>IF(M127="","",VLOOKUP(M127,'CUADRO GENERADO'!D:AK,34,FALSE))</f>
        <v/>
      </c>
      <c r="M127" s="87" t="str">
        <f>IF('BASE DATOS CONDUCTORES'!B128="","",'BASE DATOS CONDUCTORES'!B128)</f>
        <v/>
      </c>
    </row>
    <row r="128" spans="2:13">
      <c r="B128" s="69"/>
      <c r="C128" s="8"/>
      <c r="D128" s="71" t="str">
        <f t="shared" si="7"/>
        <v/>
      </c>
      <c r="E128" s="88">
        <f t="shared" si="4"/>
        <v>0</v>
      </c>
      <c r="F128" s="89">
        <f t="shared" si="5"/>
        <v>291</v>
      </c>
      <c r="G128" s="55"/>
      <c r="J128" s="85">
        <v>126</v>
      </c>
      <c r="K128" s="85" t="str">
        <f t="shared" si="6"/>
        <v/>
      </c>
      <c r="L128" s="86" t="str">
        <f>IF(M128="","",VLOOKUP(M128,'CUADRO GENERADO'!D:AK,34,FALSE))</f>
        <v/>
      </c>
      <c r="M128" s="87" t="str">
        <f>IF('BASE DATOS CONDUCTORES'!B129="","",'BASE DATOS CONDUCTORES'!B129)</f>
        <v/>
      </c>
    </row>
    <row r="129" spans="2:13">
      <c r="B129" s="69"/>
      <c r="C129" s="8"/>
      <c r="D129" s="71" t="str">
        <f t="shared" si="7"/>
        <v/>
      </c>
      <c r="E129" s="88">
        <f t="shared" si="4"/>
        <v>0</v>
      </c>
      <c r="F129" s="89">
        <f t="shared" si="5"/>
        <v>292</v>
      </c>
      <c r="G129" s="55"/>
      <c r="J129" s="85">
        <v>127</v>
      </c>
      <c r="K129" s="85" t="str">
        <f t="shared" si="6"/>
        <v/>
      </c>
      <c r="L129" s="86" t="str">
        <f>IF(M129="","",VLOOKUP(M129,'CUADRO GENERADO'!D:AK,34,FALSE))</f>
        <v/>
      </c>
      <c r="M129" s="87" t="str">
        <f>IF('BASE DATOS CONDUCTORES'!B130="","",'BASE DATOS CONDUCTORES'!B130)</f>
        <v/>
      </c>
    </row>
    <row r="130" spans="2:13">
      <c r="B130" s="69"/>
      <c r="C130" s="8"/>
      <c r="D130" s="71" t="str">
        <f t="shared" si="7"/>
        <v/>
      </c>
      <c r="E130" s="88">
        <f t="shared" si="4"/>
        <v>0</v>
      </c>
      <c r="F130" s="89">
        <f t="shared" si="5"/>
        <v>293</v>
      </c>
      <c r="G130" s="55"/>
      <c r="J130" s="85">
        <v>128</v>
      </c>
      <c r="K130" s="85">
        <f t="shared" si="6"/>
        <v>43</v>
      </c>
      <c r="L130" s="86">
        <f>IF(M130="","",VLOOKUP(M130,'CUADRO GENERADO'!D:AK,34,FALSE))</f>
        <v>0</v>
      </c>
      <c r="M130" s="87">
        <f>IF('BASE DATOS CONDUCTORES'!B131="","",'BASE DATOS CONDUCTORES'!B131)</f>
        <v>128</v>
      </c>
    </row>
    <row r="131" spans="2:13">
      <c r="B131" s="69"/>
      <c r="C131" s="8"/>
      <c r="D131" s="71" t="str">
        <f t="shared" si="7"/>
        <v/>
      </c>
      <c r="E131" s="88">
        <f t="shared" ref="E131:E194" si="8">IFERROR(VLOOKUP(J131,K:M,2,FALSE),"")</f>
        <v>0</v>
      </c>
      <c r="F131" s="89">
        <f t="shared" ref="F131:F194" si="9">IFERROR(VLOOKUP(J131,K:M,3,FALSE),"")</f>
        <v>294</v>
      </c>
      <c r="G131" s="55"/>
      <c r="J131" s="85">
        <v>129</v>
      </c>
      <c r="K131" s="85" t="str">
        <f t="shared" ref="K131:K194" si="10">IF(M131="","",RANK(M131,M:M,1))</f>
        <v/>
      </c>
      <c r="L131" s="86" t="str">
        <f>IF(M131="","",VLOOKUP(M131,'CUADRO GENERADO'!D:AK,34,FALSE))</f>
        <v/>
      </c>
      <c r="M131" s="87" t="str">
        <f>IF('BASE DATOS CONDUCTORES'!B132="","",'BASE DATOS CONDUCTORES'!B132)</f>
        <v/>
      </c>
    </row>
    <row r="132" spans="2:13">
      <c r="B132" s="69"/>
      <c r="C132" s="8"/>
      <c r="D132" s="71" t="str">
        <f t="shared" ref="D132:D195" si="11">IF(C132="","",B132)</f>
        <v/>
      </c>
      <c r="E132" s="88" t="str">
        <f t="shared" si="8"/>
        <v/>
      </c>
      <c r="F132" s="89" t="str">
        <f t="shared" si="9"/>
        <v/>
      </c>
      <c r="G132" s="55"/>
      <c r="J132" s="85">
        <v>130</v>
      </c>
      <c r="K132" s="85" t="str">
        <f t="shared" si="10"/>
        <v/>
      </c>
      <c r="L132" s="86" t="str">
        <f>IF(M132="","",VLOOKUP(M132,'CUADRO GENERADO'!D:AK,34,FALSE))</f>
        <v/>
      </c>
      <c r="M132" s="87" t="str">
        <f>IF('BASE DATOS CONDUCTORES'!B133="","",'BASE DATOS CONDUCTORES'!B133)</f>
        <v/>
      </c>
    </row>
    <row r="133" spans="2:13">
      <c r="B133" s="69"/>
      <c r="C133" s="8"/>
      <c r="D133" s="71" t="str">
        <f t="shared" si="11"/>
        <v/>
      </c>
      <c r="E133" s="88" t="str">
        <f t="shared" si="8"/>
        <v/>
      </c>
      <c r="F133" s="89" t="str">
        <f t="shared" si="9"/>
        <v/>
      </c>
      <c r="G133" s="55"/>
      <c r="J133" s="85">
        <v>131</v>
      </c>
      <c r="K133" s="85">
        <f t="shared" si="10"/>
        <v>44</v>
      </c>
      <c r="L133" s="86">
        <f>IF(M133="","",VLOOKUP(M133,'CUADRO GENERADO'!D:AK,34,FALSE))</f>
        <v>0</v>
      </c>
      <c r="M133" s="87">
        <f>IF('BASE DATOS CONDUCTORES'!B134="","",'BASE DATOS CONDUCTORES'!B134)</f>
        <v>131</v>
      </c>
    </row>
    <row r="134" spans="2:13">
      <c r="B134" s="69"/>
      <c r="C134" s="8"/>
      <c r="D134" s="71" t="str">
        <f t="shared" si="11"/>
        <v/>
      </c>
      <c r="E134" s="88" t="str">
        <f t="shared" si="8"/>
        <v/>
      </c>
      <c r="F134" s="89" t="str">
        <f t="shared" si="9"/>
        <v/>
      </c>
      <c r="G134" s="55"/>
      <c r="J134" s="85">
        <v>132</v>
      </c>
      <c r="K134" s="85" t="str">
        <f t="shared" si="10"/>
        <v/>
      </c>
      <c r="L134" s="86" t="str">
        <f>IF(M134="","",VLOOKUP(M134,'CUADRO GENERADO'!D:AK,34,FALSE))</f>
        <v/>
      </c>
      <c r="M134" s="87" t="str">
        <f>IF('BASE DATOS CONDUCTORES'!B135="","",'BASE DATOS CONDUCTORES'!B135)</f>
        <v/>
      </c>
    </row>
    <row r="135" spans="2:13">
      <c r="B135" s="69"/>
      <c r="C135" s="8"/>
      <c r="D135" s="71" t="str">
        <f t="shared" si="11"/>
        <v/>
      </c>
      <c r="E135" s="88" t="str">
        <f t="shared" si="8"/>
        <v/>
      </c>
      <c r="F135" s="89" t="str">
        <f t="shared" si="9"/>
        <v/>
      </c>
      <c r="G135" s="55"/>
      <c r="J135" s="85">
        <v>133</v>
      </c>
      <c r="K135" s="85" t="str">
        <f t="shared" si="10"/>
        <v/>
      </c>
      <c r="L135" s="86" t="str">
        <f>IF(M135="","",VLOOKUP(M135,'CUADRO GENERADO'!D:AK,34,FALSE))</f>
        <v/>
      </c>
      <c r="M135" s="87" t="str">
        <f>IF('BASE DATOS CONDUCTORES'!B136="","",'BASE DATOS CONDUCTORES'!B136)</f>
        <v/>
      </c>
    </row>
    <row r="136" spans="2:13">
      <c r="B136" s="69"/>
      <c r="C136" s="8"/>
      <c r="D136" s="71" t="str">
        <f t="shared" si="11"/>
        <v/>
      </c>
      <c r="E136" s="88" t="str">
        <f t="shared" si="8"/>
        <v/>
      </c>
      <c r="F136" s="89" t="str">
        <f t="shared" si="9"/>
        <v/>
      </c>
      <c r="G136" s="55"/>
      <c r="J136" s="85">
        <v>134</v>
      </c>
      <c r="K136" s="85" t="str">
        <f t="shared" si="10"/>
        <v/>
      </c>
      <c r="L136" s="86" t="str">
        <f>IF(M136="","",VLOOKUP(M136,'CUADRO GENERADO'!D:AK,34,FALSE))</f>
        <v/>
      </c>
      <c r="M136" s="87" t="str">
        <f>IF('BASE DATOS CONDUCTORES'!B137="","",'BASE DATOS CONDUCTORES'!B137)</f>
        <v/>
      </c>
    </row>
    <row r="137" spans="2:13">
      <c r="B137" s="69"/>
      <c r="C137" s="8"/>
      <c r="D137" s="71" t="str">
        <f t="shared" si="11"/>
        <v/>
      </c>
      <c r="E137" s="88" t="str">
        <f t="shared" si="8"/>
        <v/>
      </c>
      <c r="F137" s="89" t="str">
        <f t="shared" si="9"/>
        <v/>
      </c>
      <c r="G137" s="55"/>
      <c r="J137" s="85">
        <v>135</v>
      </c>
      <c r="K137" s="85" t="str">
        <f t="shared" si="10"/>
        <v/>
      </c>
      <c r="L137" s="86" t="str">
        <f>IF(M137="","",VLOOKUP(M137,'CUADRO GENERADO'!D:AK,34,FALSE))</f>
        <v/>
      </c>
      <c r="M137" s="87" t="str">
        <f>IF('BASE DATOS CONDUCTORES'!B138="","",'BASE DATOS CONDUCTORES'!B138)</f>
        <v/>
      </c>
    </row>
    <row r="138" spans="2:13">
      <c r="B138" s="69"/>
      <c r="C138" s="8"/>
      <c r="D138" s="71" t="str">
        <f t="shared" si="11"/>
        <v/>
      </c>
      <c r="E138" s="88" t="str">
        <f t="shared" si="8"/>
        <v/>
      </c>
      <c r="F138" s="89" t="str">
        <f t="shared" si="9"/>
        <v/>
      </c>
      <c r="G138" s="55"/>
      <c r="J138" s="85">
        <v>136</v>
      </c>
      <c r="K138" s="85">
        <f t="shared" si="10"/>
        <v>45</v>
      </c>
      <c r="L138" s="86">
        <f>IF(M138="","",VLOOKUP(M138,'CUADRO GENERADO'!D:AK,34,FALSE))</f>
        <v>0</v>
      </c>
      <c r="M138" s="87">
        <f>IF('BASE DATOS CONDUCTORES'!B139="","",'BASE DATOS CONDUCTORES'!B139)</f>
        <v>136</v>
      </c>
    </row>
    <row r="139" spans="2:13">
      <c r="B139" s="69"/>
      <c r="C139" s="8"/>
      <c r="D139" s="71" t="str">
        <f t="shared" si="11"/>
        <v/>
      </c>
      <c r="E139" s="88" t="str">
        <f t="shared" si="8"/>
        <v/>
      </c>
      <c r="F139" s="89" t="str">
        <f t="shared" si="9"/>
        <v/>
      </c>
      <c r="G139" s="55"/>
      <c r="J139" s="85">
        <v>137</v>
      </c>
      <c r="K139" s="85" t="str">
        <f t="shared" si="10"/>
        <v/>
      </c>
      <c r="L139" s="86" t="str">
        <f>IF(M139="","",VLOOKUP(M139,'CUADRO GENERADO'!D:AK,34,FALSE))</f>
        <v/>
      </c>
      <c r="M139" s="87" t="str">
        <f>IF('BASE DATOS CONDUCTORES'!B140="","",'BASE DATOS CONDUCTORES'!B140)</f>
        <v/>
      </c>
    </row>
    <row r="140" spans="2:13">
      <c r="B140" s="69"/>
      <c r="C140" s="8"/>
      <c r="D140" s="71" t="str">
        <f t="shared" si="11"/>
        <v/>
      </c>
      <c r="E140" s="88" t="str">
        <f t="shared" si="8"/>
        <v/>
      </c>
      <c r="F140" s="89" t="str">
        <f t="shared" si="9"/>
        <v/>
      </c>
      <c r="G140" s="55"/>
      <c r="J140" s="85">
        <v>138</v>
      </c>
      <c r="K140" s="85" t="str">
        <f t="shared" si="10"/>
        <v/>
      </c>
      <c r="L140" s="86" t="str">
        <f>IF(M140="","",VLOOKUP(M140,'CUADRO GENERADO'!D:AK,34,FALSE))</f>
        <v/>
      </c>
      <c r="M140" s="87" t="str">
        <f>IF('BASE DATOS CONDUCTORES'!B141="","",'BASE DATOS CONDUCTORES'!B141)</f>
        <v/>
      </c>
    </row>
    <row r="141" spans="2:13">
      <c r="B141" s="69"/>
      <c r="C141" s="8"/>
      <c r="D141" s="71" t="str">
        <f t="shared" si="11"/>
        <v/>
      </c>
      <c r="E141" s="88" t="str">
        <f t="shared" si="8"/>
        <v/>
      </c>
      <c r="F141" s="89" t="str">
        <f t="shared" si="9"/>
        <v/>
      </c>
      <c r="G141" s="55"/>
      <c r="J141" s="85">
        <v>139</v>
      </c>
      <c r="K141" s="85" t="str">
        <f t="shared" si="10"/>
        <v/>
      </c>
      <c r="L141" s="86" t="str">
        <f>IF(M141="","",VLOOKUP(M141,'CUADRO GENERADO'!D:AK,34,FALSE))</f>
        <v/>
      </c>
      <c r="M141" s="87" t="str">
        <f>IF('BASE DATOS CONDUCTORES'!B142="","",'BASE DATOS CONDUCTORES'!B142)</f>
        <v/>
      </c>
    </row>
    <row r="142" spans="2:13">
      <c r="B142" s="69"/>
      <c r="C142" s="8"/>
      <c r="D142" s="71" t="str">
        <f t="shared" si="11"/>
        <v/>
      </c>
      <c r="E142" s="88" t="str">
        <f t="shared" si="8"/>
        <v/>
      </c>
      <c r="F142" s="89" t="str">
        <f t="shared" si="9"/>
        <v/>
      </c>
      <c r="G142" s="55"/>
      <c r="J142" s="85">
        <v>140</v>
      </c>
      <c r="K142" s="85" t="str">
        <f t="shared" si="10"/>
        <v/>
      </c>
      <c r="L142" s="86" t="str">
        <f>IF(M142="","",VLOOKUP(M142,'CUADRO GENERADO'!D:AK,34,FALSE))</f>
        <v/>
      </c>
      <c r="M142" s="87" t="str">
        <f>IF('BASE DATOS CONDUCTORES'!B143="","",'BASE DATOS CONDUCTORES'!B143)</f>
        <v/>
      </c>
    </row>
    <row r="143" spans="2:13">
      <c r="B143" s="69"/>
      <c r="C143" s="8"/>
      <c r="D143" s="71" t="str">
        <f t="shared" si="11"/>
        <v/>
      </c>
      <c r="E143" s="88" t="str">
        <f t="shared" si="8"/>
        <v/>
      </c>
      <c r="F143" s="89" t="str">
        <f t="shared" si="9"/>
        <v/>
      </c>
      <c r="G143" s="55"/>
      <c r="J143" s="85">
        <v>141</v>
      </c>
      <c r="K143" s="85" t="str">
        <f t="shared" si="10"/>
        <v/>
      </c>
      <c r="L143" s="86" t="str">
        <f>IF(M143="","",VLOOKUP(M143,'CUADRO GENERADO'!D:AK,34,FALSE))</f>
        <v/>
      </c>
      <c r="M143" s="87" t="str">
        <f>IF('BASE DATOS CONDUCTORES'!B144="","",'BASE DATOS CONDUCTORES'!B144)</f>
        <v/>
      </c>
    </row>
    <row r="144" spans="2:13">
      <c r="B144" s="69"/>
      <c r="C144" s="8"/>
      <c r="D144" s="71" t="str">
        <f t="shared" si="11"/>
        <v/>
      </c>
      <c r="E144" s="88" t="str">
        <f t="shared" si="8"/>
        <v/>
      </c>
      <c r="F144" s="89" t="str">
        <f t="shared" si="9"/>
        <v/>
      </c>
      <c r="G144" s="55"/>
      <c r="J144" s="85">
        <v>142</v>
      </c>
      <c r="K144" s="85" t="str">
        <f t="shared" si="10"/>
        <v/>
      </c>
      <c r="L144" s="86" t="str">
        <f>IF(M144="","",VLOOKUP(M144,'CUADRO GENERADO'!D:AK,34,FALSE))</f>
        <v/>
      </c>
      <c r="M144" s="87" t="str">
        <f>IF('BASE DATOS CONDUCTORES'!B145="","",'BASE DATOS CONDUCTORES'!B145)</f>
        <v/>
      </c>
    </row>
    <row r="145" spans="2:13">
      <c r="B145" s="69"/>
      <c r="C145" s="8"/>
      <c r="D145" s="71" t="str">
        <f t="shared" si="11"/>
        <v/>
      </c>
      <c r="E145" s="88" t="str">
        <f t="shared" si="8"/>
        <v/>
      </c>
      <c r="F145" s="89" t="str">
        <f t="shared" si="9"/>
        <v/>
      </c>
      <c r="G145" s="55"/>
      <c r="J145" s="85">
        <v>143</v>
      </c>
      <c r="K145" s="85" t="str">
        <f t="shared" si="10"/>
        <v/>
      </c>
      <c r="L145" s="86" t="str">
        <f>IF(M145="","",VLOOKUP(M145,'CUADRO GENERADO'!D:AK,34,FALSE))</f>
        <v/>
      </c>
      <c r="M145" s="87" t="str">
        <f>IF('BASE DATOS CONDUCTORES'!B146="","",'BASE DATOS CONDUCTORES'!B146)</f>
        <v/>
      </c>
    </row>
    <row r="146" spans="2:13">
      <c r="B146" s="69"/>
      <c r="C146" s="8"/>
      <c r="D146" s="71" t="str">
        <f t="shared" si="11"/>
        <v/>
      </c>
      <c r="E146" s="88" t="str">
        <f t="shared" si="8"/>
        <v/>
      </c>
      <c r="F146" s="89" t="str">
        <f t="shared" si="9"/>
        <v/>
      </c>
      <c r="G146" s="55"/>
      <c r="J146" s="85">
        <v>144</v>
      </c>
      <c r="K146" s="85" t="str">
        <f t="shared" si="10"/>
        <v/>
      </c>
      <c r="L146" s="86" t="str">
        <f>IF(M146="","",VLOOKUP(M146,'CUADRO GENERADO'!D:AK,34,FALSE))</f>
        <v/>
      </c>
      <c r="M146" s="87" t="str">
        <f>IF('BASE DATOS CONDUCTORES'!B147="","",'BASE DATOS CONDUCTORES'!B147)</f>
        <v/>
      </c>
    </row>
    <row r="147" spans="2:13">
      <c r="B147" s="69"/>
      <c r="C147" s="8"/>
      <c r="D147" s="71" t="str">
        <f t="shared" si="11"/>
        <v/>
      </c>
      <c r="E147" s="88" t="str">
        <f t="shared" si="8"/>
        <v/>
      </c>
      <c r="F147" s="89" t="str">
        <f t="shared" si="9"/>
        <v/>
      </c>
      <c r="G147" s="55"/>
      <c r="J147" s="85">
        <v>145</v>
      </c>
      <c r="K147" s="85">
        <f t="shared" si="10"/>
        <v>46</v>
      </c>
      <c r="L147" s="86">
        <f>IF(M147="","",VLOOKUP(M147,'CUADRO GENERADO'!D:AK,34,FALSE))</f>
        <v>0</v>
      </c>
      <c r="M147" s="87">
        <f>IF('BASE DATOS CONDUCTORES'!B148="","",'BASE DATOS CONDUCTORES'!B148)</f>
        <v>145</v>
      </c>
    </row>
    <row r="148" spans="2:13">
      <c r="B148" s="69"/>
      <c r="C148" s="8"/>
      <c r="D148" s="71" t="str">
        <f t="shared" si="11"/>
        <v/>
      </c>
      <c r="E148" s="88" t="str">
        <f t="shared" si="8"/>
        <v/>
      </c>
      <c r="F148" s="89" t="str">
        <f t="shared" si="9"/>
        <v/>
      </c>
      <c r="G148" s="55"/>
      <c r="J148" s="85">
        <v>146</v>
      </c>
      <c r="K148" s="85" t="str">
        <f t="shared" si="10"/>
        <v/>
      </c>
      <c r="L148" s="86" t="str">
        <f>IF(M148="","",VLOOKUP(M148,'CUADRO GENERADO'!D:AK,34,FALSE))</f>
        <v/>
      </c>
      <c r="M148" s="87" t="str">
        <f>IF('BASE DATOS CONDUCTORES'!B149="","",'BASE DATOS CONDUCTORES'!B149)</f>
        <v/>
      </c>
    </row>
    <row r="149" spans="2:13">
      <c r="B149" s="69"/>
      <c r="C149" s="8"/>
      <c r="D149" s="71" t="str">
        <f t="shared" si="11"/>
        <v/>
      </c>
      <c r="E149" s="88" t="str">
        <f t="shared" si="8"/>
        <v/>
      </c>
      <c r="F149" s="89" t="str">
        <f t="shared" si="9"/>
        <v/>
      </c>
      <c r="G149" s="55"/>
      <c r="J149" s="85">
        <v>147</v>
      </c>
      <c r="K149" s="85" t="str">
        <f t="shared" si="10"/>
        <v/>
      </c>
      <c r="L149" s="86" t="str">
        <f>IF(M149="","",VLOOKUP(M149,'CUADRO GENERADO'!D:AK,34,FALSE))</f>
        <v/>
      </c>
      <c r="M149" s="87" t="str">
        <f>IF('BASE DATOS CONDUCTORES'!B150="","",'BASE DATOS CONDUCTORES'!B150)</f>
        <v/>
      </c>
    </row>
    <row r="150" spans="2:13">
      <c r="B150" s="69"/>
      <c r="C150" s="8"/>
      <c r="D150" s="71" t="str">
        <f t="shared" si="11"/>
        <v/>
      </c>
      <c r="E150" s="88" t="str">
        <f t="shared" si="8"/>
        <v/>
      </c>
      <c r="F150" s="89" t="str">
        <f t="shared" si="9"/>
        <v/>
      </c>
      <c r="G150" s="55"/>
      <c r="J150" s="85">
        <v>148</v>
      </c>
      <c r="K150" s="85" t="str">
        <f t="shared" si="10"/>
        <v/>
      </c>
      <c r="L150" s="86" t="str">
        <f>IF(M150="","",VLOOKUP(M150,'CUADRO GENERADO'!D:AK,34,FALSE))</f>
        <v/>
      </c>
      <c r="M150" s="87" t="str">
        <f>IF('BASE DATOS CONDUCTORES'!B151="","",'BASE DATOS CONDUCTORES'!B151)</f>
        <v/>
      </c>
    </row>
    <row r="151" spans="2:13">
      <c r="B151" s="69"/>
      <c r="C151" s="8"/>
      <c r="D151" s="71" t="str">
        <f t="shared" si="11"/>
        <v/>
      </c>
      <c r="E151" s="88" t="str">
        <f t="shared" si="8"/>
        <v/>
      </c>
      <c r="F151" s="89" t="str">
        <f t="shared" si="9"/>
        <v/>
      </c>
      <c r="G151" s="55"/>
      <c r="J151" s="85">
        <v>149</v>
      </c>
      <c r="K151" s="85">
        <f t="shared" si="10"/>
        <v>47</v>
      </c>
      <c r="L151" s="86">
        <f>IF(M151="","",VLOOKUP(M151,'CUADRO GENERADO'!D:AK,34,FALSE))</f>
        <v>0</v>
      </c>
      <c r="M151" s="87">
        <f>IF('BASE DATOS CONDUCTORES'!B152="","",'BASE DATOS CONDUCTORES'!B152)</f>
        <v>149</v>
      </c>
    </row>
    <row r="152" spans="2:13">
      <c r="B152" s="69"/>
      <c r="C152" s="8"/>
      <c r="D152" s="71" t="str">
        <f t="shared" si="11"/>
        <v/>
      </c>
      <c r="E152" s="88" t="str">
        <f t="shared" si="8"/>
        <v/>
      </c>
      <c r="F152" s="89" t="str">
        <f t="shared" si="9"/>
        <v/>
      </c>
      <c r="G152" s="55"/>
      <c r="J152" s="85">
        <v>150</v>
      </c>
      <c r="K152" s="85">
        <f t="shared" si="10"/>
        <v>48</v>
      </c>
      <c r="L152" s="86">
        <f>IF(M152="","",VLOOKUP(M152,'CUADRO GENERADO'!D:AK,34,FALSE))</f>
        <v>0</v>
      </c>
      <c r="M152" s="87">
        <f>IF('BASE DATOS CONDUCTORES'!B153="","",'BASE DATOS CONDUCTORES'!B153)</f>
        <v>150</v>
      </c>
    </row>
    <row r="153" spans="2:13">
      <c r="B153" s="69"/>
      <c r="C153" s="8"/>
      <c r="D153" s="71" t="str">
        <f t="shared" si="11"/>
        <v/>
      </c>
      <c r="E153" s="88" t="str">
        <f t="shared" si="8"/>
        <v/>
      </c>
      <c r="F153" s="89" t="str">
        <f t="shared" si="9"/>
        <v/>
      </c>
      <c r="G153" s="55"/>
      <c r="J153" s="85">
        <v>151</v>
      </c>
      <c r="K153" s="85">
        <f t="shared" si="10"/>
        <v>49</v>
      </c>
      <c r="L153" s="86">
        <f>IF(M153="","",VLOOKUP(M153,'CUADRO GENERADO'!D:AK,34,FALSE))</f>
        <v>0</v>
      </c>
      <c r="M153" s="87">
        <f>IF('BASE DATOS CONDUCTORES'!B154="","",'BASE DATOS CONDUCTORES'!B154)</f>
        <v>151</v>
      </c>
    </row>
    <row r="154" spans="2:13">
      <c r="B154" s="69"/>
      <c r="C154" s="8"/>
      <c r="D154" s="71" t="str">
        <f t="shared" si="11"/>
        <v/>
      </c>
      <c r="E154" s="88" t="str">
        <f t="shared" si="8"/>
        <v/>
      </c>
      <c r="F154" s="89" t="str">
        <f t="shared" si="9"/>
        <v/>
      </c>
      <c r="G154" s="55"/>
      <c r="J154" s="85">
        <v>152</v>
      </c>
      <c r="K154" s="85" t="str">
        <f t="shared" si="10"/>
        <v/>
      </c>
      <c r="L154" s="86" t="str">
        <f>IF(M154="","",VLOOKUP(M154,'CUADRO GENERADO'!D:AK,34,FALSE))</f>
        <v/>
      </c>
      <c r="M154" s="87" t="str">
        <f>IF('BASE DATOS CONDUCTORES'!B155="","",'BASE DATOS CONDUCTORES'!B155)</f>
        <v/>
      </c>
    </row>
    <row r="155" spans="2:13">
      <c r="B155" s="69"/>
      <c r="C155" s="8"/>
      <c r="D155" s="71" t="str">
        <f t="shared" si="11"/>
        <v/>
      </c>
      <c r="E155" s="88" t="str">
        <f t="shared" si="8"/>
        <v/>
      </c>
      <c r="F155" s="89" t="str">
        <f t="shared" si="9"/>
        <v/>
      </c>
      <c r="G155" s="55"/>
      <c r="J155" s="85">
        <v>153</v>
      </c>
      <c r="K155" s="85" t="str">
        <f t="shared" si="10"/>
        <v/>
      </c>
      <c r="L155" s="86" t="str">
        <f>IF(M155="","",VLOOKUP(M155,'CUADRO GENERADO'!D:AK,34,FALSE))</f>
        <v/>
      </c>
      <c r="M155" s="87" t="str">
        <f>IF('BASE DATOS CONDUCTORES'!B156="","",'BASE DATOS CONDUCTORES'!B156)</f>
        <v/>
      </c>
    </row>
    <row r="156" spans="2:13">
      <c r="B156" s="69"/>
      <c r="C156" s="8"/>
      <c r="D156" s="71" t="str">
        <f t="shared" si="11"/>
        <v/>
      </c>
      <c r="E156" s="88" t="str">
        <f t="shared" si="8"/>
        <v/>
      </c>
      <c r="F156" s="89" t="str">
        <f t="shared" si="9"/>
        <v/>
      </c>
      <c r="G156" s="55"/>
      <c r="J156" s="85">
        <v>154</v>
      </c>
      <c r="K156" s="85" t="str">
        <f t="shared" si="10"/>
        <v/>
      </c>
      <c r="L156" s="86" t="str">
        <f>IF(M156="","",VLOOKUP(M156,'CUADRO GENERADO'!D:AK,34,FALSE))</f>
        <v/>
      </c>
      <c r="M156" s="87" t="str">
        <f>IF('BASE DATOS CONDUCTORES'!B157="","",'BASE DATOS CONDUCTORES'!B157)</f>
        <v/>
      </c>
    </row>
    <row r="157" spans="2:13">
      <c r="B157" s="69"/>
      <c r="C157" s="8"/>
      <c r="D157" s="71" t="str">
        <f t="shared" si="11"/>
        <v/>
      </c>
      <c r="E157" s="88" t="str">
        <f t="shared" si="8"/>
        <v/>
      </c>
      <c r="F157" s="89" t="str">
        <f t="shared" si="9"/>
        <v/>
      </c>
      <c r="G157" s="55"/>
      <c r="J157" s="85">
        <v>155</v>
      </c>
      <c r="K157" s="85" t="str">
        <f t="shared" si="10"/>
        <v/>
      </c>
      <c r="L157" s="86" t="str">
        <f>IF(M157="","",VLOOKUP(M157,'CUADRO GENERADO'!D:AK,34,FALSE))</f>
        <v/>
      </c>
      <c r="M157" s="87" t="str">
        <f>IF('BASE DATOS CONDUCTORES'!B158="","",'BASE DATOS CONDUCTORES'!B158)</f>
        <v/>
      </c>
    </row>
    <row r="158" spans="2:13">
      <c r="B158" s="69"/>
      <c r="C158" s="8"/>
      <c r="D158" s="71" t="str">
        <f t="shared" si="11"/>
        <v/>
      </c>
      <c r="E158" s="88" t="str">
        <f t="shared" si="8"/>
        <v/>
      </c>
      <c r="F158" s="89" t="str">
        <f t="shared" si="9"/>
        <v/>
      </c>
      <c r="G158" s="55"/>
      <c r="J158" s="85">
        <v>156</v>
      </c>
      <c r="K158" s="85">
        <f t="shared" si="10"/>
        <v>50</v>
      </c>
      <c r="L158" s="86">
        <f>IF(M158="","",VLOOKUP(M158,'CUADRO GENERADO'!D:AK,34,FALSE))</f>
        <v>0</v>
      </c>
      <c r="M158" s="87">
        <f>IF('BASE DATOS CONDUCTORES'!B159="","",'BASE DATOS CONDUCTORES'!B159)</f>
        <v>156</v>
      </c>
    </row>
    <row r="159" spans="2:13">
      <c r="B159" s="69"/>
      <c r="C159" s="8"/>
      <c r="D159" s="71" t="str">
        <f t="shared" si="11"/>
        <v/>
      </c>
      <c r="E159" s="88" t="str">
        <f t="shared" si="8"/>
        <v/>
      </c>
      <c r="F159" s="89" t="str">
        <f t="shared" si="9"/>
        <v/>
      </c>
      <c r="G159" s="55"/>
      <c r="J159" s="85">
        <v>157</v>
      </c>
      <c r="K159" s="85" t="str">
        <f t="shared" si="10"/>
        <v/>
      </c>
      <c r="L159" s="86" t="str">
        <f>IF(M159="","",VLOOKUP(M159,'CUADRO GENERADO'!D:AK,34,FALSE))</f>
        <v/>
      </c>
      <c r="M159" s="87" t="str">
        <f>IF('BASE DATOS CONDUCTORES'!B160="","",'BASE DATOS CONDUCTORES'!B160)</f>
        <v/>
      </c>
    </row>
    <row r="160" spans="2:13">
      <c r="B160" s="69"/>
      <c r="C160" s="8"/>
      <c r="D160" s="71" t="str">
        <f t="shared" si="11"/>
        <v/>
      </c>
      <c r="E160" s="88" t="str">
        <f t="shared" si="8"/>
        <v/>
      </c>
      <c r="F160" s="89" t="str">
        <f t="shared" si="9"/>
        <v/>
      </c>
      <c r="G160" s="55"/>
      <c r="J160" s="85">
        <v>158</v>
      </c>
      <c r="K160" s="85" t="str">
        <f t="shared" si="10"/>
        <v/>
      </c>
      <c r="L160" s="86" t="str">
        <f>IF(M160="","",VLOOKUP(M160,'CUADRO GENERADO'!D:AK,34,FALSE))</f>
        <v/>
      </c>
      <c r="M160" s="87" t="str">
        <f>IF('BASE DATOS CONDUCTORES'!B161="","",'BASE DATOS CONDUCTORES'!B161)</f>
        <v/>
      </c>
    </row>
    <row r="161" spans="2:13">
      <c r="B161" s="69"/>
      <c r="C161" s="8"/>
      <c r="D161" s="71" t="str">
        <f t="shared" si="11"/>
        <v/>
      </c>
      <c r="E161" s="88" t="str">
        <f t="shared" si="8"/>
        <v/>
      </c>
      <c r="F161" s="89" t="str">
        <f t="shared" si="9"/>
        <v/>
      </c>
      <c r="G161" s="55"/>
      <c r="J161" s="85">
        <v>159</v>
      </c>
      <c r="K161" s="85">
        <f t="shared" si="10"/>
        <v>51</v>
      </c>
      <c r="L161" s="86">
        <f>IF(M161="","",VLOOKUP(M161,'CUADRO GENERADO'!D:AK,34,FALSE))</f>
        <v>0</v>
      </c>
      <c r="M161" s="87">
        <f>IF('BASE DATOS CONDUCTORES'!B162="","",'BASE DATOS CONDUCTORES'!B162)</f>
        <v>159</v>
      </c>
    </row>
    <row r="162" spans="2:13">
      <c r="B162" s="69"/>
      <c r="C162" s="8"/>
      <c r="D162" s="71" t="str">
        <f t="shared" si="11"/>
        <v/>
      </c>
      <c r="E162" s="88" t="str">
        <f t="shared" si="8"/>
        <v/>
      </c>
      <c r="F162" s="89" t="str">
        <f t="shared" si="9"/>
        <v/>
      </c>
      <c r="G162" s="55"/>
      <c r="J162" s="85">
        <v>160</v>
      </c>
      <c r="K162" s="85" t="str">
        <f t="shared" si="10"/>
        <v/>
      </c>
      <c r="L162" s="86" t="str">
        <f>IF(M162="","",VLOOKUP(M162,'CUADRO GENERADO'!D:AK,34,FALSE))</f>
        <v/>
      </c>
      <c r="M162" s="87" t="str">
        <f>IF('BASE DATOS CONDUCTORES'!B163="","",'BASE DATOS CONDUCTORES'!B163)</f>
        <v/>
      </c>
    </row>
    <row r="163" spans="2:13">
      <c r="B163" s="69"/>
      <c r="C163" s="8"/>
      <c r="D163" s="71" t="str">
        <f t="shared" si="11"/>
        <v/>
      </c>
      <c r="E163" s="88" t="str">
        <f t="shared" si="8"/>
        <v/>
      </c>
      <c r="F163" s="89" t="str">
        <f t="shared" si="9"/>
        <v/>
      </c>
      <c r="G163" s="55"/>
      <c r="J163" s="85">
        <v>161</v>
      </c>
      <c r="K163" s="85" t="str">
        <f t="shared" si="10"/>
        <v/>
      </c>
      <c r="L163" s="86" t="str">
        <f>IF(M163="","",VLOOKUP(M163,'CUADRO GENERADO'!D:AK,34,FALSE))</f>
        <v/>
      </c>
      <c r="M163" s="87" t="str">
        <f>IF('BASE DATOS CONDUCTORES'!B164="","",'BASE DATOS CONDUCTORES'!B164)</f>
        <v/>
      </c>
    </row>
    <row r="164" spans="2:13">
      <c r="B164" s="69"/>
      <c r="C164" s="8"/>
      <c r="D164" s="71" t="str">
        <f t="shared" si="11"/>
        <v/>
      </c>
      <c r="E164" s="88" t="str">
        <f t="shared" si="8"/>
        <v/>
      </c>
      <c r="F164" s="89" t="str">
        <f t="shared" si="9"/>
        <v/>
      </c>
      <c r="G164" s="55"/>
      <c r="J164" s="85">
        <v>162</v>
      </c>
      <c r="K164" s="85" t="str">
        <f t="shared" si="10"/>
        <v/>
      </c>
      <c r="L164" s="86" t="str">
        <f>IF(M164="","",VLOOKUP(M164,'CUADRO GENERADO'!D:AK,34,FALSE))</f>
        <v/>
      </c>
      <c r="M164" s="87" t="str">
        <f>IF('BASE DATOS CONDUCTORES'!B165="","",'BASE DATOS CONDUCTORES'!B165)</f>
        <v/>
      </c>
    </row>
    <row r="165" spans="2:13">
      <c r="B165" s="69"/>
      <c r="C165" s="8"/>
      <c r="D165" s="71" t="str">
        <f t="shared" si="11"/>
        <v/>
      </c>
      <c r="E165" s="88" t="str">
        <f t="shared" si="8"/>
        <v/>
      </c>
      <c r="F165" s="89" t="str">
        <f t="shared" si="9"/>
        <v/>
      </c>
      <c r="G165" s="55"/>
      <c r="J165" s="85">
        <v>163</v>
      </c>
      <c r="K165" s="85" t="str">
        <f t="shared" si="10"/>
        <v/>
      </c>
      <c r="L165" s="86" t="str">
        <f>IF(M165="","",VLOOKUP(M165,'CUADRO GENERADO'!D:AK,34,FALSE))</f>
        <v/>
      </c>
      <c r="M165" s="87" t="str">
        <f>IF('BASE DATOS CONDUCTORES'!B166="","",'BASE DATOS CONDUCTORES'!B166)</f>
        <v/>
      </c>
    </row>
    <row r="166" spans="2:13">
      <c r="B166" s="69"/>
      <c r="C166" s="8"/>
      <c r="D166" s="71" t="str">
        <f t="shared" si="11"/>
        <v/>
      </c>
      <c r="E166" s="88" t="str">
        <f t="shared" si="8"/>
        <v/>
      </c>
      <c r="F166" s="89" t="str">
        <f t="shared" si="9"/>
        <v/>
      </c>
      <c r="G166" s="55"/>
      <c r="J166" s="85">
        <v>164</v>
      </c>
      <c r="K166" s="85" t="str">
        <f t="shared" si="10"/>
        <v/>
      </c>
      <c r="L166" s="86" t="str">
        <f>IF(M166="","",VLOOKUP(M166,'CUADRO GENERADO'!D:AK,34,FALSE))</f>
        <v/>
      </c>
      <c r="M166" s="87" t="str">
        <f>IF('BASE DATOS CONDUCTORES'!B167="","",'BASE DATOS CONDUCTORES'!B167)</f>
        <v/>
      </c>
    </row>
    <row r="167" spans="2:13">
      <c r="B167" s="69"/>
      <c r="C167" s="8"/>
      <c r="D167" s="71" t="str">
        <f t="shared" si="11"/>
        <v/>
      </c>
      <c r="E167" s="88" t="str">
        <f t="shared" si="8"/>
        <v/>
      </c>
      <c r="F167" s="89" t="str">
        <f t="shared" si="9"/>
        <v/>
      </c>
      <c r="G167" s="55"/>
      <c r="J167" s="85">
        <v>165</v>
      </c>
      <c r="K167" s="85" t="str">
        <f t="shared" si="10"/>
        <v/>
      </c>
      <c r="L167" s="86" t="str">
        <f>IF(M167="","",VLOOKUP(M167,'CUADRO GENERADO'!D:AK,34,FALSE))</f>
        <v/>
      </c>
      <c r="M167" s="87" t="str">
        <f>IF('BASE DATOS CONDUCTORES'!B168="","",'BASE DATOS CONDUCTORES'!B168)</f>
        <v/>
      </c>
    </row>
    <row r="168" spans="2:13">
      <c r="B168" s="69"/>
      <c r="C168" s="8"/>
      <c r="D168" s="71" t="str">
        <f t="shared" si="11"/>
        <v/>
      </c>
      <c r="E168" s="88" t="str">
        <f t="shared" si="8"/>
        <v/>
      </c>
      <c r="F168" s="89" t="str">
        <f t="shared" si="9"/>
        <v/>
      </c>
      <c r="G168" s="55"/>
      <c r="J168" s="85">
        <v>166</v>
      </c>
      <c r="K168" s="85" t="str">
        <f t="shared" si="10"/>
        <v/>
      </c>
      <c r="L168" s="86" t="str">
        <f>IF(M168="","",VLOOKUP(M168,'CUADRO GENERADO'!D:AK,34,FALSE))</f>
        <v/>
      </c>
      <c r="M168" s="87" t="str">
        <f>IF('BASE DATOS CONDUCTORES'!B169="","",'BASE DATOS CONDUCTORES'!B169)</f>
        <v/>
      </c>
    </row>
    <row r="169" spans="2:13">
      <c r="B169" s="69"/>
      <c r="C169" s="8"/>
      <c r="D169" s="71" t="str">
        <f t="shared" si="11"/>
        <v/>
      </c>
      <c r="E169" s="88" t="str">
        <f t="shared" si="8"/>
        <v/>
      </c>
      <c r="F169" s="89" t="str">
        <f t="shared" si="9"/>
        <v/>
      </c>
      <c r="G169" s="55"/>
      <c r="J169" s="85">
        <v>167</v>
      </c>
      <c r="K169" s="85" t="str">
        <f t="shared" si="10"/>
        <v/>
      </c>
      <c r="L169" s="86" t="str">
        <f>IF(M169="","",VLOOKUP(M169,'CUADRO GENERADO'!D:AK,34,FALSE))</f>
        <v/>
      </c>
      <c r="M169" s="87" t="str">
        <f>IF('BASE DATOS CONDUCTORES'!B170="","",'BASE DATOS CONDUCTORES'!B170)</f>
        <v/>
      </c>
    </row>
    <row r="170" spans="2:13">
      <c r="B170" s="69"/>
      <c r="C170" s="8"/>
      <c r="D170" s="71" t="str">
        <f t="shared" si="11"/>
        <v/>
      </c>
      <c r="E170" s="88" t="str">
        <f t="shared" si="8"/>
        <v/>
      </c>
      <c r="F170" s="89" t="str">
        <f t="shared" si="9"/>
        <v/>
      </c>
      <c r="G170" s="55"/>
      <c r="J170" s="85">
        <v>168</v>
      </c>
      <c r="K170" s="85" t="str">
        <f t="shared" si="10"/>
        <v/>
      </c>
      <c r="L170" s="86" t="str">
        <f>IF(M170="","",VLOOKUP(M170,'CUADRO GENERADO'!D:AK,34,FALSE))</f>
        <v/>
      </c>
      <c r="M170" s="87" t="str">
        <f>IF('BASE DATOS CONDUCTORES'!B171="","",'BASE DATOS CONDUCTORES'!B171)</f>
        <v/>
      </c>
    </row>
    <row r="171" spans="2:13">
      <c r="B171" s="69"/>
      <c r="C171" s="8"/>
      <c r="D171" s="71" t="str">
        <f t="shared" si="11"/>
        <v/>
      </c>
      <c r="E171" s="88" t="str">
        <f t="shared" si="8"/>
        <v/>
      </c>
      <c r="F171" s="89" t="str">
        <f t="shared" si="9"/>
        <v/>
      </c>
      <c r="G171" s="55"/>
      <c r="J171" s="85">
        <v>169</v>
      </c>
      <c r="K171" s="85">
        <f t="shared" si="10"/>
        <v>52</v>
      </c>
      <c r="L171" s="86">
        <f>IF(M171="","",VLOOKUP(M171,'CUADRO GENERADO'!D:AK,34,FALSE))</f>
        <v>0</v>
      </c>
      <c r="M171" s="87">
        <f>IF('BASE DATOS CONDUCTORES'!B172="","",'BASE DATOS CONDUCTORES'!B172)</f>
        <v>169</v>
      </c>
    </row>
    <row r="172" spans="2:13">
      <c r="B172" s="69"/>
      <c r="C172" s="8"/>
      <c r="D172" s="71" t="str">
        <f t="shared" si="11"/>
        <v/>
      </c>
      <c r="E172" s="88" t="str">
        <f t="shared" si="8"/>
        <v/>
      </c>
      <c r="F172" s="89" t="str">
        <f t="shared" si="9"/>
        <v/>
      </c>
      <c r="G172" s="55"/>
      <c r="J172" s="85">
        <v>170</v>
      </c>
      <c r="K172" s="85" t="str">
        <f t="shared" si="10"/>
        <v/>
      </c>
      <c r="L172" s="86" t="str">
        <f>IF(M172="","",VLOOKUP(M172,'CUADRO GENERADO'!D:AK,34,FALSE))</f>
        <v/>
      </c>
      <c r="M172" s="87" t="str">
        <f>IF('BASE DATOS CONDUCTORES'!B173="","",'BASE DATOS CONDUCTORES'!B173)</f>
        <v/>
      </c>
    </row>
    <row r="173" spans="2:13">
      <c r="B173" s="69"/>
      <c r="C173" s="8"/>
      <c r="D173" s="71" t="str">
        <f t="shared" si="11"/>
        <v/>
      </c>
      <c r="E173" s="88" t="str">
        <f t="shared" si="8"/>
        <v/>
      </c>
      <c r="F173" s="89" t="str">
        <f t="shared" si="9"/>
        <v/>
      </c>
      <c r="G173" s="55"/>
      <c r="J173" s="85">
        <v>171</v>
      </c>
      <c r="K173" s="85">
        <f t="shared" si="10"/>
        <v>53</v>
      </c>
      <c r="L173" s="86">
        <f>IF(M173="","",VLOOKUP(M173,'CUADRO GENERADO'!D:AK,34,FALSE))</f>
        <v>0</v>
      </c>
      <c r="M173" s="87">
        <f>IF('BASE DATOS CONDUCTORES'!B174="","",'BASE DATOS CONDUCTORES'!B174)</f>
        <v>171</v>
      </c>
    </row>
    <row r="174" spans="2:13">
      <c r="B174" s="69"/>
      <c r="C174" s="8"/>
      <c r="D174" s="71" t="str">
        <f t="shared" si="11"/>
        <v/>
      </c>
      <c r="E174" s="88" t="str">
        <f t="shared" si="8"/>
        <v/>
      </c>
      <c r="F174" s="89" t="str">
        <f t="shared" si="9"/>
        <v/>
      </c>
      <c r="G174" s="55"/>
      <c r="J174" s="85">
        <v>172</v>
      </c>
      <c r="K174" s="85">
        <f t="shared" si="10"/>
        <v>54</v>
      </c>
      <c r="L174" s="86">
        <f>IF(M174="","",VLOOKUP(M174,'CUADRO GENERADO'!D:AK,34,FALSE))</f>
        <v>0</v>
      </c>
      <c r="M174" s="87">
        <f>IF('BASE DATOS CONDUCTORES'!B175="","",'BASE DATOS CONDUCTORES'!B175)</f>
        <v>172</v>
      </c>
    </row>
    <row r="175" spans="2:13">
      <c r="B175" s="69"/>
      <c r="C175" s="8"/>
      <c r="D175" s="71" t="str">
        <f t="shared" si="11"/>
        <v/>
      </c>
      <c r="E175" s="88" t="str">
        <f t="shared" si="8"/>
        <v/>
      </c>
      <c r="F175" s="89" t="str">
        <f t="shared" si="9"/>
        <v/>
      </c>
      <c r="G175" s="55"/>
      <c r="J175" s="85">
        <v>173</v>
      </c>
      <c r="K175" s="85">
        <f t="shared" si="10"/>
        <v>55</v>
      </c>
      <c r="L175" s="86">
        <f>IF(M175="","",VLOOKUP(M175,'CUADRO GENERADO'!D:AK,34,FALSE))</f>
        <v>0</v>
      </c>
      <c r="M175" s="87">
        <f>IF('BASE DATOS CONDUCTORES'!B176="","",'BASE DATOS CONDUCTORES'!B176)</f>
        <v>173</v>
      </c>
    </row>
    <row r="176" spans="2:13">
      <c r="B176" s="69"/>
      <c r="C176" s="8"/>
      <c r="D176" s="71" t="str">
        <f t="shared" si="11"/>
        <v/>
      </c>
      <c r="E176" s="88" t="str">
        <f t="shared" si="8"/>
        <v/>
      </c>
      <c r="F176" s="89" t="str">
        <f t="shared" si="9"/>
        <v/>
      </c>
      <c r="G176" s="55"/>
      <c r="J176" s="85">
        <v>174</v>
      </c>
      <c r="K176" s="85" t="str">
        <f t="shared" si="10"/>
        <v/>
      </c>
      <c r="L176" s="86" t="str">
        <f>IF(M176="","",VLOOKUP(M176,'CUADRO GENERADO'!D:AK,34,FALSE))</f>
        <v/>
      </c>
      <c r="M176" s="87" t="str">
        <f>IF('BASE DATOS CONDUCTORES'!B177="","",'BASE DATOS CONDUCTORES'!B177)</f>
        <v/>
      </c>
    </row>
    <row r="177" spans="2:13">
      <c r="B177" s="69"/>
      <c r="C177" s="8"/>
      <c r="D177" s="71" t="str">
        <f t="shared" si="11"/>
        <v/>
      </c>
      <c r="E177" s="88" t="str">
        <f t="shared" si="8"/>
        <v/>
      </c>
      <c r="F177" s="89" t="str">
        <f t="shared" si="9"/>
        <v/>
      </c>
      <c r="G177" s="55"/>
      <c r="J177" s="85">
        <v>175</v>
      </c>
      <c r="K177" s="85">
        <f t="shared" si="10"/>
        <v>56</v>
      </c>
      <c r="L177" s="86">
        <f>IF(M177="","",VLOOKUP(M177,'CUADRO GENERADO'!D:AK,34,FALSE))</f>
        <v>0</v>
      </c>
      <c r="M177" s="87">
        <f>IF('BASE DATOS CONDUCTORES'!B178="","",'BASE DATOS CONDUCTORES'!B178)</f>
        <v>175</v>
      </c>
    </row>
    <row r="178" spans="2:13">
      <c r="B178" s="69"/>
      <c r="C178" s="8"/>
      <c r="D178" s="71" t="str">
        <f t="shared" si="11"/>
        <v/>
      </c>
      <c r="E178" s="88" t="str">
        <f t="shared" si="8"/>
        <v/>
      </c>
      <c r="F178" s="89" t="str">
        <f t="shared" si="9"/>
        <v/>
      </c>
      <c r="G178" s="55"/>
      <c r="J178" s="85">
        <v>176</v>
      </c>
      <c r="K178" s="85">
        <f t="shared" si="10"/>
        <v>57</v>
      </c>
      <c r="L178" s="86">
        <f>IF(M178="","",VLOOKUP(M178,'CUADRO GENERADO'!D:AK,34,FALSE))</f>
        <v>0</v>
      </c>
      <c r="M178" s="87">
        <f>IF('BASE DATOS CONDUCTORES'!B179="","",'BASE DATOS CONDUCTORES'!B179)</f>
        <v>176</v>
      </c>
    </row>
    <row r="179" spans="2:13">
      <c r="B179" s="69"/>
      <c r="C179" s="8"/>
      <c r="D179" s="71" t="str">
        <f t="shared" si="11"/>
        <v/>
      </c>
      <c r="E179" s="88" t="str">
        <f t="shared" si="8"/>
        <v/>
      </c>
      <c r="F179" s="89" t="str">
        <f t="shared" si="9"/>
        <v/>
      </c>
      <c r="G179" s="55"/>
      <c r="J179" s="85">
        <v>177</v>
      </c>
      <c r="K179" s="85">
        <f t="shared" si="10"/>
        <v>58</v>
      </c>
      <c r="L179" s="86">
        <f>IF(M179="","",VLOOKUP(M179,'CUADRO GENERADO'!D:AK,34,FALSE))</f>
        <v>0</v>
      </c>
      <c r="M179" s="87">
        <f>IF('BASE DATOS CONDUCTORES'!B180="","",'BASE DATOS CONDUCTORES'!B180)</f>
        <v>177</v>
      </c>
    </row>
    <row r="180" spans="2:13">
      <c r="B180" s="69"/>
      <c r="C180" s="8"/>
      <c r="D180" s="71" t="str">
        <f t="shared" si="11"/>
        <v/>
      </c>
      <c r="E180" s="88" t="str">
        <f t="shared" si="8"/>
        <v/>
      </c>
      <c r="F180" s="89" t="str">
        <f t="shared" si="9"/>
        <v/>
      </c>
      <c r="G180" s="55"/>
      <c r="J180" s="85">
        <v>178</v>
      </c>
      <c r="K180" s="85">
        <f t="shared" si="10"/>
        <v>59</v>
      </c>
      <c r="L180" s="86">
        <f>IF(M180="","",VLOOKUP(M180,'CUADRO GENERADO'!D:AK,34,FALSE))</f>
        <v>0</v>
      </c>
      <c r="M180" s="87">
        <f>IF('BASE DATOS CONDUCTORES'!B181="","",'BASE DATOS CONDUCTORES'!B181)</f>
        <v>178</v>
      </c>
    </row>
    <row r="181" spans="2:13">
      <c r="B181" s="69"/>
      <c r="C181" s="8"/>
      <c r="D181" s="71" t="str">
        <f t="shared" si="11"/>
        <v/>
      </c>
      <c r="E181" s="88" t="str">
        <f t="shared" si="8"/>
        <v/>
      </c>
      <c r="F181" s="89" t="str">
        <f t="shared" si="9"/>
        <v/>
      </c>
      <c r="G181" s="55"/>
      <c r="J181" s="85">
        <v>179</v>
      </c>
      <c r="K181" s="85">
        <f t="shared" si="10"/>
        <v>60</v>
      </c>
      <c r="L181" s="86">
        <f>IF(M181="","",VLOOKUP(M181,'CUADRO GENERADO'!D:AK,34,FALSE))</f>
        <v>0</v>
      </c>
      <c r="M181" s="87">
        <f>IF('BASE DATOS CONDUCTORES'!B182="","",'BASE DATOS CONDUCTORES'!B182)</f>
        <v>179</v>
      </c>
    </row>
    <row r="182" spans="2:13">
      <c r="B182" s="69"/>
      <c r="C182" s="8"/>
      <c r="D182" s="71" t="str">
        <f t="shared" si="11"/>
        <v/>
      </c>
      <c r="E182" s="88" t="str">
        <f t="shared" si="8"/>
        <v/>
      </c>
      <c r="F182" s="89" t="str">
        <f t="shared" si="9"/>
        <v/>
      </c>
      <c r="G182" s="55"/>
      <c r="J182" s="85">
        <v>180</v>
      </c>
      <c r="K182" s="85" t="str">
        <f t="shared" si="10"/>
        <v/>
      </c>
      <c r="L182" s="86" t="str">
        <f>IF(M182="","",VLOOKUP(M182,'CUADRO GENERADO'!D:AK,34,FALSE))</f>
        <v/>
      </c>
      <c r="M182" s="87" t="str">
        <f>IF('BASE DATOS CONDUCTORES'!B183="","",'BASE DATOS CONDUCTORES'!B183)</f>
        <v/>
      </c>
    </row>
    <row r="183" spans="2:13">
      <c r="B183" s="69"/>
      <c r="C183" s="8"/>
      <c r="D183" s="71" t="str">
        <f t="shared" si="11"/>
        <v/>
      </c>
      <c r="E183" s="88" t="str">
        <f t="shared" si="8"/>
        <v/>
      </c>
      <c r="F183" s="89" t="str">
        <f t="shared" si="9"/>
        <v/>
      </c>
      <c r="G183" s="55"/>
      <c r="J183" s="85">
        <v>181</v>
      </c>
      <c r="K183" s="85">
        <f t="shared" si="10"/>
        <v>61</v>
      </c>
      <c r="L183" s="86">
        <f>IF(M183="","",VLOOKUP(M183,'CUADRO GENERADO'!D:AK,34,FALSE))</f>
        <v>0</v>
      </c>
      <c r="M183" s="87">
        <f>IF('BASE DATOS CONDUCTORES'!B184="","",'BASE DATOS CONDUCTORES'!B184)</f>
        <v>181</v>
      </c>
    </row>
    <row r="184" spans="2:13">
      <c r="B184" s="69"/>
      <c r="C184" s="8"/>
      <c r="D184" s="71" t="str">
        <f t="shared" si="11"/>
        <v/>
      </c>
      <c r="E184" s="88" t="str">
        <f t="shared" si="8"/>
        <v/>
      </c>
      <c r="F184" s="89" t="str">
        <f t="shared" si="9"/>
        <v/>
      </c>
      <c r="G184" s="55"/>
      <c r="J184" s="85">
        <v>182</v>
      </c>
      <c r="K184" s="85">
        <f t="shared" si="10"/>
        <v>62</v>
      </c>
      <c r="L184" s="86">
        <f>IF(M184="","",VLOOKUP(M184,'CUADRO GENERADO'!D:AK,34,FALSE))</f>
        <v>0</v>
      </c>
      <c r="M184" s="87">
        <f>IF('BASE DATOS CONDUCTORES'!B185="","",'BASE DATOS CONDUCTORES'!B185)</f>
        <v>182</v>
      </c>
    </row>
    <row r="185" spans="2:13">
      <c r="B185" s="69"/>
      <c r="C185" s="8"/>
      <c r="D185" s="71" t="str">
        <f t="shared" si="11"/>
        <v/>
      </c>
      <c r="E185" s="88" t="str">
        <f t="shared" si="8"/>
        <v/>
      </c>
      <c r="F185" s="89" t="str">
        <f t="shared" si="9"/>
        <v/>
      </c>
      <c r="G185" s="55"/>
      <c r="J185" s="85">
        <v>183</v>
      </c>
      <c r="K185" s="85" t="str">
        <f t="shared" si="10"/>
        <v/>
      </c>
      <c r="L185" s="86" t="str">
        <f>IF(M185="","",VLOOKUP(M185,'CUADRO GENERADO'!D:AK,34,FALSE))</f>
        <v/>
      </c>
      <c r="M185" s="87" t="str">
        <f>IF('BASE DATOS CONDUCTORES'!B186="","",'BASE DATOS CONDUCTORES'!B186)</f>
        <v/>
      </c>
    </row>
    <row r="186" spans="2:13">
      <c r="B186" s="69"/>
      <c r="C186" s="8"/>
      <c r="D186" s="71" t="str">
        <f t="shared" si="11"/>
        <v/>
      </c>
      <c r="E186" s="88" t="str">
        <f t="shared" si="8"/>
        <v/>
      </c>
      <c r="F186" s="89" t="str">
        <f t="shared" si="9"/>
        <v/>
      </c>
      <c r="G186" s="55"/>
      <c r="J186" s="85">
        <v>184</v>
      </c>
      <c r="K186" s="85" t="str">
        <f t="shared" si="10"/>
        <v/>
      </c>
      <c r="L186" s="86" t="str">
        <f>IF(M186="","",VLOOKUP(M186,'CUADRO GENERADO'!D:AK,34,FALSE))</f>
        <v/>
      </c>
      <c r="M186" s="87" t="str">
        <f>IF('BASE DATOS CONDUCTORES'!B187="","",'BASE DATOS CONDUCTORES'!B187)</f>
        <v/>
      </c>
    </row>
    <row r="187" spans="2:13">
      <c r="B187" s="69"/>
      <c r="C187" s="8"/>
      <c r="D187" s="71" t="str">
        <f t="shared" si="11"/>
        <v/>
      </c>
      <c r="E187" s="88" t="str">
        <f t="shared" si="8"/>
        <v/>
      </c>
      <c r="F187" s="89" t="str">
        <f t="shared" si="9"/>
        <v/>
      </c>
      <c r="G187" s="55"/>
      <c r="J187" s="85">
        <v>185</v>
      </c>
      <c r="K187" s="85" t="str">
        <f t="shared" si="10"/>
        <v/>
      </c>
      <c r="L187" s="86" t="str">
        <f>IF(M187="","",VLOOKUP(M187,'CUADRO GENERADO'!D:AK,34,FALSE))</f>
        <v/>
      </c>
      <c r="M187" s="87" t="str">
        <f>IF('BASE DATOS CONDUCTORES'!B188="","",'BASE DATOS CONDUCTORES'!B188)</f>
        <v/>
      </c>
    </row>
    <row r="188" spans="2:13">
      <c r="B188" s="69"/>
      <c r="C188" s="8"/>
      <c r="D188" s="71" t="str">
        <f t="shared" si="11"/>
        <v/>
      </c>
      <c r="E188" s="88" t="str">
        <f t="shared" si="8"/>
        <v/>
      </c>
      <c r="F188" s="89" t="str">
        <f t="shared" si="9"/>
        <v/>
      </c>
      <c r="G188" s="55"/>
      <c r="J188" s="85">
        <v>186</v>
      </c>
      <c r="K188" s="85" t="str">
        <f t="shared" si="10"/>
        <v/>
      </c>
      <c r="L188" s="86" t="str">
        <f>IF(M188="","",VLOOKUP(M188,'CUADRO GENERADO'!D:AK,34,FALSE))</f>
        <v/>
      </c>
      <c r="M188" s="87" t="str">
        <f>IF('BASE DATOS CONDUCTORES'!B189="","",'BASE DATOS CONDUCTORES'!B189)</f>
        <v/>
      </c>
    </row>
    <row r="189" spans="2:13">
      <c r="B189" s="69"/>
      <c r="C189" s="8"/>
      <c r="D189" s="71" t="str">
        <f t="shared" si="11"/>
        <v/>
      </c>
      <c r="E189" s="88" t="str">
        <f t="shared" si="8"/>
        <v/>
      </c>
      <c r="F189" s="89" t="str">
        <f t="shared" si="9"/>
        <v/>
      </c>
      <c r="G189" s="55"/>
      <c r="J189" s="85">
        <v>187</v>
      </c>
      <c r="K189" s="85" t="str">
        <f t="shared" si="10"/>
        <v/>
      </c>
      <c r="L189" s="86" t="str">
        <f>IF(M189="","",VLOOKUP(M189,'CUADRO GENERADO'!D:AK,34,FALSE))</f>
        <v/>
      </c>
      <c r="M189" s="87" t="str">
        <f>IF('BASE DATOS CONDUCTORES'!B190="","",'BASE DATOS CONDUCTORES'!B190)</f>
        <v/>
      </c>
    </row>
    <row r="190" spans="2:13">
      <c r="B190" s="69"/>
      <c r="C190" s="8"/>
      <c r="D190" s="71" t="str">
        <f t="shared" si="11"/>
        <v/>
      </c>
      <c r="E190" s="88" t="str">
        <f t="shared" si="8"/>
        <v/>
      </c>
      <c r="F190" s="89" t="str">
        <f t="shared" si="9"/>
        <v/>
      </c>
      <c r="G190" s="55"/>
      <c r="J190" s="85">
        <v>188</v>
      </c>
      <c r="K190" s="85" t="str">
        <f t="shared" si="10"/>
        <v/>
      </c>
      <c r="L190" s="86" t="str">
        <f>IF(M190="","",VLOOKUP(M190,'CUADRO GENERADO'!D:AK,34,FALSE))</f>
        <v/>
      </c>
      <c r="M190" s="87" t="str">
        <f>IF('BASE DATOS CONDUCTORES'!B191="","",'BASE DATOS CONDUCTORES'!B191)</f>
        <v/>
      </c>
    </row>
    <row r="191" spans="2:13">
      <c r="B191" s="69"/>
      <c r="C191" s="8"/>
      <c r="D191" s="71" t="str">
        <f t="shared" si="11"/>
        <v/>
      </c>
      <c r="E191" s="88" t="str">
        <f t="shared" si="8"/>
        <v/>
      </c>
      <c r="F191" s="89" t="str">
        <f t="shared" si="9"/>
        <v/>
      </c>
      <c r="G191" s="55"/>
      <c r="J191" s="85">
        <v>189</v>
      </c>
      <c r="K191" s="85">
        <f t="shared" si="10"/>
        <v>63</v>
      </c>
      <c r="L191" s="86">
        <f>IF(M191="","",VLOOKUP(M191,'CUADRO GENERADO'!D:AK,34,FALSE))</f>
        <v>0</v>
      </c>
      <c r="M191" s="87">
        <f>IF('BASE DATOS CONDUCTORES'!B192="","",'BASE DATOS CONDUCTORES'!B192)</f>
        <v>189</v>
      </c>
    </row>
    <row r="192" spans="2:13">
      <c r="B192" s="69"/>
      <c r="C192" s="8"/>
      <c r="D192" s="71" t="str">
        <f t="shared" si="11"/>
        <v/>
      </c>
      <c r="E192" s="88" t="str">
        <f t="shared" si="8"/>
        <v/>
      </c>
      <c r="F192" s="89" t="str">
        <f t="shared" si="9"/>
        <v/>
      </c>
      <c r="G192" s="55"/>
      <c r="J192" s="85">
        <v>190</v>
      </c>
      <c r="K192" s="85">
        <f t="shared" si="10"/>
        <v>64</v>
      </c>
      <c r="L192" s="86">
        <f>IF(M192="","",VLOOKUP(M192,'CUADRO GENERADO'!D:AK,34,FALSE))</f>
        <v>0</v>
      </c>
      <c r="M192" s="87">
        <f>IF('BASE DATOS CONDUCTORES'!B193="","",'BASE DATOS CONDUCTORES'!B193)</f>
        <v>190</v>
      </c>
    </row>
    <row r="193" spans="2:13">
      <c r="B193" s="69"/>
      <c r="C193" s="8"/>
      <c r="D193" s="71" t="str">
        <f t="shared" si="11"/>
        <v/>
      </c>
      <c r="E193" s="88" t="str">
        <f t="shared" si="8"/>
        <v/>
      </c>
      <c r="F193" s="89" t="str">
        <f t="shared" si="9"/>
        <v/>
      </c>
      <c r="G193" s="55"/>
      <c r="J193" s="85">
        <v>191</v>
      </c>
      <c r="K193" s="85">
        <f t="shared" si="10"/>
        <v>65</v>
      </c>
      <c r="L193" s="86">
        <f>IF(M193="","",VLOOKUP(M193,'CUADRO GENERADO'!D:AK,34,FALSE))</f>
        <v>0</v>
      </c>
      <c r="M193" s="87">
        <f>IF('BASE DATOS CONDUCTORES'!B194="","",'BASE DATOS CONDUCTORES'!B194)</f>
        <v>191</v>
      </c>
    </row>
    <row r="194" spans="2:13">
      <c r="B194" s="69"/>
      <c r="C194" s="8"/>
      <c r="D194" s="71" t="str">
        <f t="shared" si="11"/>
        <v/>
      </c>
      <c r="E194" s="88" t="str">
        <f t="shared" si="8"/>
        <v/>
      </c>
      <c r="F194" s="89" t="str">
        <f t="shared" si="9"/>
        <v/>
      </c>
      <c r="G194" s="55"/>
      <c r="J194" s="85">
        <v>192</v>
      </c>
      <c r="K194" s="85">
        <f t="shared" si="10"/>
        <v>66</v>
      </c>
      <c r="L194" s="86">
        <f>IF(M194="","",VLOOKUP(M194,'CUADRO GENERADO'!D:AK,34,FALSE))</f>
        <v>0</v>
      </c>
      <c r="M194" s="87">
        <f>IF('BASE DATOS CONDUCTORES'!B195="","",'BASE DATOS CONDUCTORES'!B195)</f>
        <v>192</v>
      </c>
    </row>
    <row r="195" spans="2:13">
      <c r="B195" s="69"/>
      <c r="C195" s="8"/>
      <c r="D195" s="71" t="str">
        <f t="shared" si="11"/>
        <v/>
      </c>
      <c r="E195" s="88" t="str">
        <f t="shared" ref="E195:E258" si="12">IFERROR(VLOOKUP(J195,K:M,2,FALSE),"")</f>
        <v/>
      </c>
      <c r="F195" s="89" t="str">
        <f t="shared" ref="F195:F258" si="13">IFERROR(VLOOKUP(J195,K:M,3,FALSE),"")</f>
        <v/>
      </c>
      <c r="G195" s="55"/>
      <c r="J195" s="85">
        <v>193</v>
      </c>
      <c r="K195" s="85">
        <f t="shared" ref="K195:K258" si="14">IF(M195="","",RANK(M195,M:M,1))</f>
        <v>67</v>
      </c>
      <c r="L195" s="86">
        <f>IF(M195="","",VLOOKUP(M195,'CUADRO GENERADO'!D:AK,34,FALSE))</f>
        <v>0</v>
      </c>
      <c r="M195" s="87">
        <f>IF('BASE DATOS CONDUCTORES'!B196="","",'BASE DATOS CONDUCTORES'!B196)</f>
        <v>193</v>
      </c>
    </row>
    <row r="196" spans="2:13">
      <c r="B196" s="69"/>
      <c r="C196" s="8"/>
      <c r="D196" s="71" t="str">
        <f t="shared" ref="D196:D259" si="15">IF(C196="","",B196)</f>
        <v/>
      </c>
      <c r="E196" s="88" t="str">
        <f t="shared" si="12"/>
        <v/>
      </c>
      <c r="F196" s="89" t="str">
        <f t="shared" si="13"/>
        <v/>
      </c>
      <c r="G196" s="55"/>
      <c r="J196" s="85">
        <v>194</v>
      </c>
      <c r="K196" s="85" t="str">
        <f t="shared" si="14"/>
        <v/>
      </c>
      <c r="L196" s="86" t="str">
        <f>IF(M196="","",VLOOKUP(M196,'CUADRO GENERADO'!D:AK,34,FALSE))</f>
        <v/>
      </c>
      <c r="M196" s="87" t="str">
        <f>IF('BASE DATOS CONDUCTORES'!B197="","",'BASE DATOS CONDUCTORES'!B197)</f>
        <v/>
      </c>
    </row>
    <row r="197" spans="2:13">
      <c r="B197" s="69"/>
      <c r="C197" s="8"/>
      <c r="D197" s="71" t="str">
        <f t="shared" si="15"/>
        <v/>
      </c>
      <c r="E197" s="88" t="str">
        <f t="shared" si="12"/>
        <v/>
      </c>
      <c r="F197" s="89" t="str">
        <f t="shared" si="13"/>
        <v/>
      </c>
      <c r="G197" s="55"/>
      <c r="J197" s="85">
        <v>195</v>
      </c>
      <c r="K197" s="85" t="str">
        <f t="shared" si="14"/>
        <v/>
      </c>
      <c r="L197" s="86" t="str">
        <f>IF(M197="","",VLOOKUP(M197,'CUADRO GENERADO'!D:AK,34,FALSE))</f>
        <v/>
      </c>
      <c r="M197" s="87" t="str">
        <f>IF('BASE DATOS CONDUCTORES'!B198="","",'BASE DATOS CONDUCTORES'!B198)</f>
        <v/>
      </c>
    </row>
    <row r="198" spans="2:13">
      <c r="B198" s="69"/>
      <c r="C198" s="8"/>
      <c r="D198" s="71" t="str">
        <f t="shared" si="15"/>
        <v/>
      </c>
      <c r="E198" s="88" t="str">
        <f t="shared" si="12"/>
        <v/>
      </c>
      <c r="F198" s="89" t="str">
        <f t="shared" si="13"/>
        <v/>
      </c>
      <c r="G198" s="55"/>
      <c r="J198" s="85">
        <v>196</v>
      </c>
      <c r="K198" s="85">
        <f t="shared" si="14"/>
        <v>68</v>
      </c>
      <c r="L198" s="86">
        <f>IF(M198="","",VLOOKUP(M198,'CUADRO GENERADO'!D:AK,34,FALSE))</f>
        <v>0</v>
      </c>
      <c r="M198" s="87">
        <f>IF('BASE DATOS CONDUCTORES'!B199="","",'BASE DATOS CONDUCTORES'!B199)</f>
        <v>196</v>
      </c>
    </row>
    <row r="199" spans="2:13">
      <c r="B199" s="69"/>
      <c r="C199" s="8"/>
      <c r="D199" s="71" t="str">
        <f t="shared" si="15"/>
        <v/>
      </c>
      <c r="E199" s="88" t="str">
        <f t="shared" si="12"/>
        <v/>
      </c>
      <c r="F199" s="89" t="str">
        <f t="shared" si="13"/>
        <v/>
      </c>
      <c r="G199" s="55"/>
      <c r="J199" s="85">
        <v>197</v>
      </c>
      <c r="K199" s="85">
        <f t="shared" si="14"/>
        <v>69</v>
      </c>
      <c r="L199" s="86">
        <f>IF(M199="","",VLOOKUP(M199,'CUADRO GENERADO'!D:AK,34,FALSE))</f>
        <v>0</v>
      </c>
      <c r="M199" s="87">
        <f>IF('BASE DATOS CONDUCTORES'!B200="","",'BASE DATOS CONDUCTORES'!B200)</f>
        <v>197</v>
      </c>
    </row>
    <row r="200" spans="2:13">
      <c r="B200" s="69"/>
      <c r="C200" s="8"/>
      <c r="D200" s="71" t="str">
        <f t="shared" si="15"/>
        <v/>
      </c>
      <c r="E200" s="88" t="str">
        <f t="shared" si="12"/>
        <v/>
      </c>
      <c r="F200" s="89" t="str">
        <f t="shared" si="13"/>
        <v/>
      </c>
      <c r="G200" s="55"/>
      <c r="J200" s="85">
        <v>198</v>
      </c>
      <c r="K200" s="85">
        <f t="shared" si="14"/>
        <v>70</v>
      </c>
      <c r="L200" s="86">
        <f>IF(M200="","",VLOOKUP(M200,'CUADRO GENERADO'!D:AK,34,FALSE))</f>
        <v>0</v>
      </c>
      <c r="M200" s="87">
        <f>IF('BASE DATOS CONDUCTORES'!B201="","",'BASE DATOS CONDUCTORES'!B201)</f>
        <v>198</v>
      </c>
    </row>
    <row r="201" spans="2:13">
      <c r="B201" s="69"/>
      <c r="C201" s="8"/>
      <c r="D201" s="71" t="str">
        <f t="shared" si="15"/>
        <v/>
      </c>
      <c r="E201" s="88" t="str">
        <f t="shared" si="12"/>
        <v/>
      </c>
      <c r="F201" s="89" t="str">
        <f t="shared" si="13"/>
        <v/>
      </c>
      <c r="G201" s="55"/>
      <c r="J201" s="85">
        <v>199</v>
      </c>
      <c r="K201" s="85">
        <f t="shared" si="14"/>
        <v>71</v>
      </c>
      <c r="L201" s="86">
        <f>IF(M201="","",VLOOKUP(M201,'CUADRO GENERADO'!D:AK,34,FALSE))</f>
        <v>0</v>
      </c>
      <c r="M201" s="87">
        <f>IF('BASE DATOS CONDUCTORES'!B202="","",'BASE DATOS CONDUCTORES'!B202)</f>
        <v>199</v>
      </c>
    </row>
    <row r="202" spans="2:13">
      <c r="B202" s="69"/>
      <c r="C202" s="8"/>
      <c r="D202" s="71" t="str">
        <f t="shared" si="15"/>
        <v/>
      </c>
      <c r="E202" s="88" t="str">
        <f t="shared" si="12"/>
        <v/>
      </c>
      <c r="F202" s="89" t="str">
        <f t="shared" si="13"/>
        <v/>
      </c>
      <c r="G202" s="55"/>
      <c r="J202" s="85">
        <v>200</v>
      </c>
      <c r="K202" s="85">
        <f t="shared" si="14"/>
        <v>72</v>
      </c>
      <c r="L202" s="86">
        <f>IF(M202="","",VLOOKUP(M202,'CUADRO GENERADO'!D:AK,34,FALSE))</f>
        <v>0</v>
      </c>
      <c r="M202" s="87">
        <f>IF('BASE DATOS CONDUCTORES'!B203="","",'BASE DATOS CONDUCTORES'!B203)</f>
        <v>200</v>
      </c>
    </row>
    <row r="203" spans="2:13">
      <c r="B203" s="69"/>
      <c r="C203" s="8"/>
      <c r="D203" s="71" t="str">
        <f t="shared" si="15"/>
        <v/>
      </c>
      <c r="E203" s="88" t="str">
        <f t="shared" si="12"/>
        <v/>
      </c>
      <c r="F203" s="89" t="str">
        <f t="shared" si="13"/>
        <v/>
      </c>
      <c r="G203" s="55"/>
      <c r="J203" s="85">
        <v>201</v>
      </c>
      <c r="K203" s="85" t="str">
        <f t="shared" si="14"/>
        <v/>
      </c>
      <c r="L203" s="86" t="str">
        <f>IF(M203="","",VLOOKUP(M203,'CUADRO GENERADO'!D:AK,34,FALSE))</f>
        <v/>
      </c>
      <c r="M203" s="87" t="str">
        <f>IF('BASE DATOS CONDUCTORES'!B204="","",'BASE DATOS CONDUCTORES'!B204)</f>
        <v/>
      </c>
    </row>
    <row r="204" spans="2:13">
      <c r="B204" s="69"/>
      <c r="C204" s="8"/>
      <c r="D204" s="71" t="str">
        <f t="shared" si="15"/>
        <v/>
      </c>
      <c r="E204" s="88" t="str">
        <f t="shared" si="12"/>
        <v/>
      </c>
      <c r="F204" s="89" t="str">
        <f t="shared" si="13"/>
        <v/>
      </c>
      <c r="G204" s="55"/>
      <c r="J204" s="85">
        <v>202</v>
      </c>
      <c r="K204" s="85">
        <f t="shared" si="14"/>
        <v>73</v>
      </c>
      <c r="L204" s="86">
        <f>IF(M204="","",VLOOKUP(M204,'CUADRO GENERADO'!D:AK,34,FALSE))</f>
        <v>0</v>
      </c>
      <c r="M204" s="87">
        <f>IF('BASE DATOS CONDUCTORES'!B205="","",'BASE DATOS CONDUCTORES'!B205)</f>
        <v>202</v>
      </c>
    </row>
    <row r="205" spans="2:13">
      <c r="B205" s="69"/>
      <c r="C205" s="8"/>
      <c r="D205" s="71" t="str">
        <f t="shared" si="15"/>
        <v/>
      </c>
      <c r="E205" s="88" t="str">
        <f t="shared" si="12"/>
        <v/>
      </c>
      <c r="F205" s="89" t="str">
        <f t="shared" si="13"/>
        <v/>
      </c>
      <c r="G205" s="55"/>
      <c r="J205" s="85">
        <v>203</v>
      </c>
      <c r="K205" s="85" t="str">
        <f t="shared" si="14"/>
        <v/>
      </c>
      <c r="L205" s="86" t="str">
        <f>IF(M205="","",VLOOKUP(M205,'CUADRO GENERADO'!D:AK,34,FALSE))</f>
        <v/>
      </c>
      <c r="M205" s="87" t="str">
        <f>IF('BASE DATOS CONDUCTORES'!B206="","",'BASE DATOS CONDUCTORES'!B206)</f>
        <v/>
      </c>
    </row>
    <row r="206" spans="2:13">
      <c r="B206" s="69"/>
      <c r="C206" s="8"/>
      <c r="D206" s="71" t="str">
        <f t="shared" si="15"/>
        <v/>
      </c>
      <c r="E206" s="88" t="str">
        <f t="shared" si="12"/>
        <v/>
      </c>
      <c r="F206" s="89" t="str">
        <f t="shared" si="13"/>
        <v/>
      </c>
      <c r="G206" s="55"/>
      <c r="J206" s="85">
        <v>204</v>
      </c>
      <c r="K206" s="85">
        <f t="shared" si="14"/>
        <v>74</v>
      </c>
      <c r="L206" s="86">
        <f>IF(M206="","",VLOOKUP(M206,'CUADRO GENERADO'!D:AK,34,FALSE))</f>
        <v>0</v>
      </c>
      <c r="M206" s="87">
        <f>IF('BASE DATOS CONDUCTORES'!B207="","",'BASE DATOS CONDUCTORES'!B207)</f>
        <v>204</v>
      </c>
    </row>
    <row r="207" spans="2:13">
      <c r="B207" s="69"/>
      <c r="C207" s="8"/>
      <c r="D207" s="71" t="str">
        <f t="shared" si="15"/>
        <v/>
      </c>
      <c r="E207" s="88" t="str">
        <f t="shared" si="12"/>
        <v/>
      </c>
      <c r="F207" s="89" t="str">
        <f t="shared" si="13"/>
        <v/>
      </c>
      <c r="G207" s="55"/>
      <c r="J207" s="85">
        <v>205</v>
      </c>
      <c r="K207" s="85">
        <f t="shared" si="14"/>
        <v>75</v>
      </c>
      <c r="L207" s="86">
        <f>IF(M207="","",VLOOKUP(M207,'CUADRO GENERADO'!D:AK,34,FALSE))</f>
        <v>0</v>
      </c>
      <c r="M207" s="87">
        <f>IF('BASE DATOS CONDUCTORES'!B208="","",'BASE DATOS CONDUCTORES'!B208)</f>
        <v>205</v>
      </c>
    </row>
    <row r="208" spans="2:13">
      <c r="B208" s="69"/>
      <c r="C208" s="8"/>
      <c r="D208" s="71" t="str">
        <f t="shared" si="15"/>
        <v/>
      </c>
      <c r="E208" s="88" t="str">
        <f t="shared" si="12"/>
        <v/>
      </c>
      <c r="F208" s="89" t="str">
        <f t="shared" si="13"/>
        <v/>
      </c>
      <c r="G208" s="55"/>
      <c r="J208" s="85">
        <v>206</v>
      </c>
      <c r="K208" s="85">
        <f t="shared" si="14"/>
        <v>76</v>
      </c>
      <c r="L208" s="86">
        <f>IF(M208="","",VLOOKUP(M208,'CUADRO GENERADO'!D:AK,34,FALSE))</f>
        <v>0</v>
      </c>
      <c r="M208" s="87">
        <f>IF('BASE DATOS CONDUCTORES'!B209="","",'BASE DATOS CONDUCTORES'!B209)</f>
        <v>206</v>
      </c>
    </row>
    <row r="209" spans="2:13">
      <c r="B209" s="69"/>
      <c r="C209" s="8"/>
      <c r="D209" s="71" t="str">
        <f t="shared" si="15"/>
        <v/>
      </c>
      <c r="E209" s="88" t="str">
        <f t="shared" si="12"/>
        <v/>
      </c>
      <c r="F209" s="89" t="str">
        <f t="shared" si="13"/>
        <v/>
      </c>
      <c r="G209" s="55"/>
      <c r="J209" s="85">
        <v>207</v>
      </c>
      <c r="K209" s="85" t="str">
        <f t="shared" si="14"/>
        <v/>
      </c>
      <c r="L209" s="86" t="str">
        <f>IF(M209="","",VLOOKUP(M209,'CUADRO GENERADO'!D:AK,34,FALSE))</f>
        <v/>
      </c>
      <c r="M209" s="87" t="str">
        <f>IF('BASE DATOS CONDUCTORES'!B210="","",'BASE DATOS CONDUCTORES'!B210)</f>
        <v/>
      </c>
    </row>
    <row r="210" spans="2:13">
      <c r="B210" s="69"/>
      <c r="C210" s="8"/>
      <c r="D210" s="71" t="str">
        <f t="shared" si="15"/>
        <v/>
      </c>
      <c r="E210" s="88" t="str">
        <f t="shared" si="12"/>
        <v/>
      </c>
      <c r="F210" s="89" t="str">
        <f t="shared" si="13"/>
        <v/>
      </c>
      <c r="G210" s="55"/>
      <c r="J210" s="85">
        <v>208</v>
      </c>
      <c r="K210" s="85" t="str">
        <f t="shared" si="14"/>
        <v/>
      </c>
      <c r="L210" s="86" t="str">
        <f>IF(M210="","",VLOOKUP(M210,'CUADRO GENERADO'!D:AK,34,FALSE))</f>
        <v/>
      </c>
      <c r="M210" s="87" t="str">
        <f>IF('BASE DATOS CONDUCTORES'!B211="","",'BASE DATOS CONDUCTORES'!B211)</f>
        <v/>
      </c>
    </row>
    <row r="211" spans="2:13">
      <c r="B211" s="69"/>
      <c r="C211" s="8"/>
      <c r="D211" s="71" t="str">
        <f t="shared" si="15"/>
        <v/>
      </c>
      <c r="E211" s="88" t="str">
        <f t="shared" si="12"/>
        <v/>
      </c>
      <c r="F211" s="89" t="str">
        <f t="shared" si="13"/>
        <v/>
      </c>
      <c r="G211" s="55"/>
      <c r="J211" s="85">
        <v>209</v>
      </c>
      <c r="K211" s="85">
        <f t="shared" si="14"/>
        <v>77</v>
      </c>
      <c r="L211" s="86">
        <f>IF(M211="","",VLOOKUP(M211,'CUADRO GENERADO'!D:AK,34,FALSE))</f>
        <v>0</v>
      </c>
      <c r="M211" s="87">
        <f>IF('BASE DATOS CONDUCTORES'!B212="","",'BASE DATOS CONDUCTORES'!B212)</f>
        <v>209</v>
      </c>
    </row>
    <row r="212" spans="2:13">
      <c r="B212" s="69"/>
      <c r="C212" s="8"/>
      <c r="D212" s="71" t="str">
        <f t="shared" si="15"/>
        <v/>
      </c>
      <c r="E212" s="88" t="str">
        <f t="shared" si="12"/>
        <v/>
      </c>
      <c r="F212" s="89" t="str">
        <f t="shared" si="13"/>
        <v/>
      </c>
      <c r="G212" s="55"/>
      <c r="J212" s="85">
        <v>210</v>
      </c>
      <c r="K212" s="85" t="str">
        <f t="shared" si="14"/>
        <v/>
      </c>
      <c r="L212" s="86" t="str">
        <f>IF(M212="","",VLOOKUP(M212,'CUADRO GENERADO'!D:AK,34,FALSE))</f>
        <v/>
      </c>
      <c r="M212" s="87" t="str">
        <f>IF('BASE DATOS CONDUCTORES'!B213="","",'BASE DATOS CONDUCTORES'!B213)</f>
        <v/>
      </c>
    </row>
    <row r="213" spans="2:13">
      <c r="B213" s="69"/>
      <c r="C213" s="8"/>
      <c r="D213" s="71" t="str">
        <f t="shared" si="15"/>
        <v/>
      </c>
      <c r="E213" s="88" t="str">
        <f t="shared" si="12"/>
        <v/>
      </c>
      <c r="F213" s="89" t="str">
        <f t="shared" si="13"/>
        <v/>
      </c>
      <c r="G213" s="55"/>
      <c r="J213" s="85">
        <v>211</v>
      </c>
      <c r="K213" s="85" t="str">
        <f t="shared" si="14"/>
        <v/>
      </c>
      <c r="L213" s="86" t="str">
        <f>IF(M213="","",VLOOKUP(M213,'CUADRO GENERADO'!D:AK,34,FALSE))</f>
        <v/>
      </c>
      <c r="M213" s="87" t="str">
        <f>IF('BASE DATOS CONDUCTORES'!B214="","",'BASE DATOS CONDUCTORES'!B214)</f>
        <v/>
      </c>
    </row>
    <row r="214" spans="2:13">
      <c r="B214" s="69"/>
      <c r="C214" s="8"/>
      <c r="D214" s="71" t="str">
        <f t="shared" si="15"/>
        <v/>
      </c>
      <c r="E214" s="88" t="str">
        <f t="shared" si="12"/>
        <v/>
      </c>
      <c r="F214" s="89" t="str">
        <f t="shared" si="13"/>
        <v/>
      </c>
      <c r="G214" s="55"/>
      <c r="J214" s="85">
        <v>212</v>
      </c>
      <c r="K214" s="85">
        <f t="shared" si="14"/>
        <v>78</v>
      </c>
      <c r="L214" s="86">
        <f>IF(M214="","",VLOOKUP(M214,'CUADRO GENERADO'!D:AK,34,FALSE))</f>
        <v>0</v>
      </c>
      <c r="M214" s="87">
        <f>IF('BASE DATOS CONDUCTORES'!B215="","",'BASE DATOS CONDUCTORES'!B215)</f>
        <v>212</v>
      </c>
    </row>
    <row r="215" spans="2:13">
      <c r="B215" s="69"/>
      <c r="C215" s="8"/>
      <c r="D215" s="71" t="str">
        <f t="shared" si="15"/>
        <v/>
      </c>
      <c r="E215" s="88" t="str">
        <f t="shared" si="12"/>
        <v/>
      </c>
      <c r="F215" s="89" t="str">
        <f t="shared" si="13"/>
        <v/>
      </c>
      <c r="G215" s="55"/>
      <c r="J215" s="85">
        <v>213</v>
      </c>
      <c r="K215" s="85">
        <f t="shared" si="14"/>
        <v>79</v>
      </c>
      <c r="L215" s="86">
        <f>IF(M215="","",VLOOKUP(M215,'CUADRO GENERADO'!D:AK,34,FALSE))</f>
        <v>0</v>
      </c>
      <c r="M215" s="87">
        <f>IF('BASE DATOS CONDUCTORES'!B216="","",'BASE DATOS CONDUCTORES'!B216)</f>
        <v>213</v>
      </c>
    </row>
    <row r="216" spans="2:13">
      <c r="B216" s="69"/>
      <c r="C216" s="8"/>
      <c r="D216" s="71" t="str">
        <f t="shared" si="15"/>
        <v/>
      </c>
      <c r="E216" s="88" t="str">
        <f t="shared" si="12"/>
        <v/>
      </c>
      <c r="F216" s="89" t="str">
        <f t="shared" si="13"/>
        <v/>
      </c>
      <c r="G216" s="55"/>
      <c r="J216" s="85">
        <v>214</v>
      </c>
      <c r="K216" s="85" t="str">
        <f t="shared" si="14"/>
        <v/>
      </c>
      <c r="L216" s="86" t="str">
        <f>IF(M216="","",VLOOKUP(M216,'CUADRO GENERADO'!D:AK,34,FALSE))</f>
        <v/>
      </c>
      <c r="M216" s="87" t="str">
        <f>IF('BASE DATOS CONDUCTORES'!B217="","",'BASE DATOS CONDUCTORES'!B217)</f>
        <v/>
      </c>
    </row>
    <row r="217" spans="2:13">
      <c r="B217" s="69"/>
      <c r="C217" s="8"/>
      <c r="D217" s="71" t="str">
        <f t="shared" si="15"/>
        <v/>
      </c>
      <c r="E217" s="88" t="str">
        <f t="shared" si="12"/>
        <v/>
      </c>
      <c r="F217" s="89" t="str">
        <f t="shared" si="13"/>
        <v/>
      </c>
      <c r="G217" s="55"/>
      <c r="J217" s="85">
        <v>215</v>
      </c>
      <c r="K217" s="85">
        <f t="shared" si="14"/>
        <v>80</v>
      </c>
      <c r="L217" s="86">
        <f>IF(M217="","",VLOOKUP(M217,'CUADRO GENERADO'!D:AK,34,FALSE))</f>
        <v>0</v>
      </c>
      <c r="M217" s="87">
        <f>IF('BASE DATOS CONDUCTORES'!B218="","",'BASE DATOS CONDUCTORES'!B218)</f>
        <v>215</v>
      </c>
    </row>
    <row r="218" spans="2:13">
      <c r="B218" s="69"/>
      <c r="C218" s="8"/>
      <c r="D218" s="71" t="str">
        <f t="shared" si="15"/>
        <v/>
      </c>
      <c r="E218" s="88" t="str">
        <f t="shared" si="12"/>
        <v/>
      </c>
      <c r="F218" s="89" t="str">
        <f t="shared" si="13"/>
        <v/>
      </c>
      <c r="G218" s="55"/>
      <c r="J218" s="85">
        <v>216</v>
      </c>
      <c r="K218" s="85" t="str">
        <f t="shared" si="14"/>
        <v/>
      </c>
      <c r="L218" s="86" t="str">
        <f>IF(M218="","",VLOOKUP(M218,'CUADRO GENERADO'!D:AK,34,FALSE))</f>
        <v/>
      </c>
      <c r="M218" s="87" t="str">
        <f>IF('BASE DATOS CONDUCTORES'!B219="","",'BASE DATOS CONDUCTORES'!B219)</f>
        <v/>
      </c>
    </row>
    <row r="219" spans="2:13">
      <c r="B219" s="69"/>
      <c r="C219" s="8"/>
      <c r="D219" s="71" t="str">
        <f t="shared" si="15"/>
        <v/>
      </c>
      <c r="E219" s="88" t="str">
        <f t="shared" si="12"/>
        <v/>
      </c>
      <c r="F219" s="89" t="str">
        <f t="shared" si="13"/>
        <v/>
      </c>
      <c r="G219" s="55"/>
      <c r="J219" s="85">
        <v>217</v>
      </c>
      <c r="K219" s="85" t="str">
        <f t="shared" si="14"/>
        <v/>
      </c>
      <c r="L219" s="86" t="str">
        <f>IF(M219="","",VLOOKUP(M219,'CUADRO GENERADO'!D:AK,34,FALSE))</f>
        <v/>
      </c>
      <c r="M219" s="87" t="str">
        <f>IF('BASE DATOS CONDUCTORES'!B220="","",'BASE DATOS CONDUCTORES'!B220)</f>
        <v/>
      </c>
    </row>
    <row r="220" spans="2:13">
      <c r="B220" s="69"/>
      <c r="C220" s="8"/>
      <c r="D220" s="71" t="str">
        <f t="shared" si="15"/>
        <v/>
      </c>
      <c r="E220" s="88" t="str">
        <f t="shared" si="12"/>
        <v/>
      </c>
      <c r="F220" s="89" t="str">
        <f t="shared" si="13"/>
        <v/>
      </c>
      <c r="G220" s="55"/>
      <c r="J220" s="85">
        <v>218</v>
      </c>
      <c r="K220" s="85" t="str">
        <f t="shared" si="14"/>
        <v/>
      </c>
      <c r="L220" s="86" t="str">
        <f>IF(M220="","",VLOOKUP(M220,'CUADRO GENERADO'!D:AK,34,FALSE))</f>
        <v/>
      </c>
      <c r="M220" s="87" t="str">
        <f>IF('BASE DATOS CONDUCTORES'!B221="","",'BASE DATOS CONDUCTORES'!B221)</f>
        <v/>
      </c>
    </row>
    <row r="221" spans="2:13">
      <c r="B221" s="69"/>
      <c r="C221" s="8"/>
      <c r="D221" s="71" t="str">
        <f t="shared" si="15"/>
        <v/>
      </c>
      <c r="E221" s="88" t="str">
        <f t="shared" si="12"/>
        <v/>
      </c>
      <c r="F221" s="89" t="str">
        <f t="shared" si="13"/>
        <v/>
      </c>
      <c r="G221" s="55"/>
      <c r="J221" s="85">
        <v>219</v>
      </c>
      <c r="K221" s="85">
        <f t="shared" si="14"/>
        <v>81</v>
      </c>
      <c r="L221" s="86">
        <f>IF(M221="","",VLOOKUP(M221,'CUADRO GENERADO'!D:AK,34,FALSE))</f>
        <v>0</v>
      </c>
      <c r="M221" s="87">
        <f>IF('BASE DATOS CONDUCTORES'!B222="","",'BASE DATOS CONDUCTORES'!B222)</f>
        <v>219</v>
      </c>
    </row>
    <row r="222" spans="2:13">
      <c r="B222" s="69"/>
      <c r="C222" s="8"/>
      <c r="D222" s="71" t="str">
        <f t="shared" si="15"/>
        <v/>
      </c>
      <c r="E222" s="88" t="str">
        <f t="shared" si="12"/>
        <v/>
      </c>
      <c r="F222" s="89" t="str">
        <f t="shared" si="13"/>
        <v/>
      </c>
      <c r="G222" s="55"/>
      <c r="J222" s="85">
        <v>220</v>
      </c>
      <c r="K222" s="85">
        <f t="shared" si="14"/>
        <v>82</v>
      </c>
      <c r="L222" s="86">
        <f>IF(M222="","",VLOOKUP(M222,'CUADRO GENERADO'!D:AK,34,FALSE))</f>
        <v>0</v>
      </c>
      <c r="M222" s="87">
        <f>IF('BASE DATOS CONDUCTORES'!B223="","",'BASE DATOS CONDUCTORES'!B223)</f>
        <v>220</v>
      </c>
    </row>
    <row r="223" spans="2:13">
      <c r="B223" s="69"/>
      <c r="C223" s="8"/>
      <c r="D223" s="71" t="str">
        <f t="shared" si="15"/>
        <v/>
      </c>
      <c r="E223" s="88" t="str">
        <f t="shared" si="12"/>
        <v/>
      </c>
      <c r="F223" s="89" t="str">
        <f t="shared" si="13"/>
        <v/>
      </c>
      <c r="G223" s="55"/>
      <c r="J223" s="85">
        <v>221</v>
      </c>
      <c r="K223" s="85">
        <f t="shared" si="14"/>
        <v>83</v>
      </c>
      <c r="L223" s="86">
        <f>IF(M223="","",VLOOKUP(M223,'CUADRO GENERADO'!D:AK,34,FALSE))</f>
        <v>0</v>
      </c>
      <c r="M223" s="87">
        <f>IF('BASE DATOS CONDUCTORES'!B224="","",'BASE DATOS CONDUCTORES'!B224)</f>
        <v>221</v>
      </c>
    </row>
    <row r="224" spans="2:13">
      <c r="B224" s="69"/>
      <c r="C224" s="8"/>
      <c r="D224" s="71" t="str">
        <f t="shared" si="15"/>
        <v/>
      </c>
      <c r="E224" s="88" t="str">
        <f t="shared" si="12"/>
        <v/>
      </c>
      <c r="F224" s="89" t="str">
        <f t="shared" si="13"/>
        <v/>
      </c>
      <c r="G224" s="55"/>
      <c r="J224" s="85">
        <v>222</v>
      </c>
      <c r="K224" s="85">
        <f t="shared" si="14"/>
        <v>84</v>
      </c>
      <c r="L224" s="86">
        <f>IF(M224="","",VLOOKUP(M224,'CUADRO GENERADO'!D:AK,34,FALSE))</f>
        <v>0</v>
      </c>
      <c r="M224" s="87">
        <f>IF('BASE DATOS CONDUCTORES'!B225="","",'BASE DATOS CONDUCTORES'!B225)</f>
        <v>222</v>
      </c>
    </row>
    <row r="225" spans="2:13">
      <c r="B225" s="69"/>
      <c r="C225" s="8"/>
      <c r="D225" s="71" t="str">
        <f t="shared" si="15"/>
        <v/>
      </c>
      <c r="E225" s="88" t="str">
        <f t="shared" si="12"/>
        <v/>
      </c>
      <c r="F225" s="89" t="str">
        <f t="shared" si="13"/>
        <v/>
      </c>
      <c r="G225" s="55"/>
      <c r="J225" s="85">
        <v>223</v>
      </c>
      <c r="K225" s="85">
        <f t="shared" si="14"/>
        <v>85</v>
      </c>
      <c r="L225" s="86">
        <f>IF(M225="","",VLOOKUP(M225,'CUADRO GENERADO'!D:AK,34,FALSE))</f>
        <v>0</v>
      </c>
      <c r="M225" s="87">
        <f>IF('BASE DATOS CONDUCTORES'!B226="","",'BASE DATOS CONDUCTORES'!B226)</f>
        <v>223</v>
      </c>
    </row>
    <row r="226" spans="2:13">
      <c r="B226" s="69"/>
      <c r="C226" s="8"/>
      <c r="D226" s="71" t="str">
        <f t="shared" si="15"/>
        <v/>
      </c>
      <c r="E226" s="88" t="str">
        <f t="shared" si="12"/>
        <v/>
      </c>
      <c r="F226" s="89" t="str">
        <f t="shared" si="13"/>
        <v/>
      </c>
      <c r="G226" s="55"/>
      <c r="J226" s="85">
        <v>224</v>
      </c>
      <c r="K226" s="85" t="str">
        <f t="shared" si="14"/>
        <v/>
      </c>
      <c r="L226" s="86" t="str">
        <f>IF(M226="","",VLOOKUP(M226,'CUADRO GENERADO'!D:AK,34,FALSE))</f>
        <v/>
      </c>
      <c r="M226" s="87" t="str">
        <f>IF('BASE DATOS CONDUCTORES'!B227="","",'BASE DATOS CONDUCTORES'!B227)</f>
        <v/>
      </c>
    </row>
    <row r="227" spans="2:13">
      <c r="B227" s="69"/>
      <c r="C227" s="8"/>
      <c r="D227" s="71" t="str">
        <f t="shared" si="15"/>
        <v/>
      </c>
      <c r="E227" s="88" t="str">
        <f t="shared" si="12"/>
        <v/>
      </c>
      <c r="F227" s="89" t="str">
        <f t="shared" si="13"/>
        <v/>
      </c>
      <c r="G227" s="55"/>
      <c r="J227" s="85">
        <v>225</v>
      </c>
      <c r="K227" s="85" t="str">
        <f t="shared" si="14"/>
        <v/>
      </c>
      <c r="L227" s="86" t="str">
        <f>IF(M227="","",VLOOKUP(M227,'CUADRO GENERADO'!D:AK,34,FALSE))</f>
        <v/>
      </c>
      <c r="M227" s="87" t="str">
        <f>IF('BASE DATOS CONDUCTORES'!B228="","",'BASE DATOS CONDUCTORES'!B228)</f>
        <v/>
      </c>
    </row>
    <row r="228" spans="2:13">
      <c r="B228" s="69"/>
      <c r="C228" s="8"/>
      <c r="D228" s="71" t="str">
        <f t="shared" si="15"/>
        <v/>
      </c>
      <c r="E228" s="88" t="str">
        <f t="shared" si="12"/>
        <v/>
      </c>
      <c r="F228" s="89" t="str">
        <f t="shared" si="13"/>
        <v/>
      </c>
      <c r="G228" s="55"/>
      <c r="J228" s="85">
        <v>226</v>
      </c>
      <c r="K228" s="85" t="str">
        <f t="shared" si="14"/>
        <v/>
      </c>
      <c r="L228" s="86" t="str">
        <f>IF(M228="","",VLOOKUP(M228,'CUADRO GENERADO'!D:AK,34,FALSE))</f>
        <v/>
      </c>
      <c r="M228" s="87" t="str">
        <f>IF('BASE DATOS CONDUCTORES'!B229="","",'BASE DATOS CONDUCTORES'!B229)</f>
        <v/>
      </c>
    </row>
    <row r="229" spans="2:13">
      <c r="B229" s="69"/>
      <c r="C229" s="8"/>
      <c r="D229" s="71" t="str">
        <f t="shared" si="15"/>
        <v/>
      </c>
      <c r="E229" s="88" t="str">
        <f t="shared" si="12"/>
        <v/>
      </c>
      <c r="F229" s="89" t="str">
        <f t="shared" si="13"/>
        <v/>
      </c>
      <c r="G229" s="55"/>
      <c r="J229" s="85">
        <v>227</v>
      </c>
      <c r="K229" s="85">
        <f t="shared" si="14"/>
        <v>86</v>
      </c>
      <c r="L229" s="86">
        <f>IF(M229="","",VLOOKUP(M229,'CUADRO GENERADO'!D:AK,34,FALSE))</f>
        <v>0</v>
      </c>
      <c r="M229" s="87">
        <f>IF('BASE DATOS CONDUCTORES'!B230="","",'BASE DATOS CONDUCTORES'!B230)</f>
        <v>227</v>
      </c>
    </row>
    <row r="230" spans="2:13">
      <c r="B230" s="69"/>
      <c r="C230" s="8"/>
      <c r="D230" s="71" t="str">
        <f t="shared" si="15"/>
        <v/>
      </c>
      <c r="E230" s="88" t="str">
        <f t="shared" si="12"/>
        <v/>
      </c>
      <c r="F230" s="89" t="str">
        <f t="shared" si="13"/>
        <v/>
      </c>
      <c r="G230" s="55"/>
      <c r="J230" s="85">
        <v>228</v>
      </c>
      <c r="K230" s="85" t="str">
        <f t="shared" si="14"/>
        <v/>
      </c>
      <c r="L230" s="86" t="str">
        <f>IF(M230="","",VLOOKUP(M230,'CUADRO GENERADO'!D:AK,34,FALSE))</f>
        <v/>
      </c>
      <c r="M230" s="87" t="str">
        <f>IF('BASE DATOS CONDUCTORES'!B231="","",'BASE DATOS CONDUCTORES'!B231)</f>
        <v/>
      </c>
    </row>
    <row r="231" spans="2:13">
      <c r="B231" s="69"/>
      <c r="C231" s="8"/>
      <c r="D231" s="71" t="str">
        <f t="shared" si="15"/>
        <v/>
      </c>
      <c r="E231" s="88" t="str">
        <f t="shared" si="12"/>
        <v/>
      </c>
      <c r="F231" s="89" t="str">
        <f t="shared" si="13"/>
        <v/>
      </c>
      <c r="G231" s="55"/>
      <c r="J231" s="85">
        <v>229</v>
      </c>
      <c r="K231" s="85" t="str">
        <f t="shared" si="14"/>
        <v/>
      </c>
      <c r="L231" s="86" t="str">
        <f>IF(M231="","",VLOOKUP(M231,'CUADRO GENERADO'!D:AK,34,FALSE))</f>
        <v/>
      </c>
      <c r="M231" s="87" t="str">
        <f>IF('BASE DATOS CONDUCTORES'!B232="","",'BASE DATOS CONDUCTORES'!B232)</f>
        <v/>
      </c>
    </row>
    <row r="232" spans="2:13">
      <c r="B232" s="69"/>
      <c r="C232" s="8"/>
      <c r="D232" s="71" t="str">
        <f t="shared" si="15"/>
        <v/>
      </c>
      <c r="E232" s="88" t="str">
        <f t="shared" si="12"/>
        <v/>
      </c>
      <c r="F232" s="89" t="str">
        <f t="shared" si="13"/>
        <v/>
      </c>
      <c r="G232" s="55"/>
      <c r="J232" s="85">
        <v>230</v>
      </c>
      <c r="K232" s="85">
        <f t="shared" si="14"/>
        <v>87</v>
      </c>
      <c r="L232" s="86">
        <f>IF(M232="","",VLOOKUP(M232,'CUADRO GENERADO'!D:AK,34,FALSE))</f>
        <v>0</v>
      </c>
      <c r="M232" s="87">
        <f>IF('BASE DATOS CONDUCTORES'!B233="","",'BASE DATOS CONDUCTORES'!B233)</f>
        <v>230</v>
      </c>
    </row>
    <row r="233" spans="2:13">
      <c r="B233" s="69"/>
      <c r="C233" s="8"/>
      <c r="D233" s="71" t="str">
        <f t="shared" si="15"/>
        <v/>
      </c>
      <c r="E233" s="88" t="str">
        <f t="shared" si="12"/>
        <v/>
      </c>
      <c r="F233" s="89" t="str">
        <f t="shared" si="13"/>
        <v/>
      </c>
      <c r="G233" s="55"/>
      <c r="J233" s="85">
        <v>231</v>
      </c>
      <c r="K233" s="85">
        <f t="shared" si="14"/>
        <v>88</v>
      </c>
      <c r="L233" s="86">
        <f>IF(M233="","",VLOOKUP(M233,'CUADRO GENERADO'!D:AK,34,FALSE))</f>
        <v>0</v>
      </c>
      <c r="M233" s="87">
        <f>IF('BASE DATOS CONDUCTORES'!B234="","",'BASE DATOS CONDUCTORES'!B234)</f>
        <v>231</v>
      </c>
    </row>
    <row r="234" spans="2:13">
      <c r="B234" s="69"/>
      <c r="C234" s="8"/>
      <c r="D234" s="71" t="str">
        <f t="shared" si="15"/>
        <v/>
      </c>
      <c r="E234" s="88" t="str">
        <f t="shared" si="12"/>
        <v/>
      </c>
      <c r="F234" s="89" t="str">
        <f t="shared" si="13"/>
        <v/>
      </c>
      <c r="G234" s="55"/>
      <c r="J234" s="85">
        <v>232</v>
      </c>
      <c r="K234" s="85">
        <f t="shared" si="14"/>
        <v>89</v>
      </c>
      <c r="L234" s="86">
        <f>IF(M234="","",VLOOKUP(M234,'CUADRO GENERADO'!D:AK,34,FALSE))</f>
        <v>0</v>
      </c>
      <c r="M234" s="87">
        <f>IF('BASE DATOS CONDUCTORES'!B235="","",'BASE DATOS CONDUCTORES'!B235)</f>
        <v>232</v>
      </c>
    </row>
    <row r="235" spans="2:13">
      <c r="B235" s="69"/>
      <c r="C235" s="8"/>
      <c r="D235" s="71" t="str">
        <f t="shared" si="15"/>
        <v/>
      </c>
      <c r="E235" s="88" t="str">
        <f t="shared" si="12"/>
        <v/>
      </c>
      <c r="F235" s="89" t="str">
        <f t="shared" si="13"/>
        <v/>
      </c>
      <c r="G235" s="55"/>
      <c r="J235" s="85">
        <v>233</v>
      </c>
      <c r="K235" s="85" t="str">
        <f t="shared" si="14"/>
        <v/>
      </c>
      <c r="L235" s="86" t="str">
        <f>IF(M235="","",VLOOKUP(M235,'CUADRO GENERADO'!D:AK,34,FALSE))</f>
        <v/>
      </c>
      <c r="M235" s="87" t="str">
        <f>IF('BASE DATOS CONDUCTORES'!B236="","",'BASE DATOS CONDUCTORES'!B236)</f>
        <v/>
      </c>
    </row>
    <row r="236" spans="2:13">
      <c r="B236" s="69"/>
      <c r="C236" s="8"/>
      <c r="D236" s="71" t="str">
        <f t="shared" si="15"/>
        <v/>
      </c>
      <c r="E236" s="88" t="str">
        <f t="shared" si="12"/>
        <v/>
      </c>
      <c r="F236" s="89" t="str">
        <f t="shared" si="13"/>
        <v/>
      </c>
      <c r="G236" s="55"/>
      <c r="J236" s="85">
        <v>234</v>
      </c>
      <c r="K236" s="85" t="str">
        <f t="shared" si="14"/>
        <v/>
      </c>
      <c r="L236" s="86" t="str">
        <f>IF(M236="","",VLOOKUP(M236,'CUADRO GENERADO'!D:AK,34,FALSE))</f>
        <v/>
      </c>
      <c r="M236" s="87" t="str">
        <f>IF('BASE DATOS CONDUCTORES'!B237="","",'BASE DATOS CONDUCTORES'!B237)</f>
        <v/>
      </c>
    </row>
    <row r="237" spans="2:13">
      <c r="B237" s="69"/>
      <c r="C237" s="8"/>
      <c r="D237" s="71" t="str">
        <f t="shared" si="15"/>
        <v/>
      </c>
      <c r="E237" s="88" t="str">
        <f t="shared" si="12"/>
        <v/>
      </c>
      <c r="F237" s="89" t="str">
        <f t="shared" si="13"/>
        <v/>
      </c>
      <c r="G237" s="55"/>
      <c r="J237" s="85">
        <v>235</v>
      </c>
      <c r="K237" s="85">
        <f t="shared" si="14"/>
        <v>90</v>
      </c>
      <c r="L237" s="86">
        <f>IF(M237="","",VLOOKUP(M237,'CUADRO GENERADO'!D:AK,34,FALSE))</f>
        <v>0</v>
      </c>
      <c r="M237" s="87">
        <f>IF('BASE DATOS CONDUCTORES'!B238="","",'BASE DATOS CONDUCTORES'!B238)</f>
        <v>235</v>
      </c>
    </row>
    <row r="238" spans="2:13">
      <c r="B238" s="69"/>
      <c r="C238" s="8"/>
      <c r="D238" s="71" t="str">
        <f t="shared" si="15"/>
        <v/>
      </c>
      <c r="E238" s="88" t="str">
        <f t="shared" si="12"/>
        <v/>
      </c>
      <c r="F238" s="89" t="str">
        <f t="shared" si="13"/>
        <v/>
      </c>
      <c r="G238" s="55"/>
      <c r="J238" s="85">
        <v>236</v>
      </c>
      <c r="K238" s="85">
        <f t="shared" si="14"/>
        <v>91</v>
      </c>
      <c r="L238" s="86">
        <f>IF(M238="","",VLOOKUP(M238,'CUADRO GENERADO'!D:AK,34,FALSE))</f>
        <v>0</v>
      </c>
      <c r="M238" s="87">
        <f>IF('BASE DATOS CONDUCTORES'!B239="","",'BASE DATOS CONDUCTORES'!B239)</f>
        <v>236</v>
      </c>
    </row>
    <row r="239" spans="2:13">
      <c r="B239" s="69"/>
      <c r="C239" s="8"/>
      <c r="D239" s="71" t="str">
        <f t="shared" si="15"/>
        <v/>
      </c>
      <c r="E239" s="88" t="str">
        <f t="shared" si="12"/>
        <v/>
      </c>
      <c r="F239" s="89" t="str">
        <f t="shared" si="13"/>
        <v/>
      </c>
      <c r="G239" s="55"/>
      <c r="J239" s="85">
        <v>237</v>
      </c>
      <c r="K239" s="85" t="str">
        <f t="shared" si="14"/>
        <v/>
      </c>
      <c r="L239" s="86" t="str">
        <f>IF(M239="","",VLOOKUP(M239,'CUADRO GENERADO'!D:AK,34,FALSE))</f>
        <v/>
      </c>
      <c r="M239" s="87" t="str">
        <f>IF('BASE DATOS CONDUCTORES'!B240="","",'BASE DATOS CONDUCTORES'!B240)</f>
        <v/>
      </c>
    </row>
    <row r="240" spans="2:13">
      <c r="B240" s="69"/>
      <c r="C240" s="8"/>
      <c r="D240" s="71" t="str">
        <f t="shared" si="15"/>
        <v/>
      </c>
      <c r="E240" s="88" t="str">
        <f t="shared" si="12"/>
        <v/>
      </c>
      <c r="F240" s="89" t="str">
        <f t="shared" si="13"/>
        <v/>
      </c>
      <c r="G240" s="55"/>
      <c r="J240" s="85">
        <v>238</v>
      </c>
      <c r="K240" s="85" t="str">
        <f t="shared" si="14"/>
        <v/>
      </c>
      <c r="L240" s="86" t="str">
        <f>IF(M240="","",VLOOKUP(M240,'CUADRO GENERADO'!D:AK,34,FALSE))</f>
        <v/>
      </c>
      <c r="M240" s="87" t="str">
        <f>IF('BASE DATOS CONDUCTORES'!B241="","",'BASE DATOS CONDUCTORES'!B241)</f>
        <v/>
      </c>
    </row>
    <row r="241" spans="2:13">
      <c r="B241" s="69"/>
      <c r="C241" s="8"/>
      <c r="D241" s="71" t="str">
        <f t="shared" si="15"/>
        <v/>
      </c>
      <c r="E241" s="88" t="str">
        <f t="shared" si="12"/>
        <v/>
      </c>
      <c r="F241" s="89" t="str">
        <f t="shared" si="13"/>
        <v/>
      </c>
      <c r="G241" s="55"/>
      <c r="J241" s="85">
        <v>239</v>
      </c>
      <c r="K241" s="85">
        <f t="shared" si="14"/>
        <v>92</v>
      </c>
      <c r="L241" s="86">
        <f>IF(M241="","",VLOOKUP(M241,'CUADRO GENERADO'!D:AK,34,FALSE))</f>
        <v>0</v>
      </c>
      <c r="M241" s="87">
        <f>IF('BASE DATOS CONDUCTORES'!B242="","",'BASE DATOS CONDUCTORES'!B242)</f>
        <v>239</v>
      </c>
    </row>
    <row r="242" spans="2:13">
      <c r="B242" s="69"/>
      <c r="C242" s="8"/>
      <c r="D242" s="71" t="str">
        <f t="shared" si="15"/>
        <v/>
      </c>
      <c r="E242" s="88" t="str">
        <f t="shared" si="12"/>
        <v/>
      </c>
      <c r="F242" s="89" t="str">
        <f t="shared" si="13"/>
        <v/>
      </c>
      <c r="G242" s="55"/>
      <c r="J242" s="85">
        <v>240</v>
      </c>
      <c r="K242" s="85">
        <f t="shared" si="14"/>
        <v>93</v>
      </c>
      <c r="L242" s="86">
        <f>IF(M242="","",VLOOKUP(M242,'CUADRO GENERADO'!D:AK,34,FALSE))</f>
        <v>0</v>
      </c>
      <c r="M242" s="87">
        <f>IF('BASE DATOS CONDUCTORES'!B243="","",'BASE DATOS CONDUCTORES'!B243)</f>
        <v>240</v>
      </c>
    </row>
    <row r="243" spans="2:13">
      <c r="B243" s="69"/>
      <c r="C243" s="8"/>
      <c r="D243" s="71" t="str">
        <f t="shared" si="15"/>
        <v/>
      </c>
      <c r="E243" s="88" t="str">
        <f t="shared" si="12"/>
        <v/>
      </c>
      <c r="F243" s="89" t="str">
        <f t="shared" si="13"/>
        <v/>
      </c>
      <c r="G243" s="55"/>
      <c r="J243" s="85">
        <v>241</v>
      </c>
      <c r="K243" s="85">
        <f t="shared" si="14"/>
        <v>94</v>
      </c>
      <c r="L243" s="86">
        <f>IF(M243="","",VLOOKUP(M243,'CUADRO GENERADO'!D:AK,34,FALSE))</f>
        <v>0</v>
      </c>
      <c r="M243" s="87">
        <f>IF('BASE DATOS CONDUCTORES'!B244="","",'BASE DATOS CONDUCTORES'!B244)</f>
        <v>241</v>
      </c>
    </row>
    <row r="244" spans="2:13">
      <c r="B244" s="69"/>
      <c r="C244" s="8"/>
      <c r="D244" s="71" t="str">
        <f t="shared" si="15"/>
        <v/>
      </c>
      <c r="E244" s="88" t="str">
        <f t="shared" si="12"/>
        <v/>
      </c>
      <c r="F244" s="89" t="str">
        <f t="shared" si="13"/>
        <v/>
      </c>
      <c r="G244" s="55"/>
      <c r="J244" s="85">
        <v>242</v>
      </c>
      <c r="K244" s="85" t="str">
        <f t="shared" si="14"/>
        <v/>
      </c>
      <c r="L244" s="86" t="str">
        <f>IF(M244="","",VLOOKUP(M244,'CUADRO GENERADO'!D:AK,34,FALSE))</f>
        <v/>
      </c>
      <c r="M244" s="87" t="str">
        <f>IF('BASE DATOS CONDUCTORES'!B245="","",'BASE DATOS CONDUCTORES'!B245)</f>
        <v/>
      </c>
    </row>
    <row r="245" spans="2:13">
      <c r="B245" s="69"/>
      <c r="C245" s="8"/>
      <c r="D245" s="71" t="str">
        <f t="shared" si="15"/>
        <v/>
      </c>
      <c r="E245" s="88" t="str">
        <f t="shared" si="12"/>
        <v/>
      </c>
      <c r="F245" s="89" t="str">
        <f t="shared" si="13"/>
        <v/>
      </c>
      <c r="G245" s="55"/>
      <c r="J245" s="85">
        <v>243</v>
      </c>
      <c r="K245" s="85" t="str">
        <f t="shared" si="14"/>
        <v/>
      </c>
      <c r="L245" s="86" t="str">
        <f>IF(M245="","",VLOOKUP(M245,'CUADRO GENERADO'!D:AK,34,FALSE))</f>
        <v/>
      </c>
      <c r="M245" s="87" t="str">
        <f>IF('BASE DATOS CONDUCTORES'!B246="","",'BASE DATOS CONDUCTORES'!B246)</f>
        <v/>
      </c>
    </row>
    <row r="246" spans="2:13">
      <c r="B246" s="69"/>
      <c r="C246" s="8"/>
      <c r="D246" s="71" t="str">
        <f t="shared" si="15"/>
        <v/>
      </c>
      <c r="E246" s="88" t="str">
        <f t="shared" si="12"/>
        <v/>
      </c>
      <c r="F246" s="89" t="str">
        <f t="shared" si="13"/>
        <v/>
      </c>
      <c r="G246" s="55"/>
      <c r="J246" s="85">
        <v>244</v>
      </c>
      <c r="K246" s="85" t="str">
        <f t="shared" si="14"/>
        <v/>
      </c>
      <c r="L246" s="86" t="str">
        <f>IF(M246="","",VLOOKUP(M246,'CUADRO GENERADO'!D:AK,34,FALSE))</f>
        <v/>
      </c>
      <c r="M246" s="87" t="str">
        <f>IF('BASE DATOS CONDUCTORES'!B247="","",'BASE DATOS CONDUCTORES'!B247)</f>
        <v/>
      </c>
    </row>
    <row r="247" spans="2:13">
      <c r="B247" s="69"/>
      <c r="C247" s="8"/>
      <c r="D247" s="71" t="str">
        <f t="shared" si="15"/>
        <v/>
      </c>
      <c r="E247" s="88" t="str">
        <f t="shared" si="12"/>
        <v/>
      </c>
      <c r="F247" s="89" t="str">
        <f t="shared" si="13"/>
        <v/>
      </c>
      <c r="G247" s="55"/>
      <c r="J247" s="85">
        <v>245</v>
      </c>
      <c r="K247" s="85">
        <f t="shared" si="14"/>
        <v>95</v>
      </c>
      <c r="L247" s="86">
        <f>IF(M247="","",VLOOKUP(M247,'CUADRO GENERADO'!D:AK,34,FALSE))</f>
        <v>0</v>
      </c>
      <c r="M247" s="87">
        <f>IF('BASE DATOS CONDUCTORES'!B248="","",'BASE DATOS CONDUCTORES'!B248)</f>
        <v>245</v>
      </c>
    </row>
    <row r="248" spans="2:13">
      <c r="B248" s="69"/>
      <c r="C248" s="8"/>
      <c r="D248" s="71" t="str">
        <f t="shared" si="15"/>
        <v/>
      </c>
      <c r="E248" s="88" t="str">
        <f t="shared" si="12"/>
        <v/>
      </c>
      <c r="F248" s="89" t="str">
        <f t="shared" si="13"/>
        <v/>
      </c>
      <c r="G248" s="55"/>
      <c r="J248" s="85">
        <v>246</v>
      </c>
      <c r="K248" s="85">
        <f t="shared" si="14"/>
        <v>96</v>
      </c>
      <c r="L248" s="86">
        <f>IF(M248="","",VLOOKUP(M248,'CUADRO GENERADO'!D:AK,34,FALSE))</f>
        <v>0</v>
      </c>
      <c r="M248" s="87">
        <f>IF('BASE DATOS CONDUCTORES'!B249="","",'BASE DATOS CONDUCTORES'!B249)</f>
        <v>246</v>
      </c>
    </row>
    <row r="249" spans="2:13">
      <c r="B249" s="69"/>
      <c r="C249" s="8"/>
      <c r="D249" s="71" t="str">
        <f t="shared" si="15"/>
        <v/>
      </c>
      <c r="E249" s="88" t="str">
        <f t="shared" si="12"/>
        <v/>
      </c>
      <c r="F249" s="89" t="str">
        <f t="shared" si="13"/>
        <v/>
      </c>
      <c r="G249" s="55"/>
      <c r="J249" s="85">
        <v>247</v>
      </c>
      <c r="K249" s="85" t="str">
        <f t="shared" si="14"/>
        <v/>
      </c>
      <c r="L249" s="86" t="str">
        <f>IF(M249="","",VLOOKUP(M249,'CUADRO GENERADO'!D:AK,34,FALSE))</f>
        <v/>
      </c>
      <c r="M249" s="87" t="str">
        <f>IF('BASE DATOS CONDUCTORES'!B250="","",'BASE DATOS CONDUCTORES'!B250)</f>
        <v/>
      </c>
    </row>
    <row r="250" spans="2:13">
      <c r="B250" s="69"/>
      <c r="C250" s="8"/>
      <c r="D250" s="71" t="str">
        <f t="shared" si="15"/>
        <v/>
      </c>
      <c r="E250" s="88" t="str">
        <f t="shared" si="12"/>
        <v/>
      </c>
      <c r="F250" s="89" t="str">
        <f t="shared" si="13"/>
        <v/>
      </c>
      <c r="G250" s="55"/>
      <c r="J250" s="85">
        <v>248</v>
      </c>
      <c r="K250" s="85">
        <f t="shared" si="14"/>
        <v>97</v>
      </c>
      <c r="L250" s="86">
        <f>IF(M250="","",VLOOKUP(M250,'CUADRO GENERADO'!D:AK,34,FALSE))</f>
        <v>0</v>
      </c>
      <c r="M250" s="87">
        <f>IF('BASE DATOS CONDUCTORES'!B251="","",'BASE DATOS CONDUCTORES'!B251)</f>
        <v>248</v>
      </c>
    </row>
    <row r="251" spans="2:13">
      <c r="B251" s="69"/>
      <c r="C251" s="8"/>
      <c r="D251" s="71" t="str">
        <f t="shared" si="15"/>
        <v/>
      </c>
      <c r="E251" s="88" t="str">
        <f t="shared" si="12"/>
        <v/>
      </c>
      <c r="F251" s="89" t="str">
        <f t="shared" si="13"/>
        <v/>
      </c>
      <c r="G251" s="55"/>
      <c r="J251" s="85">
        <v>249</v>
      </c>
      <c r="K251" s="85">
        <f t="shared" si="14"/>
        <v>98</v>
      </c>
      <c r="L251" s="86">
        <f>IF(M251="","",VLOOKUP(M251,'CUADRO GENERADO'!D:AK,34,FALSE))</f>
        <v>0</v>
      </c>
      <c r="M251" s="87">
        <f>IF('BASE DATOS CONDUCTORES'!B252="","",'BASE DATOS CONDUCTORES'!B252)</f>
        <v>249</v>
      </c>
    </row>
    <row r="252" spans="2:13">
      <c r="B252" s="69"/>
      <c r="C252" s="8"/>
      <c r="D252" s="71" t="str">
        <f t="shared" si="15"/>
        <v/>
      </c>
      <c r="E252" s="88" t="str">
        <f t="shared" si="12"/>
        <v/>
      </c>
      <c r="F252" s="89" t="str">
        <f t="shared" si="13"/>
        <v/>
      </c>
      <c r="G252" s="55"/>
      <c r="J252" s="85">
        <v>250</v>
      </c>
      <c r="K252" s="85" t="str">
        <f t="shared" si="14"/>
        <v/>
      </c>
      <c r="L252" s="86" t="str">
        <f>IF(M252="","",VLOOKUP(M252,'CUADRO GENERADO'!D:AK,34,FALSE))</f>
        <v/>
      </c>
      <c r="M252" s="87" t="str">
        <f>IF('BASE DATOS CONDUCTORES'!B253="","",'BASE DATOS CONDUCTORES'!B253)</f>
        <v/>
      </c>
    </row>
    <row r="253" spans="2:13">
      <c r="B253" s="69"/>
      <c r="C253" s="8"/>
      <c r="D253" s="71" t="str">
        <f t="shared" si="15"/>
        <v/>
      </c>
      <c r="E253" s="88" t="str">
        <f t="shared" si="12"/>
        <v/>
      </c>
      <c r="F253" s="89" t="str">
        <f t="shared" si="13"/>
        <v/>
      </c>
      <c r="G253" s="55"/>
      <c r="J253" s="85">
        <v>251</v>
      </c>
      <c r="K253" s="85">
        <f t="shared" si="14"/>
        <v>99</v>
      </c>
      <c r="L253" s="86">
        <f>IF(M253="","",VLOOKUP(M253,'CUADRO GENERADO'!D:AK,34,FALSE))</f>
        <v>0</v>
      </c>
      <c r="M253" s="87">
        <f>IF('BASE DATOS CONDUCTORES'!B254="","",'BASE DATOS CONDUCTORES'!B254)</f>
        <v>251</v>
      </c>
    </row>
    <row r="254" spans="2:13">
      <c r="B254" s="69"/>
      <c r="C254" s="8"/>
      <c r="D254" s="71" t="str">
        <f t="shared" si="15"/>
        <v/>
      </c>
      <c r="E254" s="88" t="str">
        <f t="shared" si="12"/>
        <v/>
      </c>
      <c r="F254" s="89" t="str">
        <f t="shared" si="13"/>
        <v/>
      </c>
      <c r="G254" s="55"/>
      <c r="J254" s="85">
        <v>252</v>
      </c>
      <c r="K254" s="85">
        <f t="shared" si="14"/>
        <v>100</v>
      </c>
      <c r="L254" s="86">
        <f>IF(M254="","",VLOOKUP(M254,'CUADRO GENERADO'!D:AK,34,FALSE))</f>
        <v>0</v>
      </c>
      <c r="M254" s="87">
        <f>IF('BASE DATOS CONDUCTORES'!B255="","",'BASE DATOS CONDUCTORES'!B255)</f>
        <v>252</v>
      </c>
    </row>
    <row r="255" spans="2:13">
      <c r="B255" s="69"/>
      <c r="C255" s="8"/>
      <c r="D255" s="71" t="str">
        <f t="shared" si="15"/>
        <v/>
      </c>
      <c r="E255" s="88" t="str">
        <f t="shared" si="12"/>
        <v/>
      </c>
      <c r="F255" s="89" t="str">
        <f t="shared" si="13"/>
        <v/>
      </c>
      <c r="G255" s="55"/>
      <c r="J255" s="85">
        <v>253</v>
      </c>
      <c r="K255" s="85">
        <f t="shared" si="14"/>
        <v>101</v>
      </c>
      <c r="L255" s="86">
        <f>IF(M255="","",VLOOKUP(M255,'CUADRO GENERADO'!D:AK,34,FALSE))</f>
        <v>0</v>
      </c>
      <c r="M255" s="87">
        <f>IF('BASE DATOS CONDUCTORES'!B256="","",'BASE DATOS CONDUCTORES'!B256)</f>
        <v>253</v>
      </c>
    </row>
    <row r="256" spans="2:13">
      <c r="B256" s="69"/>
      <c r="C256" s="8"/>
      <c r="D256" s="71" t="str">
        <f t="shared" si="15"/>
        <v/>
      </c>
      <c r="E256" s="88" t="str">
        <f t="shared" si="12"/>
        <v/>
      </c>
      <c r="F256" s="89" t="str">
        <f t="shared" si="13"/>
        <v/>
      </c>
      <c r="G256" s="55"/>
      <c r="J256" s="85">
        <v>254</v>
      </c>
      <c r="K256" s="85">
        <f t="shared" si="14"/>
        <v>102</v>
      </c>
      <c r="L256" s="86">
        <f>IF(M256="","",VLOOKUP(M256,'CUADRO GENERADO'!D:AK,34,FALSE))</f>
        <v>0</v>
      </c>
      <c r="M256" s="87">
        <f>IF('BASE DATOS CONDUCTORES'!B257="","",'BASE DATOS CONDUCTORES'!B257)</f>
        <v>254</v>
      </c>
    </row>
    <row r="257" spans="2:13">
      <c r="B257" s="69"/>
      <c r="C257" s="8"/>
      <c r="D257" s="71" t="str">
        <f t="shared" si="15"/>
        <v/>
      </c>
      <c r="E257" s="88" t="str">
        <f t="shared" si="12"/>
        <v/>
      </c>
      <c r="F257" s="89" t="str">
        <f t="shared" si="13"/>
        <v/>
      </c>
      <c r="G257" s="55"/>
      <c r="J257" s="85">
        <v>255</v>
      </c>
      <c r="K257" s="85">
        <f t="shared" si="14"/>
        <v>103</v>
      </c>
      <c r="L257" s="86">
        <f>IF(M257="","",VLOOKUP(M257,'CUADRO GENERADO'!D:AK,34,FALSE))</f>
        <v>0</v>
      </c>
      <c r="M257" s="87">
        <f>IF('BASE DATOS CONDUCTORES'!B258="","",'BASE DATOS CONDUCTORES'!B258)</f>
        <v>255</v>
      </c>
    </row>
    <row r="258" spans="2:13">
      <c r="B258" s="69"/>
      <c r="C258" s="8"/>
      <c r="D258" s="71" t="str">
        <f t="shared" si="15"/>
        <v/>
      </c>
      <c r="E258" s="88" t="str">
        <f t="shared" si="12"/>
        <v/>
      </c>
      <c r="F258" s="89" t="str">
        <f t="shared" si="13"/>
        <v/>
      </c>
      <c r="G258" s="55"/>
      <c r="J258" s="85">
        <v>256</v>
      </c>
      <c r="K258" s="85" t="str">
        <f t="shared" si="14"/>
        <v/>
      </c>
      <c r="L258" s="86" t="str">
        <f>IF(M258="","",VLOOKUP(M258,'CUADRO GENERADO'!D:AK,34,FALSE))</f>
        <v/>
      </c>
      <c r="M258" s="87" t="str">
        <f>IF('BASE DATOS CONDUCTORES'!B259="","",'BASE DATOS CONDUCTORES'!B259)</f>
        <v/>
      </c>
    </row>
    <row r="259" spans="2:13">
      <c r="B259" s="69"/>
      <c r="C259" s="8"/>
      <c r="D259" s="71" t="str">
        <f t="shared" si="15"/>
        <v/>
      </c>
      <c r="E259" s="88" t="str">
        <f t="shared" ref="E259:E322" si="16">IFERROR(VLOOKUP(J259,K:M,2,FALSE),"")</f>
        <v/>
      </c>
      <c r="F259" s="89" t="str">
        <f t="shared" ref="F259:F322" si="17">IFERROR(VLOOKUP(J259,K:M,3,FALSE),"")</f>
        <v/>
      </c>
      <c r="G259" s="55"/>
      <c r="J259" s="85">
        <v>257</v>
      </c>
      <c r="K259" s="85" t="str">
        <f t="shared" ref="K259:K322" si="18">IF(M259="","",RANK(M259,M:M,1))</f>
        <v/>
      </c>
      <c r="L259" s="86" t="str">
        <f>IF(M259="","",VLOOKUP(M259,'CUADRO GENERADO'!D:AK,34,FALSE))</f>
        <v/>
      </c>
      <c r="M259" s="87" t="str">
        <f>IF('BASE DATOS CONDUCTORES'!B260="","",'BASE DATOS CONDUCTORES'!B260)</f>
        <v/>
      </c>
    </row>
    <row r="260" spans="2:13">
      <c r="B260" s="69"/>
      <c r="C260" s="8"/>
      <c r="D260" s="71" t="str">
        <f t="shared" ref="D260:D323" si="19">IF(C260="","",B260)</f>
        <v/>
      </c>
      <c r="E260" s="88" t="str">
        <f t="shared" si="16"/>
        <v/>
      </c>
      <c r="F260" s="89" t="str">
        <f t="shared" si="17"/>
        <v/>
      </c>
      <c r="G260" s="55"/>
      <c r="J260" s="85">
        <v>258</v>
      </c>
      <c r="K260" s="85">
        <f t="shared" si="18"/>
        <v>104</v>
      </c>
      <c r="L260" s="86">
        <f>IF(M260="","",VLOOKUP(M260,'CUADRO GENERADO'!D:AK,34,FALSE))</f>
        <v>0</v>
      </c>
      <c r="M260" s="87">
        <f>IF('BASE DATOS CONDUCTORES'!B261="","",'BASE DATOS CONDUCTORES'!B261)</f>
        <v>258</v>
      </c>
    </row>
    <row r="261" spans="2:13">
      <c r="B261" s="69"/>
      <c r="C261" s="8"/>
      <c r="D261" s="71" t="str">
        <f t="shared" si="19"/>
        <v/>
      </c>
      <c r="E261" s="88" t="str">
        <f t="shared" si="16"/>
        <v/>
      </c>
      <c r="F261" s="89" t="str">
        <f t="shared" si="17"/>
        <v/>
      </c>
      <c r="G261" s="55"/>
      <c r="J261" s="85">
        <v>259</v>
      </c>
      <c r="K261" s="85">
        <f t="shared" si="18"/>
        <v>105</v>
      </c>
      <c r="L261" s="86">
        <f>IF(M261="","",VLOOKUP(M261,'CUADRO GENERADO'!D:AK,34,FALSE))</f>
        <v>0</v>
      </c>
      <c r="M261" s="87">
        <f>IF('BASE DATOS CONDUCTORES'!B262="","",'BASE DATOS CONDUCTORES'!B262)</f>
        <v>259</v>
      </c>
    </row>
    <row r="262" spans="2:13">
      <c r="B262" s="69"/>
      <c r="C262" s="8"/>
      <c r="D262" s="71" t="str">
        <f t="shared" si="19"/>
        <v/>
      </c>
      <c r="E262" s="88" t="str">
        <f t="shared" si="16"/>
        <v/>
      </c>
      <c r="F262" s="89" t="str">
        <f t="shared" si="17"/>
        <v/>
      </c>
      <c r="G262" s="55"/>
      <c r="J262" s="85">
        <v>260</v>
      </c>
      <c r="K262" s="85" t="str">
        <f t="shared" si="18"/>
        <v/>
      </c>
      <c r="L262" s="86" t="str">
        <f>IF(M262="","",VLOOKUP(M262,'CUADRO GENERADO'!D:AK,34,FALSE))</f>
        <v/>
      </c>
      <c r="M262" s="87" t="str">
        <f>IF('BASE DATOS CONDUCTORES'!B263="","",'BASE DATOS CONDUCTORES'!B263)</f>
        <v/>
      </c>
    </row>
    <row r="263" spans="2:13">
      <c r="B263" s="69"/>
      <c r="C263" s="8"/>
      <c r="D263" s="71" t="str">
        <f t="shared" si="19"/>
        <v/>
      </c>
      <c r="E263" s="88" t="str">
        <f t="shared" si="16"/>
        <v/>
      </c>
      <c r="F263" s="89" t="str">
        <f t="shared" si="17"/>
        <v/>
      </c>
      <c r="G263" s="55"/>
      <c r="J263" s="85">
        <v>261</v>
      </c>
      <c r="K263" s="85">
        <f t="shared" si="18"/>
        <v>106</v>
      </c>
      <c r="L263" s="86">
        <f>IF(M263="","",VLOOKUP(M263,'CUADRO GENERADO'!D:AK,34,FALSE))</f>
        <v>0</v>
      </c>
      <c r="M263" s="87">
        <f>IF('BASE DATOS CONDUCTORES'!B264="","",'BASE DATOS CONDUCTORES'!B264)</f>
        <v>261</v>
      </c>
    </row>
    <row r="264" spans="2:13">
      <c r="B264" s="69"/>
      <c r="C264" s="8"/>
      <c r="D264" s="71" t="str">
        <f t="shared" si="19"/>
        <v/>
      </c>
      <c r="E264" s="88" t="str">
        <f t="shared" si="16"/>
        <v/>
      </c>
      <c r="F264" s="89" t="str">
        <f t="shared" si="17"/>
        <v/>
      </c>
      <c r="G264" s="55"/>
      <c r="J264" s="85">
        <v>262</v>
      </c>
      <c r="K264" s="85">
        <f t="shared" si="18"/>
        <v>107</v>
      </c>
      <c r="L264" s="86">
        <f>IF(M264="","",VLOOKUP(M264,'CUADRO GENERADO'!D:AK,34,FALSE))</f>
        <v>0</v>
      </c>
      <c r="M264" s="87">
        <f>IF('BASE DATOS CONDUCTORES'!B265="","",'BASE DATOS CONDUCTORES'!B265)</f>
        <v>262</v>
      </c>
    </row>
    <row r="265" spans="2:13">
      <c r="B265" s="69"/>
      <c r="C265" s="8"/>
      <c r="D265" s="71" t="str">
        <f t="shared" si="19"/>
        <v/>
      </c>
      <c r="E265" s="88" t="str">
        <f t="shared" si="16"/>
        <v/>
      </c>
      <c r="F265" s="89" t="str">
        <f t="shared" si="17"/>
        <v/>
      </c>
      <c r="G265" s="55"/>
      <c r="J265" s="85">
        <v>263</v>
      </c>
      <c r="K265" s="85">
        <f t="shared" si="18"/>
        <v>108</v>
      </c>
      <c r="L265" s="86">
        <f>IF(M265="","",VLOOKUP(M265,'CUADRO GENERADO'!D:AK,34,FALSE))</f>
        <v>0</v>
      </c>
      <c r="M265" s="87">
        <f>IF('BASE DATOS CONDUCTORES'!B266="","",'BASE DATOS CONDUCTORES'!B266)</f>
        <v>263</v>
      </c>
    </row>
    <row r="266" spans="2:13">
      <c r="B266" s="69"/>
      <c r="C266" s="8"/>
      <c r="D266" s="71" t="str">
        <f t="shared" si="19"/>
        <v/>
      </c>
      <c r="E266" s="88" t="str">
        <f t="shared" si="16"/>
        <v/>
      </c>
      <c r="F266" s="89" t="str">
        <f t="shared" si="17"/>
        <v/>
      </c>
      <c r="G266" s="55"/>
      <c r="J266" s="85">
        <v>264</v>
      </c>
      <c r="K266" s="85">
        <f t="shared" si="18"/>
        <v>109</v>
      </c>
      <c r="L266" s="86">
        <f>IF(M266="","",VLOOKUP(M266,'CUADRO GENERADO'!D:AK,34,FALSE))</f>
        <v>0</v>
      </c>
      <c r="M266" s="87">
        <f>IF('BASE DATOS CONDUCTORES'!B267="","",'BASE DATOS CONDUCTORES'!B267)</f>
        <v>264</v>
      </c>
    </row>
    <row r="267" spans="2:13">
      <c r="B267" s="69"/>
      <c r="C267" s="8"/>
      <c r="D267" s="71" t="str">
        <f t="shared" si="19"/>
        <v/>
      </c>
      <c r="E267" s="88" t="str">
        <f t="shared" si="16"/>
        <v/>
      </c>
      <c r="F267" s="89" t="str">
        <f t="shared" si="17"/>
        <v/>
      </c>
      <c r="G267" s="55"/>
      <c r="J267" s="85">
        <v>265</v>
      </c>
      <c r="K267" s="85">
        <f t="shared" si="18"/>
        <v>110</v>
      </c>
      <c r="L267" s="86">
        <f>IF(M267="","",VLOOKUP(M267,'CUADRO GENERADO'!D:AK,34,FALSE))</f>
        <v>0</v>
      </c>
      <c r="M267" s="87">
        <f>IF('BASE DATOS CONDUCTORES'!B268="","",'BASE DATOS CONDUCTORES'!B268)</f>
        <v>265</v>
      </c>
    </row>
    <row r="268" spans="2:13">
      <c r="B268" s="69"/>
      <c r="C268" s="8"/>
      <c r="D268" s="71" t="str">
        <f t="shared" si="19"/>
        <v/>
      </c>
      <c r="E268" s="88" t="str">
        <f t="shared" si="16"/>
        <v/>
      </c>
      <c r="F268" s="89" t="str">
        <f t="shared" si="17"/>
        <v/>
      </c>
      <c r="G268" s="55"/>
      <c r="J268" s="85">
        <v>266</v>
      </c>
      <c r="K268" s="85" t="str">
        <f t="shared" si="18"/>
        <v/>
      </c>
      <c r="L268" s="86" t="str">
        <f>IF(M268="","",VLOOKUP(M268,'CUADRO GENERADO'!D:AK,34,FALSE))</f>
        <v/>
      </c>
      <c r="M268" s="87" t="str">
        <f>IF('BASE DATOS CONDUCTORES'!B269="","",'BASE DATOS CONDUCTORES'!B269)</f>
        <v/>
      </c>
    </row>
    <row r="269" spans="2:13">
      <c r="B269" s="69"/>
      <c r="C269" s="8"/>
      <c r="D269" s="71" t="str">
        <f t="shared" si="19"/>
        <v/>
      </c>
      <c r="E269" s="88" t="str">
        <f t="shared" si="16"/>
        <v/>
      </c>
      <c r="F269" s="89" t="str">
        <f t="shared" si="17"/>
        <v/>
      </c>
      <c r="G269" s="55"/>
      <c r="J269" s="85">
        <v>267</v>
      </c>
      <c r="K269" s="85" t="str">
        <f t="shared" si="18"/>
        <v/>
      </c>
      <c r="L269" s="86" t="str">
        <f>IF(M269="","",VLOOKUP(M269,'CUADRO GENERADO'!D:AK,34,FALSE))</f>
        <v/>
      </c>
      <c r="M269" s="87" t="str">
        <f>IF('BASE DATOS CONDUCTORES'!B270="","",'BASE DATOS CONDUCTORES'!B270)</f>
        <v/>
      </c>
    </row>
    <row r="270" spans="2:13">
      <c r="B270" s="69"/>
      <c r="C270" s="8"/>
      <c r="D270" s="71" t="str">
        <f t="shared" si="19"/>
        <v/>
      </c>
      <c r="E270" s="88" t="str">
        <f t="shared" si="16"/>
        <v/>
      </c>
      <c r="F270" s="89" t="str">
        <f t="shared" si="17"/>
        <v/>
      </c>
      <c r="G270" s="55"/>
      <c r="J270" s="85">
        <v>268</v>
      </c>
      <c r="K270" s="85" t="str">
        <f t="shared" si="18"/>
        <v/>
      </c>
      <c r="L270" s="86" t="str">
        <f>IF(M270="","",VLOOKUP(M270,'CUADRO GENERADO'!D:AK,34,FALSE))</f>
        <v/>
      </c>
      <c r="M270" s="87" t="str">
        <f>IF('BASE DATOS CONDUCTORES'!B271="","",'BASE DATOS CONDUCTORES'!B271)</f>
        <v/>
      </c>
    </row>
    <row r="271" spans="2:13">
      <c r="B271" s="69"/>
      <c r="C271" s="8"/>
      <c r="D271" s="71" t="str">
        <f t="shared" si="19"/>
        <v/>
      </c>
      <c r="E271" s="88" t="str">
        <f t="shared" si="16"/>
        <v/>
      </c>
      <c r="F271" s="89" t="str">
        <f t="shared" si="17"/>
        <v/>
      </c>
      <c r="G271" s="55"/>
      <c r="J271" s="85">
        <v>269</v>
      </c>
      <c r="K271" s="85" t="str">
        <f t="shared" si="18"/>
        <v/>
      </c>
      <c r="L271" s="86" t="str">
        <f>IF(M271="","",VLOOKUP(M271,'CUADRO GENERADO'!D:AK,34,FALSE))</f>
        <v/>
      </c>
      <c r="M271" s="87" t="str">
        <f>IF('BASE DATOS CONDUCTORES'!B272="","",'BASE DATOS CONDUCTORES'!B272)</f>
        <v/>
      </c>
    </row>
    <row r="272" spans="2:13">
      <c r="B272" s="69"/>
      <c r="C272" s="8"/>
      <c r="D272" s="71" t="str">
        <f t="shared" si="19"/>
        <v/>
      </c>
      <c r="E272" s="88" t="str">
        <f t="shared" si="16"/>
        <v/>
      </c>
      <c r="F272" s="89" t="str">
        <f t="shared" si="17"/>
        <v/>
      </c>
      <c r="G272" s="55"/>
      <c r="J272" s="85">
        <v>270</v>
      </c>
      <c r="K272" s="85">
        <f t="shared" si="18"/>
        <v>111</v>
      </c>
      <c r="L272" s="86">
        <f>IF(M272="","",VLOOKUP(M272,'CUADRO GENERADO'!D:AK,34,FALSE))</f>
        <v>0</v>
      </c>
      <c r="M272" s="87">
        <f>IF('BASE DATOS CONDUCTORES'!B273="","",'BASE DATOS CONDUCTORES'!B273)</f>
        <v>270</v>
      </c>
    </row>
    <row r="273" spans="2:13">
      <c r="B273" s="69"/>
      <c r="C273" s="8"/>
      <c r="D273" s="71" t="str">
        <f t="shared" si="19"/>
        <v/>
      </c>
      <c r="E273" s="88" t="str">
        <f t="shared" si="16"/>
        <v/>
      </c>
      <c r="F273" s="89" t="str">
        <f t="shared" si="17"/>
        <v/>
      </c>
      <c r="G273" s="55"/>
      <c r="J273" s="85">
        <v>271</v>
      </c>
      <c r="K273" s="85">
        <f t="shared" si="18"/>
        <v>112</v>
      </c>
      <c r="L273" s="86">
        <f>IF(M273="","",VLOOKUP(M273,'CUADRO GENERADO'!D:AK,34,FALSE))</f>
        <v>0</v>
      </c>
      <c r="M273" s="87">
        <f>IF('BASE DATOS CONDUCTORES'!B274="","",'BASE DATOS CONDUCTORES'!B274)</f>
        <v>271</v>
      </c>
    </row>
    <row r="274" spans="2:13">
      <c r="B274" s="69"/>
      <c r="C274" s="8"/>
      <c r="D274" s="71" t="str">
        <f t="shared" si="19"/>
        <v/>
      </c>
      <c r="E274" s="88" t="str">
        <f t="shared" si="16"/>
        <v/>
      </c>
      <c r="F274" s="89" t="str">
        <f t="shared" si="17"/>
        <v/>
      </c>
      <c r="G274" s="55"/>
      <c r="J274" s="85">
        <v>272</v>
      </c>
      <c r="K274" s="85">
        <f t="shared" si="18"/>
        <v>113</v>
      </c>
      <c r="L274" s="86">
        <f>IF(M274="","",VLOOKUP(M274,'CUADRO GENERADO'!D:AK,34,FALSE))</f>
        <v>0</v>
      </c>
      <c r="M274" s="87">
        <f>IF('BASE DATOS CONDUCTORES'!B275="","",'BASE DATOS CONDUCTORES'!B275)</f>
        <v>272</v>
      </c>
    </row>
    <row r="275" spans="2:13">
      <c r="B275" s="69"/>
      <c r="C275" s="8"/>
      <c r="D275" s="71" t="str">
        <f t="shared" si="19"/>
        <v/>
      </c>
      <c r="E275" s="88" t="str">
        <f t="shared" si="16"/>
        <v/>
      </c>
      <c r="F275" s="89" t="str">
        <f t="shared" si="17"/>
        <v/>
      </c>
      <c r="G275" s="55"/>
      <c r="J275" s="85">
        <v>273</v>
      </c>
      <c r="K275" s="85" t="str">
        <f t="shared" si="18"/>
        <v/>
      </c>
      <c r="L275" s="86" t="str">
        <f>IF(M275="","",VLOOKUP(M275,'CUADRO GENERADO'!D:AK,34,FALSE))</f>
        <v/>
      </c>
      <c r="M275" s="87" t="str">
        <f>IF('BASE DATOS CONDUCTORES'!B276="","",'BASE DATOS CONDUCTORES'!B276)</f>
        <v/>
      </c>
    </row>
    <row r="276" spans="2:13">
      <c r="B276" s="69"/>
      <c r="C276" s="8"/>
      <c r="D276" s="71" t="str">
        <f t="shared" si="19"/>
        <v/>
      </c>
      <c r="E276" s="88" t="str">
        <f t="shared" si="16"/>
        <v/>
      </c>
      <c r="F276" s="89" t="str">
        <f t="shared" si="17"/>
        <v/>
      </c>
      <c r="G276" s="55"/>
      <c r="J276" s="85">
        <v>274</v>
      </c>
      <c r="K276" s="85" t="str">
        <f t="shared" si="18"/>
        <v/>
      </c>
      <c r="L276" s="86" t="str">
        <f>IF(M276="","",VLOOKUP(M276,'CUADRO GENERADO'!D:AK,34,FALSE))</f>
        <v/>
      </c>
      <c r="M276" s="87" t="str">
        <f>IF('BASE DATOS CONDUCTORES'!B277="","",'BASE DATOS CONDUCTORES'!B277)</f>
        <v/>
      </c>
    </row>
    <row r="277" spans="2:13">
      <c r="B277" s="69"/>
      <c r="C277" s="8"/>
      <c r="D277" s="71" t="str">
        <f t="shared" si="19"/>
        <v/>
      </c>
      <c r="E277" s="88" t="str">
        <f t="shared" si="16"/>
        <v/>
      </c>
      <c r="F277" s="89" t="str">
        <f t="shared" si="17"/>
        <v/>
      </c>
      <c r="G277" s="55"/>
      <c r="J277" s="85">
        <v>275</v>
      </c>
      <c r="K277" s="85" t="str">
        <f t="shared" si="18"/>
        <v/>
      </c>
      <c r="L277" s="86" t="str">
        <f>IF(M277="","",VLOOKUP(M277,'CUADRO GENERADO'!D:AK,34,FALSE))</f>
        <v/>
      </c>
      <c r="M277" s="87" t="str">
        <f>IF('BASE DATOS CONDUCTORES'!B278="","",'BASE DATOS CONDUCTORES'!B278)</f>
        <v/>
      </c>
    </row>
    <row r="278" spans="2:13">
      <c r="B278" s="69"/>
      <c r="C278" s="8"/>
      <c r="D278" s="71" t="str">
        <f t="shared" si="19"/>
        <v/>
      </c>
      <c r="E278" s="88" t="str">
        <f t="shared" si="16"/>
        <v/>
      </c>
      <c r="F278" s="89" t="str">
        <f t="shared" si="17"/>
        <v/>
      </c>
      <c r="G278" s="55"/>
      <c r="J278" s="85">
        <v>276</v>
      </c>
      <c r="K278" s="85">
        <f t="shared" si="18"/>
        <v>114</v>
      </c>
      <c r="L278" s="86">
        <f>IF(M278="","",VLOOKUP(M278,'CUADRO GENERADO'!D:AK,34,FALSE))</f>
        <v>0</v>
      </c>
      <c r="M278" s="87">
        <f>IF('BASE DATOS CONDUCTORES'!B279="","",'BASE DATOS CONDUCTORES'!B279)</f>
        <v>276</v>
      </c>
    </row>
    <row r="279" spans="2:13">
      <c r="B279" s="69"/>
      <c r="C279" s="8"/>
      <c r="D279" s="71" t="str">
        <f t="shared" si="19"/>
        <v/>
      </c>
      <c r="E279" s="88" t="str">
        <f t="shared" si="16"/>
        <v/>
      </c>
      <c r="F279" s="89" t="str">
        <f t="shared" si="17"/>
        <v/>
      </c>
      <c r="G279" s="55"/>
      <c r="J279" s="85">
        <v>277</v>
      </c>
      <c r="K279" s="85">
        <f t="shared" si="18"/>
        <v>115</v>
      </c>
      <c r="L279" s="86">
        <f>IF(M279="","",VLOOKUP(M279,'CUADRO GENERADO'!D:AK,34,FALSE))</f>
        <v>0</v>
      </c>
      <c r="M279" s="87">
        <f>IF('BASE DATOS CONDUCTORES'!B280="","",'BASE DATOS CONDUCTORES'!B280)</f>
        <v>277</v>
      </c>
    </row>
    <row r="280" spans="2:13">
      <c r="B280" s="69"/>
      <c r="C280" s="8"/>
      <c r="D280" s="71" t="str">
        <f t="shared" si="19"/>
        <v/>
      </c>
      <c r="E280" s="88" t="str">
        <f t="shared" si="16"/>
        <v/>
      </c>
      <c r="F280" s="89" t="str">
        <f t="shared" si="17"/>
        <v/>
      </c>
      <c r="G280" s="55"/>
      <c r="J280" s="85">
        <v>278</v>
      </c>
      <c r="K280" s="85">
        <f t="shared" si="18"/>
        <v>116</v>
      </c>
      <c r="L280" s="86">
        <f>IF(M280="","",VLOOKUP(M280,'CUADRO GENERADO'!D:AK,34,FALSE))</f>
        <v>0</v>
      </c>
      <c r="M280" s="87">
        <f>IF('BASE DATOS CONDUCTORES'!B281="","",'BASE DATOS CONDUCTORES'!B281)</f>
        <v>278</v>
      </c>
    </row>
    <row r="281" spans="2:13">
      <c r="B281" s="69"/>
      <c r="C281" s="8"/>
      <c r="D281" s="71" t="str">
        <f t="shared" si="19"/>
        <v/>
      </c>
      <c r="E281" s="88" t="str">
        <f t="shared" si="16"/>
        <v/>
      </c>
      <c r="F281" s="89" t="str">
        <f t="shared" si="17"/>
        <v/>
      </c>
      <c r="G281" s="55"/>
      <c r="J281" s="85">
        <v>279</v>
      </c>
      <c r="K281" s="85">
        <f t="shared" si="18"/>
        <v>117</v>
      </c>
      <c r="L281" s="86">
        <f>IF(M281="","",VLOOKUP(M281,'CUADRO GENERADO'!D:AK,34,FALSE))</f>
        <v>0</v>
      </c>
      <c r="M281" s="87">
        <f>IF('BASE DATOS CONDUCTORES'!B282="","",'BASE DATOS CONDUCTORES'!B282)</f>
        <v>279</v>
      </c>
    </row>
    <row r="282" spans="2:13">
      <c r="B282" s="69"/>
      <c r="C282" s="8"/>
      <c r="D282" s="71" t="str">
        <f t="shared" si="19"/>
        <v/>
      </c>
      <c r="E282" s="88" t="str">
        <f t="shared" si="16"/>
        <v/>
      </c>
      <c r="F282" s="89" t="str">
        <f t="shared" si="17"/>
        <v/>
      </c>
      <c r="G282" s="55"/>
      <c r="J282" s="85">
        <v>280</v>
      </c>
      <c r="K282" s="85">
        <f t="shared" si="18"/>
        <v>118</v>
      </c>
      <c r="L282" s="86">
        <f>IF(M282="","",VLOOKUP(M282,'CUADRO GENERADO'!D:AK,34,FALSE))</f>
        <v>0</v>
      </c>
      <c r="M282" s="87">
        <f>IF('BASE DATOS CONDUCTORES'!B283="","",'BASE DATOS CONDUCTORES'!B283)</f>
        <v>280</v>
      </c>
    </row>
    <row r="283" spans="2:13">
      <c r="B283" s="69"/>
      <c r="C283" s="8"/>
      <c r="D283" s="71" t="str">
        <f t="shared" si="19"/>
        <v/>
      </c>
      <c r="E283" s="88" t="str">
        <f t="shared" si="16"/>
        <v/>
      </c>
      <c r="F283" s="89" t="str">
        <f t="shared" si="17"/>
        <v/>
      </c>
      <c r="G283" s="55"/>
      <c r="J283" s="85">
        <v>281</v>
      </c>
      <c r="K283" s="85">
        <f t="shared" si="18"/>
        <v>119</v>
      </c>
      <c r="L283" s="86">
        <f>IF(M283="","",VLOOKUP(M283,'CUADRO GENERADO'!D:AK,34,FALSE))</f>
        <v>0</v>
      </c>
      <c r="M283" s="87">
        <f>IF('BASE DATOS CONDUCTORES'!B284="","",'BASE DATOS CONDUCTORES'!B284)</f>
        <v>281</v>
      </c>
    </row>
    <row r="284" spans="2:13">
      <c r="B284" s="69"/>
      <c r="C284" s="8"/>
      <c r="D284" s="71" t="str">
        <f t="shared" si="19"/>
        <v/>
      </c>
      <c r="E284" s="88" t="str">
        <f t="shared" si="16"/>
        <v/>
      </c>
      <c r="F284" s="89" t="str">
        <f t="shared" si="17"/>
        <v/>
      </c>
      <c r="G284" s="55"/>
      <c r="J284" s="85">
        <v>282</v>
      </c>
      <c r="K284" s="85" t="str">
        <f t="shared" si="18"/>
        <v/>
      </c>
      <c r="L284" s="86" t="str">
        <f>IF(M284="","",VLOOKUP(M284,'CUADRO GENERADO'!D:AK,34,FALSE))</f>
        <v/>
      </c>
      <c r="M284" s="87" t="str">
        <f>IF('BASE DATOS CONDUCTORES'!B285="","",'BASE DATOS CONDUCTORES'!B285)</f>
        <v/>
      </c>
    </row>
    <row r="285" spans="2:13">
      <c r="B285" s="69"/>
      <c r="C285" s="8"/>
      <c r="D285" s="71" t="str">
        <f t="shared" si="19"/>
        <v/>
      </c>
      <c r="E285" s="88" t="str">
        <f t="shared" si="16"/>
        <v/>
      </c>
      <c r="F285" s="89" t="str">
        <f t="shared" si="17"/>
        <v/>
      </c>
      <c r="G285" s="55"/>
      <c r="J285" s="85">
        <v>283</v>
      </c>
      <c r="K285" s="85">
        <f t="shared" si="18"/>
        <v>120</v>
      </c>
      <c r="L285" s="86">
        <f>IF(M285="","",VLOOKUP(M285,'CUADRO GENERADO'!D:AK,34,FALSE))</f>
        <v>0</v>
      </c>
      <c r="M285" s="87">
        <f>IF('BASE DATOS CONDUCTORES'!B286="","",'BASE DATOS CONDUCTORES'!B286)</f>
        <v>283</v>
      </c>
    </row>
    <row r="286" spans="2:13">
      <c r="B286" s="69"/>
      <c r="C286" s="8"/>
      <c r="D286" s="71" t="str">
        <f t="shared" si="19"/>
        <v/>
      </c>
      <c r="E286" s="88" t="str">
        <f t="shared" si="16"/>
        <v/>
      </c>
      <c r="F286" s="89" t="str">
        <f t="shared" si="17"/>
        <v/>
      </c>
      <c r="G286" s="55"/>
      <c r="J286" s="85">
        <v>284</v>
      </c>
      <c r="K286" s="85">
        <f t="shared" si="18"/>
        <v>121</v>
      </c>
      <c r="L286" s="86">
        <f>IF(M286="","",VLOOKUP(M286,'CUADRO GENERADO'!D:AK,34,FALSE))</f>
        <v>0</v>
      </c>
      <c r="M286" s="87">
        <f>IF('BASE DATOS CONDUCTORES'!B287="","",'BASE DATOS CONDUCTORES'!B287)</f>
        <v>284</v>
      </c>
    </row>
    <row r="287" spans="2:13">
      <c r="B287" s="69"/>
      <c r="C287" s="8"/>
      <c r="D287" s="71" t="str">
        <f t="shared" si="19"/>
        <v/>
      </c>
      <c r="E287" s="88" t="str">
        <f t="shared" si="16"/>
        <v/>
      </c>
      <c r="F287" s="89" t="str">
        <f t="shared" si="17"/>
        <v/>
      </c>
      <c r="G287" s="55"/>
      <c r="J287" s="85">
        <v>285</v>
      </c>
      <c r="K287" s="85">
        <f t="shared" si="18"/>
        <v>122</v>
      </c>
      <c r="L287" s="86">
        <f>IF(M287="","",VLOOKUP(M287,'CUADRO GENERADO'!D:AK,34,FALSE))</f>
        <v>0</v>
      </c>
      <c r="M287" s="87">
        <f>IF('BASE DATOS CONDUCTORES'!B288="","",'BASE DATOS CONDUCTORES'!B288)</f>
        <v>285</v>
      </c>
    </row>
    <row r="288" spans="2:13">
      <c r="B288" s="69"/>
      <c r="C288" s="8"/>
      <c r="D288" s="71" t="str">
        <f t="shared" si="19"/>
        <v/>
      </c>
      <c r="E288" s="88" t="str">
        <f t="shared" si="16"/>
        <v/>
      </c>
      <c r="F288" s="89" t="str">
        <f t="shared" si="17"/>
        <v/>
      </c>
      <c r="G288" s="55"/>
      <c r="J288" s="85">
        <v>286</v>
      </c>
      <c r="K288" s="85">
        <f t="shared" si="18"/>
        <v>123</v>
      </c>
      <c r="L288" s="86">
        <f>IF(M288="","",VLOOKUP(M288,'CUADRO GENERADO'!D:AK,34,FALSE))</f>
        <v>0</v>
      </c>
      <c r="M288" s="87">
        <f>IF('BASE DATOS CONDUCTORES'!B289="","",'BASE DATOS CONDUCTORES'!B289)</f>
        <v>286</v>
      </c>
    </row>
    <row r="289" spans="2:13">
      <c r="B289" s="69"/>
      <c r="C289" s="8"/>
      <c r="D289" s="71" t="str">
        <f t="shared" si="19"/>
        <v/>
      </c>
      <c r="E289" s="88" t="str">
        <f t="shared" si="16"/>
        <v/>
      </c>
      <c r="F289" s="89" t="str">
        <f t="shared" si="17"/>
        <v/>
      </c>
      <c r="G289" s="55"/>
      <c r="J289" s="85">
        <v>287</v>
      </c>
      <c r="K289" s="85">
        <f t="shared" si="18"/>
        <v>124</v>
      </c>
      <c r="L289" s="86">
        <f>IF(M289="","",VLOOKUP(M289,'CUADRO GENERADO'!D:AK,34,FALSE))</f>
        <v>0</v>
      </c>
      <c r="M289" s="87">
        <f>IF('BASE DATOS CONDUCTORES'!B290="","",'BASE DATOS CONDUCTORES'!B290)</f>
        <v>287</v>
      </c>
    </row>
    <row r="290" spans="2:13">
      <c r="B290" s="69"/>
      <c r="C290" s="8"/>
      <c r="D290" s="71" t="str">
        <f t="shared" si="19"/>
        <v/>
      </c>
      <c r="E290" s="88" t="str">
        <f t="shared" si="16"/>
        <v/>
      </c>
      <c r="F290" s="89" t="str">
        <f t="shared" si="17"/>
        <v/>
      </c>
      <c r="G290" s="55"/>
      <c r="J290" s="85">
        <v>288</v>
      </c>
      <c r="K290" s="85">
        <f t="shared" si="18"/>
        <v>125</v>
      </c>
      <c r="L290" s="86">
        <f>IF(M290="","",VLOOKUP(M290,'CUADRO GENERADO'!D:AK,34,FALSE))</f>
        <v>0</v>
      </c>
      <c r="M290" s="87">
        <f>IF('BASE DATOS CONDUCTORES'!B291="","",'BASE DATOS CONDUCTORES'!B291)</f>
        <v>288</v>
      </c>
    </row>
    <row r="291" spans="2:13">
      <c r="B291" s="69"/>
      <c r="C291" s="8"/>
      <c r="D291" s="71" t="str">
        <f t="shared" si="19"/>
        <v/>
      </c>
      <c r="E291" s="88" t="str">
        <f t="shared" si="16"/>
        <v/>
      </c>
      <c r="F291" s="89" t="str">
        <f t="shared" si="17"/>
        <v/>
      </c>
      <c r="G291" s="55"/>
      <c r="J291" s="85">
        <v>289</v>
      </c>
      <c r="K291" s="85" t="str">
        <f t="shared" si="18"/>
        <v/>
      </c>
      <c r="L291" s="86" t="str">
        <f>IF(M291="","",VLOOKUP(M291,'CUADRO GENERADO'!D:AK,34,FALSE))</f>
        <v/>
      </c>
      <c r="M291" s="87" t="str">
        <f>IF('BASE DATOS CONDUCTORES'!B292="","",'BASE DATOS CONDUCTORES'!B292)</f>
        <v/>
      </c>
    </row>
    <row r="292" spans="2:13">
      <c r="B292" s="69"/>
      <c r="C292" s="8"/>
      <c r="D292" s="71" t="str">
        <f t="shared" si="19"/>
        <v/>
      </c>
      <c r="E292" s="88" t="str">
        <f t="shared" si="16"/>
        <v/>
      </c>
      <c r="F292" s="89" t="str">
        <f t="shared" si="17"/>
        <v/>
      </c>
      <c r="G292" s="55"/>
      <c r="J292" s="85">
        <v>290</v>
      </c>
      <c r="K292" s="85" t="str">
        <f t="shared" si="18"/>
        <v/>
      </c>
      <c r="L292" s="86" t="str">
        <f>IF(M292="","",VLOOKUP(M292,'CUADRO GENERADO'!D:AK,34,FALSE))</f>
        <v/>
      </c>
      <c r="M292" s="87" t="str">
        <f>IF('BASE DATOS CONDUCTORES'!B293="","",'BASE DATOS CONDUCTORES'!B293)</f>
        <v/>
      </c>
    </row>
    <row r="293" spans="2:13">
      <c r="B293" s="69"/>
      <c r="C293" s="8"/>
      <c r="D293" s="71" t="str">
        <f t="shared" si="19"/>
        <v/>
      </c>
      <c r="E293" s="88" t="str">
        <f t="shared" si="16"/>
        <v/>
      </c>
      <c r="F293" s="89" t="str">
        <f t="shared" si="17"/>
        <v/>
      </c>
      <c r="G293" s="55"/>
      <c r="J293" s="85">
        <v>291</v>
      </c>
      <c r="K293" s="85">
        <f t="shared" si="18"/>
        <v>126</v>
      </c>
      <c r="L293" s="86">
        <f>IF(M293="","",VLOOKUP(M293,'CUADRO GENERADO'!D:AK,34,FALSE))</f>
        <v>0</v>
      </c>
      <c r="M293" s="87">
        <f>IF('BASE DATOS CONDUCTORES'!B294="","",'BASE DATOS CONDUCTORES'!B294)</f>
        <v>291</v>
      </c>
    </row>
    <row r="294" spans="2:13">
      <c r="B294" s="69"/>
      <c r="C294" s="8"/>
      <c r="D294" s="71" t="str">
        <f t="shared" si="19"/>
        <v/>
      </c>
      <c r="E294" s="88" t="str">
        <f t="shared" si="16"/>
        <v/>
      </c>
      <c r="F294" s="89" t="str">
        <f t="shared" si="17"/>
        <v/>
      </c>
      <c r="G294" s="55"/>
      <c r="J294" s="85">
        <v>292</v>
      </c>
      <c r="K294" s="85">
        <f t="shared" si="18"/>
        <v>127</v>
      </c>
      <c r="L294" s="86">
        <f>IF(M294="","",VLOOKUP(M294,'CUADRO GENERADO'!D:AK,34,FALSE))</f>
        <v>0</v>
      </c>
      <c r="M294" s="87">
        <f>IF('BASE DATOS CONDUCTORES'!B295="","",'BASE DATOS CONDUCTORES'!B295)</f>
        <v>292</v>
      </c>
    </row>
    <row r="295" spans="2:13">
      <c r="B295" s="69"/>
      <c r="C295" s="8"/>
      <c r="D295" s="71" t="str">
        <f t="shared" si="19"/>
        <v/>
      </c>
      <c r="E295" s="88" t="str">
        <f t="shared" si="16"/>
        <v/>
      </c>
      <c r="F295" s="89" t="str">
        <f t="shared" si="17"/>
        <v/>
      </c>
      <c r="G295" s="55"/>
      <c r="J295" s="85">
        <v>293</v>
      </c>
      <c r="K295" s="85">
        <f t="shared" si="18"/>
        <v>128</v>
      </c>
      <c r="L295" s="86">
        <f>IF(M295="","",VLOOKUP(M295,'CUADRO GENERADO'!D:AK,34,FALSE))</f>
        <v>0</v>
      </c>
      <c r="M295" s="87">
        <f>IF('BASE DATOS CONDUCTORES'!B296="","",'BASE DATOS CONDUCTORES'!B296)</f>
        <v>293</v>
      </c>
    </row>
    <row r="296" spans="2:13">
      <c r="B296" s="69"/>
      <c r="C296" s="8"/>
      <c r="D296" s="71" t="str">
        <f t="shared" si="19"/>
        <v/>
      </c>
      <c r="E296" s="88" t="str">
        <f t="shared" si="16"/>
        <v/>
      </c>
      <c r="F296" s="89" t="str">
        <f t="shared" si="17"/>
        <v/>
      </c>
      <c r="G296" s="55"/>
      <c r="J296" s="85">
        <v>294</v>
      </c>
      <c r="K296" s="85">
        <f t="shared" si="18"/>
        <v>129</v>
      </c>
      <c r="L296" s="86">
        <f>IF(M296="","",VLOOKUP(M296,'CUADRO GENERADO'!D:AK,34,FALSE))</f>
        <v>0</v>
      </c>
      <c r="M296" s="87">
        <f>IF('BASE DATOS CONDUCTORES'!B297="","",'BASE DATOS CONDUCTORES'!B297)</f>
        <v>294</v>
      </c>
    </row>
    <row r="297" spans="2:13">
      <c r="B297" s="69"/>
      <c r="C297" s="8"/>
      <c r="D297" s="71" t="str">
        <f t="shared" si="19"/>
        <v/>
      </c>
      <c r="E297" s="88" t="str">
        <f t="shared" si="16"/>
        <v/>
      </c>
      <c r="F297" s="89" t="str">
        <f t="shared" si="17"/>
        <v/>
      </c>
      <c r="G297" s="55"/>
      <c r="J297" s="85">
        <v>295</v>
      </c>
      <c r="K297" s="85" t="str">
        <f t="shared" si="18"/>
        <v/>
      </c>
      <c r="L297" s="86" t="str">
        <f>IF(M297="","",VLOOKUP(M297,'CUADRO GENERADO'!D:AK,34,FALSE))</f>
        <v/>
      </c>
      <c r="M297" s="87" t="str">
        <f>IF('BASE DATOS CONDUCTORES'!B298="","",'BASE DATOS CONDUCTORES'!B298)</f>
        <v/>
      </c>
    </row>
    <row r="298" spans="2:13">
      <c r="B298" s="69"/>
      <c r="C298" s="8"/>
      <c r="D298" s="71" t="str">
        <f t="shared" si="19"/>
        <v/>
      </c>
      <c r="E298" s="88" t="str">
        <f t="shared" si="16"/>
        <v/>
      </c>
      <c r="F298" s="89" t="str">
        <f t="shared" si="17"/>
        <v/>
      </c>
      <c r="G298" s="55"/>
      <c r="J298" s="85">
        <v>296</v>
      </c>
      <c r="K298" s="85" t="str">
        <f t="shared" si="18"/>
        <v/>
      </c>
      <c r="L298" s="86" t="str">
        <f>IF(M298="","",VLOOKUP(M298,'CUADRO GENERADO'!D:AK,34,FALSE))</f>
        <v/>
      </c>
      <c r="M298" s="87" t="str">
        <f>IF('BASE DATOS CONDUCTORES'!B299="","",'BASE DATOS CONDUCTORES'!B299)</f>
        <v/>
      </c>
    </row>
    <row r="299" spans="2:13">
      <c r="B299" s="69"/>
      <c r="C299" s="8"/>
      <c r="D299" s="71" t="str">
        <f t="shared" si="19"/>
        <v/>
      </c>
      <c r="E299" s="88" t="str">
        <f t="shared" si="16"/>
        <v/>
      </c>
      <c r="F299" s="89" t="str">
        <f t="shared" si="17"/>
        <v/>
      </c>
      <c r="G299" s="55"/>
      <c r="J299" s="85">
        <v>297</v>
      </c>
      <c r="K299" s="85" t="str">
        <f t="shared" si="18"/>
        <v/>
      </c>
      <c r="L299" s="86" t="str">
        <f>IF(M299="","",VLOOKUP(M299,'CUADRO GENERADO'!D:AK,34,FALSE))</f>
        <v/>
      </c>
      <c r="M299" s="87" t="str">
        <f>IF('BASE DATOS CONDUCTORES'!B300="","",'BASE DATOS CONDUCTORES'!B300)</f>
        <v/>
      </c>
    </row>
    <row r="300" spans="2:13">
      <c r="B300" s="69"/>
      <c r="C300" s="8"/>
      <c r="D300" s="71" t="str">
        <f t="shared" si="19"/>
        <v/>
      </c>
      <c r="E300" s="88" t="str">
        <f t="shared" si="16"/>
        <v/>
      </c>
      <c r="F300" s="89" t="str">
        <f t="shared" si="17"/>
        <v/>
      </c>
      <c r="G300" s="55"/>
      <c r="J300" s="85">
        <v>298</v>
      </c>
      <c r="K300" s="85" t="str">
        <f t="shared" si="18"/>
        <v/>
      </c>
      <c r="L300" s="86" t="str">
        <f>IF(M300="","",VLOOKUP(M300,'CUADRO GENERADO'!D:AK,34,FALSE))</f>
        <v/>
      </c>
      <c r="M300" s="87" t="str">
        <f>IF('BASE DATOS CONDUCTORES'!B301="","",'BASE DATOS CONDUCTORES'!B301)</f>
        <v/>
      </c>
    </row>
    <row r="301" spans="2:13">
      <c r="B301" s="69"/>
      <c r="C301" s="8"/>
      <c r="D301" s="71" t="str">
        <f t="shared" si="19"/>
        <v/>
      </c>
      <c r="E301" s="88" t="str">
        <f t="shared" si="16"/>
        <v/>
      </c>
      <c r="F301" s="89" t="str">
        <f t="shared" si="17"/>
        <v/>
      </c>
      <c r="G301" s="55"/>
      <c r="J301" s="85">
        <v>299</v>
      </c>
      <c r="K301" s="85" t="str">
        <f t="shared" si="18"/>
        <v/>
      </c>
      <c r="L301" s="86" t="str">
        <f>IF(M301="","",VLOOKUP(M301,'CUADRO GENERADO'!D:AK,34,FALSE))</f>
        <v/>
      </c>
      <c r="M301" s="87" t="str">
        <f>IF('BASE DATOS CONDUCTORES'!B302="","",'BASE DATOS CONDUCTORES'!B302)</f>
        <v/>
      </c>
    </row>
    <row r="302" spans="2:13">
      <c r="B302" s="69"/>
      <c r="C302" s="8"/>
      <c r="D302" s="71" t="str">
        <f t="shared" si="19"/>
        <v/>
      </c>
      <c r="E302" s="88" t="str">
        <f t="shared" si="16"/>
        <v/>
      </c>
      <c r="F302" s="89" t="str">
        <f t="shared" si="17"/>
        <v/>
      </c>
      <c r="G302" s="55"/>
      <c r="J302" s="85">
        <v>300</v>
      </c>
      <c r="K302" s="85" t="str">
        <f t="shared" si="18"/>
        <v/>
      </c>
      <c r="L302" s="86" t="str">
        <f>IF(M302="","",VLOOKUP(M302,'CUADRO GENERADO'!D:AK,34,FALSE))</f>
        <v/>
      </c>
      <c r="M302" s="87" t="str">
        <f>IF('BASE DATOS CONDUCTORES'!B303="","",'BASE DATOS CONDUCTORES'!B303)</f>
        <v/>
      </c>
    </row>
    <row r="303" spans="2:13">
      <c r="B303" s="69"/>
      <c r="C303" s="8"/>
      <c r="D303" s="71" t="str">
        <f t="shared" si="19"/>
        <v/>
      </c>
      <c r="E303" s="88" t="str">
        <f t="shared" si="16"/>
        <v/>
      </c>
      <c r="F303" s="89" t="str">
        <f t="shared" si="17"/>
        <v/>
      </c>
      <c r="G303" s="55"/>
      <c r="J303" s="85">
        <v>301</v>
      </c>
      <c r="K303" s="85" t="str">
        <f t="shared" si="18"/>
        <v/>
      </c>
      <c r="L303" s="86" t="str">
        <f>IF(M303="","",VLOOKUP(M303,'CUADRO GENERADO'!D:AK,34,FALSE))</f>
        <v/>
      </c>
      <c r="M303" s="87" t="str">
        <f>IF('BASE DATOS CONDUCTORES'!B304="","",'BASE DATOS CONDUCTORES'!B304)</f>
        <v/>
      </c>
    </row>
    <row r="304" spans="2:13">
      <c r="B304" s="69"/>
      <c r="C304" s="8"/>
      <c r="D304" s="71" t="str">
        <f t="shared" si="19"/>
        <v/>
      </c>
      <c r="E304" s="88" t="str">
        <f t="shared" si="16"/>
        <v/>
      </c>
      <c r="F304" s="89" t="str">
        <f t="shared" si="17"/>
        <v/>
      </c>
      <c r="G304" s="55"/>
      <c r="J304" s="85">
        <v>302</v>
      </c>
      <c r="K304" s="85" t="str">
        <f t="shared" si="18"/>
        <v/>
      </c>
      <c r="L304" s="86" t="str">
        <f>IF(M304="","",VLOOKUP(M304,'CUADRO GENERADO'!D:AK,34,FALSE))</f>
        <v/>
      </c>
      <c r="M304" s="87" t="str">
        <f>IF('BASE DATOS CONDUCTORES'!B305="","",'BASE DATOS CONDUCTORES'!B305)</f>
        <v/>
      </c>
    </row>
    <row r="305" spans="2:13">
      <c r="B305" s="69"/>
      <c r="C305" s="8"/>
      <c r="D305" s="71" t="str">
        <f t="shared" si="19"/>
        <v/>
      </c>
      <c r="E305" s="88" t="str">
        <f t="shared" si="16"/>
        <v/>
      </c>
      <c r="F305" s="89" t="str">
        <f t="shared" si="17"/>
        <v/>
      </c>
      <c r="G305" s="55"/>
      <c r="J305" s="85">
        <v>303</v>
      </c>
      <c r="K305" s="85" t="str">
        <f t="shared" si="18"/>
        <v/>
      </c>
      <c r="L305" s="86" t="str">
        <f>IF(M305="","",VLOOKUP(M305,'CUADRO GENERADO'!D:AK,34,FALSE))</f>
        <v/>
      </c>
      <c r="M305" s="87" t="str">
        <f>IF('BASE DATOS CONDUCTORES'!B306="","",'BASE DATOS CONDUCTORES'!B306)</f>
        <v/>
      </c>
    </row>
    <row r="306" spans="2:13">
      <c r="B306" s="69"/>
      <c r="C306" s="8"/>
      <c r="D306" s="71" t="str">
        <f t="shared" si="19"/>
        <v/>
      </c>
      <c r="E306" s="88" t="str">
        <f t="shared" si="16"/>
        <v/>
      </c>
      <c r="F306" s="89" t="str">
        <f t="shared" si="17"/>
        <v/>
      </c>
      <c r="G306" s="55"/>
      <c r="J306" s="85">
        <v>304</v>
      </c>
      <c r="K306" s="85" t="str">
        <f t="shared" si="18"/>
        <v/>
      </c>
      <c r="L306" s="86" t="str">
        <f>IF(M306="","",VLOOKUP(M306,'CUADRO GENERADO'!D:AK,34,FALSE))</f>
        <v/>
      </c>
      <c r="M306" s="87" t="str">
        <f>IF('BASE DATOS CONDUCTORES'!B307="","",'BASE DATOS CONDUCTORES'!B307)</f>
        <v/>
      </c>
    </row>
    <row r="307" spans="2:13">
      <c r="B307" s="69"/>
      <c r="C307" s="8"/>
      <c r="D307" s="71" t="str">
        <f t="shared" si="19"/>
        <v/>
      </c>
      <c r="E307" s="88" t="str">
        <f t="shared" si="16"/>
        <v/>
      </c>
      <c r="F307" s="89" t="str">
        <f t="shared" si="17"/>
        <v/>
      </c>
      <c r="G307" s="55"/>
      <c r="J307" s="85">
        <v>305</v>
      </c>
      <c r="K307" s="85" t="str">
        <f t="shared" si="18"/>
        <v/>
      </c>
      <c r="L307" s="86" t="str">
        <f>IF(M307="","",VLOOKUP(M307,'CUADRO GENERADO'!D:AK,34,FALSE))</f>
        <v/>
      </c>
      <c r="M307" s="87" t="str">
        <f>IF('BASE DATOS CONDUCTORES'!B308="","",'BASE DATOS CONDUCTORES'!B308)</f>
        <v/>
      </c>
    </row>
    <row r="308" spans="2:13">
      <c r="B308" s="69"/>
      <c r="C308" s="8"/>
      <c r="D308" s="71" t="str">
        <f t="shared" si="19"/>
        <v/>
      </c>
      <c r="E308" s="88" t="str">
        <f t="shared" si="16"/>
        <v/>
      </c>
      <c r="F308" s="89" t="str">
        <f t="shared" si="17"/>
        <v/>
      </c>
      <c r="G308" s="55"/>
      <c r="J308" s="85">
        <v>306</v>
      </c>
      <c r="K308" s="85" t="str">
        <f t="shared" si="18"/>
        <v/>
      </c>
      <c r="L308" s="86" t="str">
        <f>IF(M308="","",VLOOKUP(M308,'CUADRO GENERADO'!D:AK,34,FALSE))</f>
        <v/>
      </c>
      <c r="M308" s="87" t="str">
        <f>IF('BASE DATOS CONDUCTORES'!B309="","",'BASE DATOS CONDUCTORES'!B309)</f>
        <v/>
      </c>
    </row>
    <row r="309" spans="2:13">
      <c r="B309" s="69"/>
      <c r="C309" s="8"/>
      <c r="D309" s="71" t="str">
        <f t="shared" si="19"/>
        <v/>
      </c>
      <c r="E309" s="88" t="str">
        <f t="shared" si="16"/>
        <v/>
      </c>
      <c r="F309" s="89" t="str">
        <f t="shared" si="17"/>
        <v/>
      </c>
      <c r="G309" s="55"/>
      <c r="J309" s="85">
        <v>307</v>
      </c>
      <c r="K309" s="85" t="str">
        <f t="shared" si="18"/>
        <v/>
      </c>
      <c r="L309" s="86" t="str">
        <f>IF(M309="","",VLOOKUP(M309,'CUADRO GENERADO'!D:AK,34,FALSE))</f>
        <v/>
      </c>
      <c r="M309" s="87" t="str">
        <f>IF('BASE DATOS CONDUCTORES'!B310="","",'BASE DATOS CONDUCTORES'!B310)</f>
        <v/>
      </c>
    </row>
    <row r="310" spans="2:13">
      <c r="B310" s="69"/>
      <c r="C310" s="8"/>
      <c r="D310" s="71" t="str">
        <f t="shared" si="19"/>
        <v/>
      </c>
      <c r="E310" s="88" t="str">
        <f t="shared" si="16"/>
        <v/>
      </c>
      <c r="F310" s="89" t="str">
        <f t="shared" si="17"/>
        <v/>
      </c>
      <c r="G310" s="55"/>
      <c r="J310" s="85">
        <v>308</v>
      </c>
      <c r="K310" s="85" t="str">
        <f t="shared" si="18"/>
        <v/>
      </c>
      <c r="L310" s="86" t="str">
        <f>IF(M310="","",VLOOKUP(M310,'CUADRO GENERADO'!D:AK,34,FALSE))</f>
        <v/>
      </c>
      <c r="M310" s="87" t="str">
        <f>IF('BASE DATOS CONDUCTORES'!B311="","",'BASE DATOS CONDUCTORES'!B311)</f>
        <v/>
      </c>
    </row>
    <row r="311" spans="2:13">
      <c r="B311" s="69"/>
      <c r="C311" s="8"/>
      <c r="D311" s="71" t="str">
        <f t="shared" si="19"/>
        <v/>
      </c>
      <c r="E311" s="88" t="str">
        <f t="shared" si="16"/>
        <v/>
      </c>
      <c r="F311" s="89" t="str">
        <f t="shared" si="17"/>
        <v/>
      </c>
      <c r="G311" s="55"/>
      <c r="J311" s="85">
        <v>309</v>
      </c>
      <c r="K311" s="85" t="str">
        <f t="shared" si="18"/>
        <v/>
      </c>
      <c r="L311" s="86" t="str">
        <f>IF(M311="","",VLOOKUP(M311,'CUADRO GENERADO'!D:AK,34,FALSE))</f>
        <v/>
      </c>
      <c r="M311" s="87" t="str">
        <f>IF('BASE DATOS CONDUCTORES'!B312="","",'BASE DATOS CONDUCTORES'!B312)</f>
        <v/>
      </c>
    </row>
    <row r="312" spans="2:13">
      <c r="B312" s="69"/>
      <c r="C312" s="8"/>
      <c r="D312" s="71" t="str">
        <f t="shared" si="19"/>
        <v/>
      </c>
      <c r="E312" s="88" t="str">
        <f t="shared" si="16"/>
        <v/>
      </c>
      <c r="F312" s="89" t="str">
        <f t="shared" si="17"/>
        <v/>
      </c>
      <c r="G312" s="55"/>
      <c r="J312" s="85">
        <v>310</v>
      </c>
      <c r="K312" s="85" t="str">
        <f t="shared" si="18"/>
        <v/>
      </c>
      <c r="L312" s="86" t="str">
        <f>IF(M312="","",VLOOKUP(M312,'CUADRO GENERADO'!D:AK,34,FALSE))</f>
        <v/>
      </c>
      <c r="M312" s="87" t="str">
        <f>IF('BASE DATOS CONDUCTORES'!B313="","",'BASE DATOS CONDUCTORES'!B313)</f>
        <v/>
      </c>
    </row>
    <row r="313" spans="2:13">
      <c r="B313" s="69"/>
      <c r="C313" s="8"/>
      <c r="D313" s="71" t="str">
        <f t="shared" si="19"/>
        <v/>
      </c>
      <c r="E313" s="88" t="str">
        <f t="shared" si="16"/>
        <v/>
      </c>
      <c r="F313" s="89" t="str">
        <f t="shared" si="17"/>
        <v/>
      </c>
      <c r="G313" s="55"/>
      <c r="J313" s="85">
        <v>311</v>
      </c>
      <c r="K313" s="85" t="str">
        <f t="shared" si="18"/>
        <v/>
      </c>
      <c r="L313" s="86" t="str">
        <f>IF(M313="","",VLOOKUP(M313,'CUADRO GENERADO'!D:AK,34,FALSE))</f>
        <v/>
      </c>
      <c r="M313" s="87" t="str">
        <f>IF('BASE DATOS CONDUCTORES'!B314="","",'BASE DATOS CONDUCTORES'!B314)</f>
        <v/>
      </c>
    </row>
    <row r="314" spans="2:13">
      <c r="B314" s="69"/>
      <c r="C314" s="8"/>
      <c r="D314" s="71" t="str">
        <f t="shared" si="19"/>
        <v/>
      </c>
      <c r="E314" s="88" t="str">
        <f t="shared" si="16"/>
        <v/>
      </c>
      <c r="F314" s="89" t="str">
        <f t="shared" si="17"/>
        <v/>
      </c>
      <c r="G314" s="55"/>
      <c r="J314" s="85">
        <v>312</v>
      </c>
      <c r="K314" s="85" t="str">
        <f t="shared" si="18"/>
        <v/>
      </c>
      <c r="L314" s="86" t="str">
        <f>IF(M314="","",VLOOKUP(M314,'CUADRO GENERADO'!D:AK,34,FALSE))</f>
        <v/>
      </c>
      <c r="M314" s="87" t="str">
        <f>IF('BASE DATOS CONDUCTORES'!B315="","",'BASE DATOS CONDUCTORES'!B315)</f>
        <v/>
      </c>
    </row>
    <row r="315" spans="2:13">
      <c r="B315" s="69"/>
      <c r="C315" s="8"/>
      <c r="D315" s="71" t="str">
        <f t="shared" si="19"/>
        <v/>
      </c>
      <c r="E315" s="88" t="str">
        <f t="shared" si="16"/>
        <v/>
      </c>
      <c r="F315" s="89" t="str">
        <f t="shared" si="17"/>
        <v/>
      </c>
      <c r="G315" s="55"/>
      <c r="J315" s="85">
        <v>313</v>
      </c>
      <c r="K315" s="85" t="str">
        <f t="shared" si="18"/>
        <v/>
      </c>
      <c r="L315" s="86" t="str">
        <f>IF(M315="","",VLOOKUP(M315,'CUADRO GENERADO'!D:AK,34,FALSE))</f>
        <v/>
      </c>
      <c r="M315" s="87" t="str">
        <f>IF('BASE DATOS CONDUCTORES'!B316="","",'BASE DATOS CONDUCTORES'!B316)</f>
        <v/>
      </c>
    </row>
    <row r="316" spans="2:13">
      <c r="B316" s="69"/>
      <c r="C316" s="8"/>
      <c r="D316" s="71" t="str">
        <f t="shared" si="19"/>
        <v/>
      </c>
      <c r="E316" s="88" t="str">
        <f t="shared" si="16"/>
        <v/>
      </c>
      <c r="F316" s="89" t="str">
        <f t="shared" si="17"/>
        <v/>
      </c>
      <c r="G316" s="55"/>
      <c r="J316" s="85">
        <v>314</v>
      </c>
      <c r="K316" s="85" t="str">
        <f t="shared" si="18"/>
        <v/>
      </c>
      <c r="L316" s="86" t="str">
        <f>IF(M316="","",VLOOKUP(M316,'CUADRO GENERADO'!D:AK,34,FALSE))</f>
        <v/>
      </c>
      <c r="M316" s="87" t="str">
        <f>IF('BASE DATOS CONDUCTORES'!B317="","",'BASE DATOS CONDUCTORES'!B317)</f>
        <v/>
      </c>
    </row>
    <row r="317" spans="2:13">
      <c r="B317" s="69"/>
      <c r="C317" s="8"/>
      <c r="D317" s="71" t="str">
        <f t="shared" si="19"/>
        <v/>
      </c>
      <c r="E317" s="88" t="str">
        <f t="shared" si="16"/>
        <v/>
      </c>
      <c r="F317" s="89" t="str">
        <f t="shared" si="17"/>
        <v/>
      </c>
      <c r="G317" s="55"/>
      <c r="J317" s="85">
        <v>315</v>
      </c>
      <c r="K317" s="85" t="str">
        <f t="shared" si="18"/>
        <v/>
      </c>
      <c r="L317" s="86" t="str">
        <f>IF(M317="","",VLOOKUP(M317,'CUADRO GENERADO'!D:AK,34,FALSE))</f>
        <v/>
      </c>
      <c r="M317" s="87" t="str">
        <f>IF('BASE DATOS CONDUCTORES'!B318="","",'BASE DATOS CONDUCTORES'!B318)</f>
        <v/>
      </c>
    </row>
    <row r="318" spans="2:13">
      <c r="B318" s="69"/>
      <c r="C318" s="8"/>
      <c r="D318" s="71" t="str">
        <f t="shared" si="19"/>
        <v/>
      </c>
      <c r="E318" s="88" t="str">
        <f t="shared" si="16"/>
        <v/>
      </c>
      <c r="F318" s="89" t="str">
        <f t="shared" si="17"/>
        <v/>
      </c>
      <c r="G318" s="55"/>
      <c r="J318" s="85">
        <v>316</v>
      </c>
      <c r="K318" s="85" t="str">
        <f t="shared" si="18"/>
        <v/>
      </c>
      <c r="L318" s="86" t="str">
        <f>IF(M318="","",VLOOKUP(M318,'CUADRO GENERADO'!D:AK,34,FALSE))</f>
        <v/>
      </c>
      <c r="M318" s="87" t="str">
        <f>IF('BASE DATOS CONDUCTORES'!B319="","",'BASE DATOS CONDUCTORES'!B319)</f>
        <v/>
      </c>
    </row>
    <row r="319" spans="2:13">
      <c r="B319" s="69"/>
      <c r="C319" s="8"/>
      <c r="D319" s="71" t="str">
        <f t="shared" si="19"/>
        <v/>
      </c>
      <c r="E319" s="88" t="str">
        <f t="shared" si="16"/>
        <v/>
      </c>
      <c r="F319" s="89" t="str">
        <f t="shared" si="17"/>
        <v/>
      </c>
      <c r="G319" s="55"/>
      <c r="J319" s="85">
        <v>317</v>
      </c>
      <c r="K319" s="85" t="str">
        <f t="shared" si="18"/>
        <v/>
      </c>
      <c r="L319" s="86" t="str">
        <f>IF(M319="","",VLOOKUP(M319,'CUADRO GENERADO'!D:AK,34,FALSE))</f>
        <v/>
      </c>
      <c r="M319" s="87" t="str">
        <f>IF('BASE DATOS CONDUCTORES'!B320="","",'BASE DATOS CONDUCTORES'!B320)</f>
        <v/>
      </c>
    </row>
    <row r="320" spans="2:13">
      <c r="B320" s="69"/>
      <c r="C320" s="8"/>
      <c r="D320" s="71" t="str">
        <f t="shared" si="19"/>
        <v/>
      </c>
      <c r="E320" s="88" t="str">
        <f t="shared" si="16"/>
        <v/>
      </c>
      <c r="F320" s="89" t="str">
        <f t="shared" si="17"/>
        <v/>
      </c>
      <c r="G320" s="55"/>
      <c r="J320" s="85">
        <v>318</v>
      </c>
      <c r="K320" s="85" t="str">
        <f t="shared" si="18"/>
        <v/>
      </c>
      <c r="L320" s="86" t="str">
        <f>IF(M320="","",VLOOKUP(M320,'CUADRO GENERADO'!D:AK,34,FALSE))</f>
        <v/>
      </c>
      <c r="M320" s="87" t="str">
        <f>IF('BASE DATOS CONDUCTORES'!B321="","",'BASE DATOS CONDUCTORES'!B321)</f>
        <v/>
      </c>
    </row>
    <row r="321" spans="2:13">
      <c r="B321" s="69"/>
      <c r="C321" s="8"/>
      <c r="D321" s="71" t="str">
        <f t="shared" si="19"/>
        <v/>
      </c>
      <c r="E321" s="88" t="str">
        <f t="shared" si="16"/>
        <v/>
      </c>
      <c r="F321" s="89" t="str">
        <f t="shared" si="17"/>
        <v/>
      </c>
      <c r="G321" s="55"/>
      <c r="J321" s="85">
        <v>319</v>
      </c>
      <c r="K321" s="85" t="str">
        <f t="shared" si="18"/>
        <v/>
      </c>
      <c r="L321" s="86" t="str">
        <f>IF(M321="","",VLOOKUP(M321,'CUADRO GENERADO'!D:AK,34,FALSE))</f>
        <v/>
      </c>
      <c r="M321" s="87" t="str">
        <f>IF('BASE DATOS CONDUCTORES'!B322="","",'BASE DATOS CONDUCTORES'!B322)</f>
        <v/>
      </c>
    </row>
    <row r="322" spans="2:13">
      <c r="B322" s="69"/>
      <c r="C322" s="8"/>
      <c r="D322" s="71" t="str">
        <f t="shared" si="19"/>
        <v/>
      </c>
      <c r="E322" s="88" t="str">
        <f t="shared" si="16"/>
        <v/>
      </c>
      <c r="F322" s="89" t="str">
        <f t="shared" si="17"/>
        <v/>
      </c>
      <c r="G322" s="55"/>
      <c r="J322" s="85">
        <v>320</v>
      </c>
      <c r="K322" s="85" t="str">
        <f t="shared" si="18"/>
        <v/>
      </c>
      <c r="L322" s="86" t="str">
        <f>IF(M322="","",VLOOKUP(M322,'CUADRO GENERADO'!D:AK,34,FALSE))</f>
        <v/>
      </c>
      <c r="M322" s="87" t="str">
        <f>IF('BASE DATOS CONDUCTORES'!B323="","",'BASE DATOS CONDUCTORES'!B323)</f>
        <v/>
      </c>
    </row>
    <row r="323" spans="2:13">
      <c r="B323" s="69"/>
      <c r="C323" s="8"/>
      <c r="D323" s="71" t="str">
        <f t="shared" si="19"/>
        <v/>
      </c>
      <c r="E323" s="88" t="str">
        <f t="shared" ref="E323:E386" si="20">IFERROR(VLOOKUP(J323,K:M,2,FALSE),"")</f>
        <v/>
      </c>
      <c r="F323" s="89" t="str">
        <f t="shared" ref="F323:F386" si="21">IFERROR(VLOOKUP(J323,K:M,3,FALSE),"")</f>
        <v/>
      </c>
      <c r="G323" s="55"/>
      <c r="J323" s="85">
        <v>321</v>
      </c>
      <c r="K323" s="85" t="str">
        <f t="shared" ref="K323:K386" si="22">IF(M323="","",RANK(M323,M:M,1))</f>
        <v/>
      </c>
      <c r="L323" s="86" t="str">
        <f>IF(M323="","",VLOOKUP(M323,'CUADRO GENERADO'!D:AK,34,FALSE))</f>
        <v/>
      </c>
      <c r="M323" s="87" t="str">
        <f>IF('BASE DATOS CONDUCTORES'!B324="","",'BASE DATOS CONDUCTORES'!B324)</f>
        <v/>
      </c>
    </row>
    <row r="324" spans="2:13">
      <c r="B324" s="69"/>
      <c r="C324" s="8"/>
      <c r="D324" s="71" t="str">
        <f t="shared" ref="D324:D387" si="23">IF(C324="","",B324)</f>
        <v/>
      </c>
      <c r="E324" s="88" t="str">
        <f t="shared" si="20"/>
        <v/>
      </c>
      <c r="F324" s="89" t="str">
        <f t="shared" si="21"/>
        <v/>
      </c>
      <c r="G324" s="55"/>
      <c r="J324" s="85">
        <v>322</v>
      </c>
      <c r="K324" s="85" t="str">
        <f t="shared" si="22"/>
        <v/>
      </c>
      <c r="L324" s="86" t="str">
        <f>IF(M324="","",VLOOKUP(M324,'CUADRO GENERADO'!D:AK,34,FALSE))</f>
        <v/>
      </c>
      <c r="M324" s="87" t="str">
        <f>IF('BASE DATOS CONDUCTORES'!B325="","",'BASE DATOS CONDUCTORES'!B325)</f>
        <v/>
      </c>
    </row>
    <row r="325" spans="2:13">
      <c r="B325" s="69"/>
      <c r="C325" s="8"/>
      <c r="D325" s="71" t="str">
        <f t="shared" si="23"/>
        <v/>
      </c>
      <c r="E325" s="88" t="str">
        <f t="shared" si="20"/>
        <v/>
      </c>
      <c r="F325" s="89" t="str">
        <f t="shared" si="21"/>
        <v/>
      </c>
      <c r="G325" s="55"/>
      <c r="J325" s="85">
        <v>323</v>
      </c>
      <c r="K325" s="85" t="str">
        <f t="shared" si="22"/>
        <v/>
      </c>
      <c r="L325" s="86" t="str">
        <f>IF(M325="","",VLOOKUP(M325,'CUADRO GENERADO'!D:AK,34,FALSE))</f>
        <v/>
      </c>
      <c r="M325" s="87" t="str">
        <f>IF('BASE DATOS CONDUCTORES'!B326="","",'BASE DATOS CONDUCTORES'!B326)</f>
        <v/>
      </c>
    </row>
    <row r="326" spans="2:13">
      <c r="B326" s="69"/>
      <c r="C326" s="8"/>
      <c r="D326" s="71" t="str">
        <f t="shared" si="23"/>
        <v/>
      </c>
      <c r="E326" s="88" t="str">
        <f t="shared" si="20"/>
        <v/>
      </c>
      <c r="F326" s="89" t="str">
        <f t="shared" si="21"/>
        <v/>
      </c>
      <c r="G326" s="55"/>
      <c r="J326" s="85">
        <v>324</v>
      </c>
      <c r="K326" s="85" t="str">
        <f t="shared" si="22"/>
        <v/>
      </c>
      <c r="L326" s="86" t="str">
        <f>IF(M326="","",VLOOKUP(M326,'CUADRO GENERADO'!D:AK,34,FALSE))</f>
        <v/>
      </c>
      <c r="M326" s="87" t="str">
        <f>IF('BASE DATOS CONDUCTORES'!B327="","",'BASE DATOS CONDUCTORES'!B327)</f>
        <v/>
      </c>
    </row>
    <row r="327" spans="2:13">
      <c r="B327" s="69"/>
      <c r="C327" s="8"/>
      <c r="D327" s="71" t="str">
        <f t="shared" si="23"/>
        <v/>
      </c>
      <c r="E327" s="88" t="str">
        <f t="shared" si="20"/>
        <v/>
      </c>
      <c r="F327" s="89" t="str">
        <f t="shared" si="21"/>
        <v/>
      </c>
      <c r="G327" s="55"/>
      <c r="J327" s="85">
        <v>325</v>
      </c>
      <c r="K327" s="85" t="str">
        <f t="shared" si="22"/>
        <v/>
      </c>
      <c r="L327" s="86" t="str">
        <f>IF(M327="","",VLOOKUP(M327,'CUADRO GENERADO'!D:AK,34,FALSE))</f>
        <v/>
      </c>
      <c r="M327" s="87" t="str">
        <f>IF('BASE DATOS CONDUCTORES'!B328="","",'BASE DATOS CONDUCTORES'!B328)</f>
        <v/>
      </c>
    </row>
    <row r="328" spans="2:13">
      <c r="B328" s="69"/>
      <c r="C328" s="8"/>
      <c r="D328" s="71" t="str">
        <f t="shared" si="23"/>
        <v/>
      </c>
      <c r="E328" s="88" t="str">
        <f t="shared" si="20"/>
        <v/>
      </c>
      <c r="F328" s="89" t="str">
        <f t="shared" si="21"/>
        <v/>
      </c>
      <c r="G328" s="55"/>
      <c r="J328" s="85">
        <v>326</v>
      </c>
      <c r="K328" s="85" t="str">
        <f t="shared" si="22"/>
        <v/>
      </c>
      <c r="L328" s="86" t="str">
        <f>IF(M328="","",VLOOKUP(M328,'CUADRO GENERADO'!D:AK,34,FALSE))</f>
        <v/>
      </c>
      <c r="M328" s="87" t="str">
        <f>IF('BASE DATOS CONDUCTORES'!B329="","",'BASE DATOS CONDUCTORES'!B329)</f>
        <v/>
      </c>
    </row>
    <row r="329" spans="2:13">
      <c r="B329" s="69"/>
      <c r="C329" s="8"/>
      <c r="D329" s="71" t="str">
        <f t="shared" si="23"/>
        <v/>
      </c>
      <c r="E329" s="88" t="str">
        <f t="shared" si="20"/>
        <v/>
      </c>
      <c r="F329" s="89" t="str">
        <f t="shared" si="21"/>
        <v/>
      </c>
      <c r="G329" s="55"/>
      <c r="J329" s="85">
        <v>327</v>
      </c>
      <c r="K329" s="85" t="str">
        <f t="shared" si="22"/>
        <v/>
      </c>
      <c r="L329" s="86" t="str">
        <f>IF(M329="","",VLOOKUP(M329,'CUADRO GENERADO'!D:AK,34,FALSE))</f>
        <v/>
      </c>
      <c r="M329" s="87" t="str">
        <f>IF('BASE DATOS CONDUCTORES'!B330="","",'BASE DATOS CONDUCTORES'!B330)</f>
        <v/>
      </c>
    </row>
    <row r="330" spans="2:13">
      <c r="B330" s="69"/>
      <c r="C330" s="8"/>
      <c r="D330" s="71" t="str">
        <f t="shared" si="23"/>
        <v/>
      </c>
      <c r="E330" s="88" t="str">
        <f t="shared" si="20"/>
        <v/>
      </c>
      <c r="F330" s="89" t="str">
        <f t="shared" si="21"/>
        <v/>
      </c>
      <c r="G330" s="55"/>
      <c r="J330" s="85">
        <v>328</v>
      </c>
      <c r="K330" s="85" t="str">
        <f t="shared" si="22"/>
        <v/>
      </c>
      <c r="L330" s="86" t="str">
        <f>IF(M330="","",VLOOKUP(M330,'CUADRO GENERADO'!D:AK,34,FALSE))</f>
        <v/>
      </c>
      <c r="M330" s="87" t="str">
        <f>IF('BASE DATOS CONDUCTORES'!B331="","",'BASE DATOS CONDUCTORES'!B331)</f>
        <v/>
      </c>
    </row>
    <row r="331" spans="2:13">
      <c r="B331" s="69"/>
      <c r="C331" s="8"/>
      <c r="D331" s="71" t="str">
        <f t="shared" si="23"/>
        <v/>
      </c>
      <c r="E331" s="88" t="str">
        <f t="shared" si="20"/>
        <v/>
      </c>
      <c r="F331" s="89" t="str">
        <f t="shared" si="21"/>
        <v/>
      </c>
      <c r="G331" s="55"/>
      <c r="J331" s="85">
        <v>329</v>
      </c>
      <c r="K331" s="85" t="str">
        <f t="shared" si="22"/>
        <v/>
      </c>
      <c r="L331" s="86" t="str">
        <f>IF(M331="","",VLOOKUP(M331,'CUADRO GENERADO'!D:AK,34,FALSE))</f>
        <v/>
      </c>
      <c r="M331" s="87" t="str">
        <f>IF('BASE DATOS CONDUCTORES'!B332="","",'BASE DATOS CONDUCTORES'!B332)</f>
        <v/>
      </c>
    </row>
    <row r="332" spans="2:13">
      <c r="B332" s="69"/>
      <c r="C332" s="8"/>
      <c r="D332" s="71" t="str">
        <f t="shared" si="23"/>
        <v/>
      </c>
      <c r="E332" s="88" t="str">
        <f t="shared" si="20"/>
        <v/>
      </c>
      <c r="F332" s="89" t="str">
        <f t="shared" si="21"/>
        <v/>
      </c>
      <c r="G332" s="55"/>
      <c r="J332" s="85">
        <v>330</v>
      </c>
      <c r="K332" s="85" t="str">
        <f t="shared" si="22"/>
        <v/>
      </c>
      <c r="L332" s="86" t="str">
        <f>IF(M332="","",VLOOKUP(M332,'CUADRO GENERADO'!D:AK,34,FALSE))</f>
        <v/>
      </c>
      <c r="M332" s="87" t="str">
        <f>IF('BASE DATOS CONDUCTORES'!B333="","",'BASE DATOS CONDUCTORES'!B333)</f>
        <v/>
      </c>
    </row>
    <row r="333" spans="2:13">
      <c r="B333" s="69"/>
      <c r="C333" s="8"/>
      <c r="D333" s="71" t="str">
        <f t="shared" si="23"/>
        <v/>
      </c>
      <c r="E333" s="88" t="str">
        <f t="shared" si="20"/>
        <v/>
      </c>
      <c r="F333" s="89" t="str">
        <f t="shared" si="21"/>
        <v/>
      </c>
      <c r="G333" s="55"/>
      <c r="J333" s="85">
        <v>331</v>
      </c>
      <c r="K333" s="85" t="str">
        <f t="shared" si="22"/>
        <v/>
      </c>
      <c r="L333" s="86" t="str">
        <f>IF(M333="","",VLOOKUP(M333,'CUADRO GENERADO'!D:AK,34,FALSE))</f>
        <v/>
      </c>
      <c r="M333" s="87" t="str">
        <f>IF('BASE DATOS CONDUCTORES'!B334="","",'BASE DATOS CONDUCTORES'!B334)</f>
        <v/>
      </c>
    </row>
    <row r="334" spans="2:13">
      <c r="B334" s="69"/>
      <c r="C334" s="8"/>
      <c r="D334" s="71" t="str">
        <f t="shared" si="23"/>
        <v/>
      </c>
      <c r="E334" s="88" t="str">
        <f t="shared" si="20"/>
        <v/>
      </c>
      <c r="F334" s="89" t="str">
        <f t="shared" si="21"/>
        <v/>
      </c>
      <c r="G334" s="55"/>
      <c r="J334" s="85">
        <v>332</v>
      </c>
      <c r="K334" s="85" t="str">
        <f t="shared" si="22"/>
        <v/>
      </c>
      <c r="L334" s="86" t="str">
        <f>IF(M334="","",VLOOKUP(M334,'CUADRO GENERADO'!D:AK,34,FALSE))</f>
        <v/>
      </c>
      <c r="M334" s="87" t="str">
        <f>IF('BASE DATOS CONDUCTORES'!B335="","",'BASE DATOS CONDUCTORES'!B335)</f>
        <v/>
      </c>
    </row>
    <row r="335" spans="2:13">
      <c r="B335" s="69"/>
      <c r="C335" s="8"/>
      <c r="D335" s="71" t="str">
        <f t="shared" si="23"/>
        <v/>
      </c>
      <c r="E335" s="88" t="str">
        <f t="shared" si="20"/>
        <v/>
      </c>
      <c r="F335" s="89" t="str">
        <f t="shared" si="21"/>
        <v/>
      </c>
      <c r="G335" s="55"/>
      <c r="J335" s="85">
        <v>333</v>
      </c>
      <c r="K335" s="85" t="str">
        <f t="shared" si="22"/>
        <v/>
      </c>
      <c r="L335" s="86" t="str">
        <f>IF(M335="","",VLOOKUP(M335,'CUADRO GENERADO'!D:AK,34,FALSE))</f>
        <v/>
      </c>
      <c r="M335" s="87" t="str">
        <f>IF('BASE DATOS CONDUCTORES'!B336="","",'BASE DATOS CONDUCTORES'!B336)</f>
        <v/>
      </c>
    </row>
    <row r="336" spans="2:13">
      <c r="B336" s="69"/>
      <c r="C336" s="8"/>
      <c r="D336" s="71" t="str">
        <f t="shared" si="23"/>
        <v/>
      </c>
      <c r="E336" s="88" t="str">
        <f t="shared" si="20"/>
        <v/>
      </c>
      <c r="F336" s="89" t="str">
        <f t="shared" si="21"/>
        <v/>
      </c>
      <c r="G336" s="55"/>
      <c r="J336" s="85">
        <v>334</v>
      </c>
      <c r="K336" s="85" t="str">
        <f t="shared" si="22"/>
        <v/>
      </c>
      <c r="L336" s="86" t="str">
        <f>IF(M336="","",VLOOKUP(M336,'CUADRO GENERADO'!D:AK,34,FALSE))</f>
        <v/>
      </c>
      <c r="M336" s="87" t="str">
        <f>IF('BASE DATOS CONDUCTORES'!B337="","",'BASE DATOS CONDUCTORES'!B337)</f>
        <v/>
      </c>
    </row>
    <row r="337" spans="2:13">
      <c r="B337" s="69"/>
      <c r="C337" s="8"/>
      <c r="D337" s="71" t="str">
        <f t="shared" si="23"/>
        <v/>
      </c>
      <c r="E337" s="88" t="str">
        <f t="shared" si="20"/>
        <v/>
      </c>
      <c r="F337" s="89" t="str">
        <f t="shared" si="21"/>
        <v/>
      </c>
      <c r="G337" s="55"/>
      <c r="J337" s="85">
        <v>335</v>
      </c>
      <c r="K337" s="85" t="str">
        <f t="shared" si="22"/>
        <v/>
      </c>
      <c r="L337" s="86" t="str">
        <f>IF(M337="","",VLOOKUP(M337,'CUADRO GENERADO'!D:AK,34,FALSE))</f>
        <v/>
      </c>
      <c r="M337" s="87" t="str">
        <f>IF('BASE DATOS CONDUCTORES'!B338="","",'BASE DATOS CONDUCTORES'!B338)</f>
        <v/>
      </c>
    </row>
    <row r="338" spans="2:13">
      <c r="B338" s="69"/>
      <c r="C338" s="8"/>
      <c r="D338" s="71" t="str">
        <f t="shared" si="23"/>
        <v/>
      </c>
      <c r="E338" s="88" t="str">
        <f t="shared" si="20"/>
        <v/>
      </c>
      <c r="F338" s="89" t="str">
        <f t="shared" si="21"/>
        <v/>
      </c>
      <c r="G338" s="55"/>
      <c r="J338" s="85">
        <v>336</v>
      </c>
      <c r="K338" s="85" t="str">
        <f t="shared" si="22"/>
        <v/>
      </c>
      <c r="L338" s="86" t="str">
        <f>IF(M338="","",VLOOKUP(M338,'CUADRO GENERADO'!D:AK,34,FALSE))</f>
        <v/>
      </c>
      <c r="M338" s="87" t="str">
        <f>IF('BASE DATOS CONDUCTORES'!B339="","",'BASE DATOS CONDUCTORES'!B339)</f>
        <v/>
      </c>
    </row>
    <row r="339" spans="2:13">
      <c r="B339" s="69"/>
      <c r="C339" s="8"/>
      <c r="D339" s="71" t="str">
        <f t="shared" si="23"/>
        <v/>
      </c>
      <c r="E339" s="88" t="str">
        <f t="shared" si="20"/>
        <v/>
      </c>
      <c r="F339" s="89" t="str">
        <f t="shared" si="21"/>
        <v/>
      </c>
      <c r="G339" s="55"/>
      <c r="J339" s="85">
        <v>337</v>
      </c>
      <c r="K339" s="85" t="str">
        <f t="shared" si="22"/>
        <v/>
      </c>
      <c r="L339" s="86" t="str">
        <f>IF(M339="","",VLOOKUP(M339,'CUADRO GENERADO'!D:AK,34,FALSE))</f>
        <v/>
      </c>
      <c r="M339" s="87" t="str">
        <f>IF('BASE DATOS CONDUCTORES'!B340="","",'BASE DATOS CONDUCTORES'!B340)</f>
        <v/>
      </c>
    </row>
    <row r="340" spans="2:13">
      <c r="B340" s="69"/>
      <c r="C340" s="8"/>
      <c r="D340" s="71" t="str">
        <f t="shared" si="23"/>
        <v/>
      </c>
      <c r="E340" s="88" t="str">
        <f t="shared" si="20"/>
        <v/>
      </c>
      <c r="F340" s="89" t="str">
        <f t="shared" si="21"/>
        <v/>
      </c>
      <c r="G340" s="55"/>
      <c r="J340" s="85">
        <v>338</v>
      </c>
      <c r="K340" s="85" t="str">
        <f t="shared" si="22"/>
        <v/>
      </c>
      <c r="L340" s="86" t="str">
        <f>IF(M340="","",VLOOKUP(M340,'CUADRO GENERADO'!D:AK,34,FALSE))</f>
        <v/>
      </c>
      <c r="M340" s="87" t="str">
        <f>IF('BASE DATOS CONDUCTORES'!B341="","",'BASE DATOS CONDUCTORES'!B341)</f>
        <v/>
      </c>
    </row>
    <row r="341" spans="2:13">
      <c r="B341" s="69"/>
      <c r="C341" s="8"/>
      <c r="D341" s="71" t="str">
        <f t="shared" si="23"/>
        <v/>
      </c>
      <c r="E341" s="88" t="str">
        <f t="shared" si="20"/>
        <v/>
      </c>
      <c r="F341" s="89" t="str">
        <f t="shared" si="21"/>
        <v/>
      </c>
      <c r="G341" s="55"/>
      <c r="J341" s="85">
        <v>339</v>
      </c>
      <c r="K341" s="85" t="str">
        <f t="shared" si="22"/>
        <v/>
      </c>
      <c r="L341" s="86" t="str">
        <f>IF(M341="","",VLOOKUP(M341,'CUADRO GENERADO'!D:AK,34,FALSE))</f>
        <v/>
      </c>
      <c r="M341" s="87" t="str">
        <f>IF('BASE DATOS CONDUCTORES'!B342="","",'BASE DATOS CONDUCTORES'!B342)</f>
        <v/>
      </c>
    </row>
    <row r="342" spans="2:13">
      <c r="B342" s="69"/>
      <c r="C342" s="8"/>
      <c r="D342" s="71" t="str">
        <f t="shared" si="23"/>
        <v/>
      </c>
      <c r="E342" s="88" t="str">
        <f t="shared" si="20"/>
        <v/>
      </c>
      <c r="F342" s="89" t="str">
        <f t="shared" si="21"/>
        <v/>
      </c>
      <c r="G342" s="55"/>
      <c r="J342" s="85">
        <v>340</v>
      </c>
      <c r="K342" s="85" t="str">
        <f t="shared" si="22"/>
        <v/>
      </c>
      <c r="L342" s="86" t="str">
        <f>IF(M342="","",VLOOKUP(M342,'CUADRO GENERADO'!D:AK,34,FALSE))</f>
        <v/>
      </c>
      <c r="M342" s="87" t="str">
        <f>IF('BASE DATOS CONDUCTORES'!B343="","",'BASE DATOS CONDUCTORES'!B343)</f>
        <v/>
      </c>
    </row>
    <row r="343" spans="2:13">
      <c r="B343" s="69"/>
      <c r="C343" s="8"/>
      <c r="D343" s="71" t="str">
        <f t="shared" si="23"/>
        <v/>
      </c>
      <c r="E343" s="88" t="str">
        <f t="shared" si="20"/>
        <v/>
      </c>
      <c r="F343" s="89" t="str">
        <f t="shared" si="21"/>
        <v/>
      </c>
      <c r="G343" s="55"/>
      <c r="J343" s="85">
        <v>341</v>
      </c>
      <c r="K343" s="85" t="str">
        <f t="shared" si="22"/>
        <v/>
      </c>
      <c r="L343" s="86" t="str">
        <f>IF(M343="","",VLOOKUP(M343,'CUADRO GENERADO'!D:AK,34,FALSE))</f>
        <v/>
      </c>
      <c r="M343" s="87" t="str">
        <f>IF('BASE DATOS CONDUCTORES'!B344="","",'BASE DATOS CONDUCTORES'!B344)</f>
        <v/>
      </c>
    </row>
    <row r="344" spans="2:13">
      <c r="B344" s="69"/>
      <c r="C344" s="8"/>
      <c r="D344" s="71" t="str">
        <f t="shared" si="23"/>
        <v/>
      </c>
      <c r="E344" s="88" t="str">
        <f t="shared" si="20"/>
        <v/>
      </c>
      <c r="F344" s="89" t="str">
        <f t="shared" si="21"/>
        <v/>
      </c>
      <c r="G344" s="55"/>
      <c r="J344" s="85">
        <v>342</v>
      </c>
      <c r="K344" s="85" t="str">
        <f t="shared" si="22"/>
        <v/>
      </c>
      <c r="L344" s="86" t="str">
        <f>IF(M344="","",VLOOKUP(M344,'CUADRO GENERADO'!D:AK,34,FALSE))</f>
        <v/>
      </c>
      <c r="M344" s="87" t="str">
        <f>IF('BASE DATOS CONDUCTORES'!B345="","",'BASE DATOS CONDUCTORES'!B345)</f>
        <v/>
      </c>
    </row>
    <row r="345" spans="2:13">
      <c r="B345" s="69"/>
      <c r="C345" s="8"/>
      <c r="D345" s="71" t="str">
        <f t="shared" si="23"/>
        <v/>
      </c>
      <c r="E345" s="88" t="str">
        <f t="shared" si="20"/>
        <v/>
      </c>
      <c r="F345" s="89" t="str">
        <f t="shared" si="21"/>
        <v/>
      </c>
      <c r="G345" s="55"/>
      <c r="J345" s="85">
        <v>343</v>
      </c>
      <c r="K345" s="85" t="str">
        <f t="shared" si="22"/>
        <v/>
      </c>
      <c r="L345" s="86" t="str">
        <f>IF(M345="","",VLOOKUP(M345,'CUADRO GENERADO'!D:AK,34,FALSE))</f>
        <v/>
      </c>
      <c r="M345" s="87" t="str">
        <f>IF('BASE DATOS CONDUCTORES'!B346="","",'BASE DATOS CONDUCTORES'!B346)</f>
        <v/>
      </c>
    </row>
    <row r="346" spans="2:13">
      <c r="B346" s="69"/>
      <c r="C346" s="8"/>
      <c r="D346" s="71" t="str">
        <f t="shared" si="23"/>
        <v/>
      </c>
      <c r="E346" s="88" t="str">
        <f t="shared" si="20"/>
        <v/>
      </c>
      <c r="F346" s="89" t="str">
        <f t="shared" si="21"/>
        <v/>
      </c>
      <c r="G346" s="55"/>
      <c r="J346" s="85">
        <v>344</v>
      </c>
      <c r="K346" s="85" t="str">
        <f t="shared" si="22"/>
        <v/>
      </c>
      <c r="L346" s="86" t="str">
        <f>IF(M346="","",VLOOKUP(M346,'CUADRO GENERADO'!D:AK,34,FALSE))</f>
        <v/>
      </c>
      <c r="M346" s="87" t="str">
        <f>IF('BASE DATOS CONDUCTORES'!B347="","",'BASE DATOS CONDUCTORES'!B347)</f>
        <v/>
      </c>
    </row>
    <row r="347" spans="2:13">
      <c r="B347" s="69"/>
      <c r="C347" s="8"/>
      <c r="D347" s="71" t="str">
        <f t="shared" si="23"/>
        <v/>
      </c>
      <c r="E347" s="88" t="str">
        <f t="shared" si="20"/>
        <v/>
      </c>
      <c r="F347" s="89" t="str">
        <f t="shared" si="21"/>
        <v/>
      </c>
      <c r="G347" s="55"/>
      <c r="J347" s="85">
        <v>345</v>
      </c>
      <c r="K347" s="85" t="str">
        <f t="shared" si="22"/>
        <v/>
      </c>
      <c r="L347" s="86" t="str">
        <f>IF(M347="","",VLOOKUP(M347,'CUADRO GENERADO'!D:AK,34,FALSE))</f>
        <v/>
      </c>
      <c r="M347" s="87" t="str">
        <f>IF('BASE DATOS CONDUCTORES'!B348="","",'BASE DATOS CONDUCTORES'!B348)</f>
        <v/>
      </c>
    </row>
    <row r="348" spans="2:13">
      <c r="B348" s="69"/>
      <c r="C348" s="8"/>
      <c r="D348" s="71" t="str">
        <f t="shared" si="23"/>
        <v/>
      </c>
      <c r="E348" s="88" t="str">
        <f t="shared" si="20"/>
        <v/>
      </c>
      <c r="F348" s="89" t="str">
        <f t="shared" si="21"/>
        <v/>
      </c>
      <c r="G348" s="55"/>
      <c r="J348" s="85">
        <v>346</v>
      </c>
      <c r="K348" s="85" t="str">
        <f t="shared" si="22"/>
        <v/>
      </c>
      <c r="L348" s="86" t="str">
        <f>IF(M348="","",VLOOKUP(M348,'CUADRO GENERADO'!D:AK,34,FALSE))</f>
        <v/>
      </c>
      <c r="M348" s="87" t="str">
        <f>IF('BASE DATOS CONDUCTORES'!B349="","",'BASE DATOS CONDUCTORES'!B349)</f>
        <v/>
      </c>
    </row>
    <row r="349" spans="2:13">
      <c r="B349" s="69"/>
      <c r="C349" s="8"/>
      <c r="D349" s="71" t="str">
        <f t="shared" si="23"/>
        <v/>
      </c>
      <c r="E349" s="88" t="str">
        <f t="shared" si="20"/>
        <v/>
      </c>
      <c r="F349" s="89" t="str">
        <f t="shared" si="21"/>
        <v/>
      </c>
      <c r="G349" s="55"/>
      <c r="J349" s="85">
        <v>347</v>
      </c>
      <c r="K349" s="85" t="str">
        <f t="shared" si="22"/>
        <v/>
      </c>
      <c r="L349" s="86" t="str">
        <f>IF(M349="","",VLOOKUP(M349,'CUADRO GENERADO'!D:AK,34,FALSE))</f>
        <v/>
      </c>
      <c r="M349" s="87" t="str">
        <f>IF('BASE DATOS CONDUCTORES'!B350="","",'BASE DATOS CONDUCTORES'!B350)</f>
        <v/>
      </c>
    </row>
    <row r="350" spans="2:13">
      <c r="B350" s="69"/>
      <c r="C350" s="8"/>
      <c r="D350" s="71" t="str">
        <f t="shared" si="23"/>
        <v/>
      </c>
      <c r="E350" s="88" t="str">
        <f t="shared" si="20"/>
        <v/>
      </c>
      <c r="F350" s="89" t="str">
        <f t="shared" si="21"/>
        <v/>
      </c>
      <c r="G350" s="55"/>
      <c r="J350" s="85">
        <v>348</v>
      </c>
      <c r="K350" s="85" t="str">
        <f t="shared" si="22"/>
        <v/>
      </c>
      <c r="L350" s="86" t="str">
        <f>IF(M350="","",VLOOKUP(M350,'CUADRO GENERADO'!D:AK,34,FALSE))</f>
        <v/>
      </c>
      <c r="M350" s="87" t="str">
        <f>IF('BASE DATOS CONDUCTORES'!B351="","",'BASE DATOS CONDUCTORES'!B351)</f>
        <v/>
      </c>
    </row>
    <row r="351" spans="2:13">
      <c r="B351" s="69"/>
      <c r="C351" s="8"/>
      <c r="D351" s="71" t="str">
        <f t="shared" si="23"/>
        <v/>
      </c>
      <c r="E351" s="88" t="str">
        <f t="shared" si="20"/>
        <v/>
      </c>
      <c r="F351" s="89" t="str">
        <f t="shared" si="21"/>
        <v/>
      </c>
      <c r="G351" s="55"/>
      <c r="J351" s="85">
        <v>349</v>
      </c>
      <c r="K351" s="85" t="str">
        <f t="shared" si="22"/>
        <v/>
      </c>
      <c r="L351" s="86" t="str">
        <f>IF(M351="","",VLOOKUP(M351,'CUADRO GENERADO'!D:AK,34,FALSE))</f>
        <v/>
      </c>
      <c r="M351" s="87" t="str">
        <f>IF('BASE DATOS CONDUCTORES'!B352="","",'BASE DATOS CONDUCTORES'!B352)</f>
        <v/>
      </c>
    </row>
    <row r="352" spans="2:13">
      <c r="B352" s="69"/>
      <c r="C352" s="8"/>
      <c r="D352" s="71" t="str">
        <f t="shared" si="23"/>
        <v/>
      </c>
      <c r="E352" s="88" t="str">
        <f t="shared" si="20"/>
        <v/>
      </c>
      <c r="F352" s="89" t="str">
        <f t="shared" si="21"/>
        <v/>
      </c>
      <c r="G352" s="55"/>
      <c r="J352" s="85">
        <v>350</v>
      </c>
      <c r="K352" s="85" t="str">
        <f t="shared" si="22"/>
        <v/>
      </c>
      <c r="L352" s="86" t="str">
        <f>IF(M352="","",VLOOKUP(M352,'CUADRO GENERADO'!D:AK,34,FALSE))</f>
        <v/>
      </c>
      <c r="M352" s="87" t="str">
        <f>IF('BASE DATOS CONDUCTORES'!B353="","",'BASE DATOS CONDUCTORES'!B353)</f>
        <v/>
      </c>
    </row>
    <row r="353" spans="2:13">
      <c r="B353" s="69"/>
      <c r="C353" s="8"/>
      <c r="D353" s="71" t="str">
        <f t="shared" si="23"/>
        <v/>
      </c>
      <c r="E353" s="88" t="str">
        <f t="shared" si="20"/>
        <v/>
      </c>
      <c r="F353" s="89" t="str">
        <f t="shared" si="21"/>
        <v/>
      </c>
      <c r="G353" s="55"/>
      <c r="J353" s="85">
        <v>351</v>
      </c>
      <c r="K353" s="85" t="str">
        <f t="shared" si="22"/>
        <v/>
      </c>
      <c r="L353" s="86" t="str">
        <f>IF(M353="","",VLOOKUP(M353,'CUADRO GENERADO'!D:AK,34,FALSE))</f>
        <v/>
      </c>
      <c r="M353" s="87" t="str">
        <f>IF('BASE DATOS CONDUCTORES'!B354="","",'BASE DATOS CONDUCTORES'!B354)</f>
        <v/>
      </c>
    </row>
    <row r="354" spans="2:13">
      <c r="B354" s="69"/>
      <c r="C354" s="8"/>
      <c r="D354" s="71" t="str">
        <f t="shared" si="23"/>
        <v/>
      </c>
      <c r="E354" s="88" t="str">
        <f t="shared" si="20"/>
        <v/>
      </c>
      <c r="F354" s="89" t="str">
        <f t="shared" si="21"/>
        <v/>
      </c>
      <c r="G354" s="55"/>
      <c r="J354" s="85">
        <v>352</v>
      </c>
      <c r="K354" s="85" t="str">
        <f t="shared" si="22"/>
        <v/>
      </c>
      <c r="L354" s="86" t="str">
        <f>IF(M354="","",VLOOKUP(M354,'CUADRO GENERADO'!D:AK,34,FALSE))</f>
        <v/>
      </c>
      <c r="M354" s="87" t="str">
        <f>IF('BASE DATOS CONDUCTORES'!B355="","",'BASE DATOS CONDUCTORES'!B355)</f>
        <v/>
      </c>
    </row>
    <row r="355" spans="2:13">
      <c r="B355" s="69"/>
      <c r="C355" s="8"/>
      <c r="D355" s="71" t="str">
        <f t="shared" si="23"/>
        <v/>
      </c>
      <c r="E355" s="88" t="str">
        <f t="shared" si="20"/>
        <v/>
      </c>
      <c r="F355" s="89" t="str">
        <f t="shared" si="21"/>
        <v/>
      </c>
      <c r="G355" s="55"/>
      <c r="J355" s="85">
        <v>353</v>
      </c>
      <c r="K355" s="85" t="str">
        <f t="shared" si="22"/>
        <v/>
      </c>
      <c r="L355" s="86" t="str">
        <f>IF(M355="","",VLOOKUP(M355,'CUADRO GENERADO'!D:AK,34,FALSE))</f>
        <v/>
      </c>
      <c r="M355" s="87" t="str">
        <f>IF('BASE DATOS CONDUCTORES'!B356="","",'BASE DATOS CONDUCTORES'!B356)</f>
        <v/>
      </c>
    </row>
    <row r="356" spans="2:13">
      <c r="B356" s="69"/>
      <c r="C356" s="8"/>
      <c r="D356" s="71" t="str">
        <f t="shared" si="23"/>
        <v/>
      </c>
      <c r="E356" s="88" t="str">
        <f t="shared" si="20"/>
        <v/>
      </c>
      <c r="F356" s="89" t="str">
        <f t="shared" si="21"/>
        <v/>
      </c>
      <c r="G356" s="55"/>
      <c r="J356" s="85">
        <v>354</v>
      </c>
      <c r="K356" s="85" t="str">
        <f t="shared" si="22"/>
        <v/>
      </c>
      <c r="L356" s="86" t="str">
        <f>IF(M356="","",VLOOKUP(M356,'CUADRO GENERADO'!D:AK,34,FALSE))</f>
        <v/>
      </c>
      <c r="M356" s="87" t="str">
        <f>IF('BASE DATOS CONDUCTORES'!B357="","",'BASE DATOS CONDUCTORES'!B357)</f>
        <v/>
      </c>
    </row>
    <row r="357" spans="2:13">
      <c r="B357" s="69"/>
      <c r="C357" s="8"/>
      <c r="D357" s="71" t="str">
        <f t="shared" si="23"/>
        <v/>
      </c>
      <c r="E357" s="88" t="str">
        <f t="shared" si="20"/>
        <v/>
      </c>
      <c r="F357" s="89" t="str">
        <f t="shared" si="21"/>
        <v/>
      </c>
      <c r="G357" s="55"/>
      <c r="J357" s="85">
        <v>355</v>
      </c>
      <c r="K357" s="85" t="str">
        <f t="shared" si="22"/>
        <v/>
      </c>
      <c r="L357" s="86" t="str">
        <f>IF(M357="","",VLOOKUP(M357,'CUADRO GENERADO'!D:AK,34,FALSE))</f>
        <v/>
      </c>
      <c r="M357" s="87" t="str">
        <f>IF('BASE DATOS CONDUCTORES'!B358="","",'BASE DATOS CONDUCTORES'!B358)</f>
        <v/>
      </c>
    </row>
    <row r="358" spans="2:13">
      <c r="B358" s="69"/>
      <c r="C358" s="8"/>
      <c r="D358" s="71" t="str">
        <f t="shared" si="23"/>
        <v/>
      </c>
      <c r="E358" s="88" t="str">
        <f t="shared" si="20"/>
        <v/>
      </c>
      <c r="F358" s="89" t="str">
        <f t="shared" si="21"/>
        <v/>
      </c>
      <c r="G358" s="55"/>
      <c r="J358" s="85">
        <v>356</v>
      </c>
      <c r="K358" s="85" t="str">
        <f t="shared" si="22"/>
        <v/>
      </c>
      <c r="L358" s="86" t="str">
        <f>IF(M358="","",VLOOKUP(M358,'CUADRO GENERADO'!D:AK,34,FALSE))</f>
        <v/>
      </c>
      <c r="M358" s="87" t="str">
        <f>IF('BASE DATOS CONDUCTORES'!B359="","",'BASE DATOS CONDUCTORES'!B359)</f>
        <v/>
      </c>
    </row>
    <row r="359" spans="2:13">
      <c r="B359" s="69"/>
      <c r="C359" s="8"/>
      <c r="D359" s="71" t="str">
        <f t="shared" si="23"/>
        <v/>
      </c>
      <c r="E359" s="88" t="str">
        <f t="shared" si="20"/>
        <v/>
      </c>
      <c r="F359" s="89" t="str">
        <f t="shared" si="21"/>
        <v/>
      </c>
      <c r="G359" s="55"/>
      <c r="J359" s="85">
        <v>357</v>
      </c>
      <c r="K359" s="85" t="str">
        <f t="shared" si="22"/>
        <v/>
      </c>
      <c r="L359" s="86" t="str">
        <f>IF(M359="","",VLOOKUP(M359,'CUADRO GENERADO'!D:AK,34,FALSE))</f>
        <v/>
      </c>
      <c r="M359" s="87" t="str">
        <f>IF('BASE DATOS CONDUCTORES'!B360="","",'BASE DATOS CONDUCTORES'!B360)</f>
        <v/>
      </c>
    </row>
    <row r="360" spans="2:13">
      <c r="B360" s="69"/>
      <c r="C360" s="8"/>
      <c r="D360" s="71" t="str">
        <f t="shared" si="23"/>
        <v/>
      </c>
      <c r="E360" s="88" t="str">
        <f t="shared" si="20"/>
        <v/>
      </c>
      <c r="F360" s="89" t="str">
        <f t="shared" si="21"/>
        <v/>
      </c>
      <c r="G360" s="55"/>
      <c r="J360" s="85">
        <v>358</v>
      </c>
      <c r="K360" s="85" t="str">
        <f t="shared" si="22"/>
        <v/>
      </c>
      <c r="L360" s="86" t="str">
        <f>IF(M360="","",VLOOKUP(M360,'CUADRO GENERADO'!D:AK,34,FALSE))</f>
        <v/>
      </c>
      <c r="M360" s="87" t="str">
        <f>IF('BASE DATOS CONDUCTORES'!B361="","",'BASE DATOS CONDUCTORES'!B361)</f>
        <v/>
      </c>
    </row>
    <row r="361" spans="2:13">
      <c r="B361" s="69"/>
      <c r="C361" s="8"/>
      <c r="D361" s="71" t="str">
        <f t="shared" si="23"/>
        <v/>
      </c>
      <c r="E361" s="88" t="str">
        <f t="shared" si="20"/>
        <v/>
      </c>
      <c r="F361" s="89" t="str">
        <f t="shared" si="21"/>
        <v/>
      </c>
      <c r="G361" s="55"/>
      <c r="J361" s="85">
        <v>359</v>
      </c>
      <c r="K361" s="85" t="str">
        <f t="shared" si="22"/>
        <v/>
      </c>
      <c r="L361" s="86" t="str">
        <f>IF(M361="","",VLOOKUP(M361,'CUADRO GENERADO'!D:AK,34,FALSE))</f>
        <v/>
      </c>
      <c r="M361" s="87" t="str">
        <f>IF('BASE DATOS CONDUCTORES'!B362="","",'BASE DATOS CONDUCTORES'!B362)</f>
        <v/>
      </c>
    </row>
    <row r="362" spans="2:13">
      <c r="B362" s="69"/>
      <c r="C362" s="8"/>
      <c r="D362" s="71" t="str">
        <f t="shared" si="23"/>
        <v/>
      </c>
      <c r="E362" s="88" t="str">
        <f t="shared" si="20"/>
        <v/>
      </c>
      <c r="F362" s="89" t="str">
        <f t="shared" si="21"/>
        <v/>
      </c>
      <c r="G362" s="55"/>
      <c r="J362" s="85">
        <v>360</v>
      </c>
      <c r="K362" s="85" t="str">
        <f t="shared" si="22"/>
        <v/>
      </c>
      <c r="L362" s="86" t="str">
        <f>IF(M362="","",VLOOKUP(M362,'CUADRO GENERADO'!D:AK,34,FALSE))</f>
        <v/>
      </c>
      <c r="M362" s="87" t="str">
        <f>IF('BASE DATOS CONDUCTORES'!B363="","",'BASE DATOS CONDUCTORES'!B363)</f>
        <v/>
      </c>
    </row>
    <row r="363" spans="2:13">
      <c r="B363" s="69"/>
      <c r="C363" s="8"/>
      <c r="D363" s="71" t="str">
        <f t="shared" si="23"/>
        <v/>
      </c>
      <c r="E363" s="88" t="str">
        <f t="shared" si="20"/>
        <v/>
      </c>
      <c r="F363" s="89" t="str">
        <f t="shared" si="21"/>
        <v/>
      </c>
      <c r="G363" s="55"/>
      <c r="J363" s="85">
        <v>361</v>
      </c>
      <c r="K363" s="85" t="str">
        <f t="shared" si="22"/>
        <v/>
      </c>
      <c r="L363" s="86" t="str">
        <f>IF(M363="","",VLOOKUP(M363,'CUADRO GENERADO'!D:AK,34,FALSE))</f>
        <v/>
      </c>
      <c r="M363" s="87" t="str">
        <f>IF('BASE DATOS CONDUCTORES'!B364="","",'BASE DATOS CONDUCTORES'!B364)</f>
        <v/>
      </c>
    </row>
    <row r="364" spans="2:13">
      <c r="B364" s="69"/>
      <c r="C364" s="8"/>
      <c r="D364" s="71" t="str">
        <f t="shared" si="23"/>
        <v/>
      </c>
      <c r="E364" s="88" t="str">
        <f t="shared" si="20"/>
        <v/>
      </c>
      <c r="F364" s="89" t="str">
        <f t="shared" si="21"/>
        <v/>
      </c>
      <c r="G364" s="55"/>
      <c r="J364" s="85">
        <v>362</v>
      </c>
      <c r="K364" s="85" t="str">
        <f t="shared" si="22"/>
        <v/>
      </c>
      <c r="L364" s="86" t="str">
        <f>IF(M364="","",VLOOKUP(M364,'CUADRO GENERADO'!D:AK,34,FALSE))</f>
        <v/>
      </c>
      <c r="M364" s="87" t="str">
        <f>IF('BASE DATOS CONDUCTORES'!B365="","",'BASE DATOS CONDUCTORES'!B365)</f>
        <v/>
      </c>
    </row>
    <row r="365" spans="2:13">
      <c r="B365" s="69"/>
      <c r="C365" s="8"/>
      <c r="D365" s="71" t="str">
        <f t="shared" si="23"/>
        <v/>
      </c>
      <c r="E365" s="88" t="str">
        <f t="shared" si="20"/>
        <v/>
      </c>
      <c r="F365" s="89" t="str">
        <f t="shared" si="21"/>
        <v/>
      </c>
      <c r="G365" s="55"/>
      <c r="J365" s="85">
        <v>363</v>
      </c>
      <c r="K365" s="85" t="str">
        <f t="shared" si="22"/>
        <v/>
      </c>
      <c r="L365" s="86" t="str">
        <f>IF(M365="","",VLOOKUP(M365,'CUADRO GENERADO'!D:AK,34,FALSE))</f>
        <v/>
      </c>
      <c r="M365" s="87" t="str">
        <f>IF('BASE DATOS CONDUCTORES'!B366="","",'BASE DATOS CONDUCTORES'!B366)</f>
        <v/>
      </c>
    </row>
    <row r="366" spans="2:13">
      <c r="B366" s="69"/>
      <c r="C366" s="8"/>
      <c r="D366" s="71" t="str">
        <f t="shared" si="23"/>
        <v/>
      </c>
      <c r="E366" s="88" t="str">
        <f t="shared" si="20"/>
        <v/>
      </c>
      <c r="F366" s="89" t="str">
        <f t="shared" si="21"/>
        <v/>
      </c>
      <c r="G366" s="55"/>
      <c r="J366" s="85">
        <v>364</v>
      </c>
      <c r="K366" s="85" t="str">
        <f t="shared" si="22"/>
        <v/>
      </c>
      <c r="L366" s="86" t="str">
        <f>IF(M366="","",VLOOKUP(M366,'CUADRO GENERADO'!D:AK,34,FALSE))</f>
        <v/>
      </c>
      <c r="M366" s="87" t="str">
        <f>IF('BASE DATOS CONDUCTORES'!B367="","",'BASE DATOS CONDUCTORES'!B367)</f>
        <v/>
      </c>
    </row>
    <row r="367" spans="2:13">
      <c r="B367" s="69"/>
      <c r="C367" s="8"/>
      <c r="D367" s="71" t="str">
        <f t="shared" si="23"/>
        <v/>
      </c>
      <c r="E367" s="88" t="str">
        <f t="shared" si="20"/>
        <v/>
      </c>
      <c r="F367" s="89" t="str">
        <f t="shared" si="21"/>
        <v/>
      </c>
      <c r="G367" s="55"/>
      <c r="J367" s="85">
        <v>365</v>
      </c>
      <c r="K367" s="85" t="str">
        <f t="shared" si="22"/>
        <v/>
      </c>
      <c r="L367" s="86" t="str">
        <f>IF(M367="","",VLOOKUP(M367,'CUADRO GENERADO'!D:AK,34,FALSE))</f>
        <v/>
      </c>
      <c r="M367" s="87" t="str">
        <f>IF('BASE DATOS CONDUCTORES'!B368="","",'BASE DATOS CONDUCTORES'!B368)</f>
        <v/>
      </c>
    </row>
    <row r="368" spans="2:13">
      <c r="B368" s="69"/>
      <c r="C368" s="8"/>
      <c r="D368" s="71" t="str">
        <f t="shared" si="23"/>
        <v/>
      </c>
      <c r="E368" s="88" t="str">
        <f t="shared" si="20"/>
        <v/>
      </c>
      <c r="F368" s="89" t="str">
        <f t="shared" si="21"/>
        <v/>
      </c>
      <c r="G368" s="55"/>
      <c r="J368" s="85">
        <v>366</v>
      </c>
      <c r="K368" s="85" t="str">
        <f t="shared" si="22"/>
        <v/>
      </c>
      <c r="L368" s="86" t="str">
        <f>IF(M368="","",VLOOKUP(M368,'CUADRO GENERADO'!D:AK,34,FALSE))</f>
        <v/>
      </c>
      <c r="M368" s="87" t="str">
        <f>IF('BASE DATOS CONDUCTORES'!B369="","",'BASE DATOS CONDUCTORES'!B369)</f>
        <v/>
      </c>
    </row>
    <row r="369" spans="2:13">
      <c r="B369" s="69"/>
      <c r="C369" s="8"/>
      <c r="D369" s="71" t="str">
        <f t="shared" si="23"/>
        <v/>
      </c>
      <c r="E369" s="88" t="str">
        <f t="shared" si="20"/>
        <v/>
      </c>
      <c r="F369" s="89" t="str">
        <f t="shared" si="21"/>
        <v/>
      </c>
      <c r="G369" s="55"/>
      <c r="J369" s="85">
        <v>367</v>
      </c>
      <c r="K369" s="85" t="str">
        <f t="shared" si="22"/>
        <v/>
      </c>
      <c r="L369" s="86" t="str">
        <f>IF(M369="","",VLOOKUP(M369,'CUADRO GENERADO'!D:AK,34,FALSE))</f>
        <v/>
      </c>
      <c r="M369" s="87" t="str">
        <f>IF('BASE DATOS CONDUCTORES'!B370="","",'BASE DATOS CONDUCTORES'!B370)</f>
        <v/>
      </c>
    </row>
    <row r="370" spans="2:13">
      <c r="B370" s="69"/>
      <c r="C370" s="8"/>
      <c r="D370" s="71" t="str">
        <f t="shared" si="23"/>
        <v/>
      </c>
      <c r="E370" s="88" t="str">
        <f t="shared" si="20"/>
        <v/>
      </c>
      <c r="F370" s="89" t="str">
        <f t="shared" si="21"/>
        <v/>
      </c>
      <c r="G370" s="55"/>
      <c r="J370" s="85">
        <v>368</v>
      </c>
      <c r="K370" s="85" t="str">
        <f t="shared" si="22"/>
        <v/>
      </c>
      <c r="L370" s="86" t="str">
        <f>IF(M370="","",VLOOKUP(M370,'CUADRO GENERADO'!D:AK,34,FALSE))</f>
        <v/>
      </c>
      <c r="M370" s="87" t="str">
        <f>IF('BASE DATOS CONDUCTORES'!B371="","",'BASE DATOS CONDUCTORES'!B371)</f>
        <v/>
      </c>
    </row>
    <row r="371" spans="2:13">
      <c r="B371" s="69"/>
      <c r="C371" s="8"/>
      <c r="D371" s="71" t="str">
        <f t="shared" si="23"/>
        <v/>
      </c>
      <c r="E371" s="88" t="str">
        <f t="shared" si="20"/>
        <v/>
      </c>
      <c r="F371" s="89" t="str">
        <f t="shared" si="21"/>
        <v/>
      </c>
      <c r="G371" s="55"/>
      <c r="J371" s="85">
        <v>369</v>
      </c>
      <c r="K371" s="85" t="str">
        <f t="shared" si="22"/>
        <v/>
      </c>
      <c r="L371" s="86" t="str">
        <f>IF(M371="","",VLOOKUP(M371,'CUADRO GENERADO'!D:AK,34,FALSE))</f>
        <v/>
      </c>
      <c r="M371" s="87" t="str">
        <f>IF('BASE DATOS CONDUCTORES'!B372="","",'BASE DATOS CONDUCTORES'!B372)</f>
        <v/>
      </c>
    </row>
    <row r="372" spans="2:13">
      <c r="B372" s="69"/>
      <c r="C372" s="8"/>
      <c r="D372" s="71" t="str">
        <f t="shared" si="23"/>
        <v/>
      </c>
      <c r="E372" s="88" t="str">
        <f t="shared" si="20"/>
        <v/>
      </c>
      <c r="F372" s="89" t="str">
        <f t="shared" si="21"/>
        <v/>
      </c>
      <c r="G372" s="55"/>
      <c r="J372" s="85">
        <v>370</v>
      </c>
      <c r="K372" s="85" t="str">
        <f t="shared" si="22"/>
        <v/>
      </c>
      <c r="L372" s="86" t="str">
        <f>IF(M372="","",VLOOKUP(M372,'CUADRO GENERADO'!D:AK,34,FALSE))</f>
        <v/>
      </c>
      <c r="M372" s="87" t="str">
        <f>IF('BASE DATOS CONDUCTORES'!B373="","",'BASE DATOS CONDUCTORES'!B373)</f>
        <v/>
      </c>
    </row>
    <row r="373" spans="2:13">
      <c r="B373" s="69"/>
      <c r="C373" s="8"/>
      <c r="D373" s="71" t="str">
        <f t="shared" si="23"/>
        <v/>
      </c>
      <c r="E373" s="88" t="str">
        <f t="shared" si="20"/>
        <v/>
      </c>
      <c r="F373" s="89" t="str">
        <f t="shared" si="21"/>
        <v/>
      </c>
      <c r="G373" s="55"/>
      <c r="J373" s="85">
        <v>371</v>
      </c>
      <c r="K373" s="85" t="str">
        <f t="shared" si="22"/>
        <v/>
      </c>
      <c r="L373" s="86" t="str">
        <f>IF(M373="","",VLOOKUP(M373,'CUADRO GENERADO'!D:AK,34,FALSE))</f>
        <v/>
      </c>
      <c r="M373" s="87" t="str">
        <f>IF('BASE DATOS CONDUCTORES'!B374="","",'BASE DATOS CONDUCTORES'!B374)</f>
        <v/>
      </c>
    </row>
    <row r="374" spans="2:13">
      <c r="B374" s="69"/>
      <c r="C374" s="8"/>
      <c r="D374" s="71" t="str">
        <f t="shared" si="23"/>
        <v/>
      </c>
      <c r="E374" s="88" t="str">
        <f t="shared" si="20"/>
        <v/>
      </c>
      <c r="F374" s="89" t="str">
        <f t="shared" si="21"/>
        <v/>
      </c>
      <c r="G374" s="55"/>
      <c r="J374" s="85">
        <v>372</v>
      </c>
      <c r="K374" s="85" t="str">
        <f t="shared" si="22"/>
        <v/>
      </c>
      <c r="L374" s="86" t="str">
        <f>IF(M374="","",VLOOKUP(M374,'CUADRO GENERADO'!D:AK,34,FALSE))</f>
        <v/>
      </c>
      <c r="M374" s="87" t="str">
        <f>IF('BASE DATOS CONDUCTORES'!B375="","",'BASE DATOS CONDUCTORES'!B375)</f>
        <v/>
      </c>
    </row>
    <row r="375" spans="2:13">
      <c r="B375" s="69"/>
      <c r="C375" s="8"/>
      <c r="D375" s="71" t="str">
        <f t="shared" si="23"/>
        <v/>
      </c>
      <c r="E375" s="88" t="str">
        <f t="shared" si="20"/>
        <v/>
      </c>
      <c r="F375" s="89" t="str">
        <f t="shared" si="21"/>
        <v/>
      </c>
      <c r="G375" s="55"/>
      <c r="J375" s="85">
        <v>373</v>
      </c>
      <c r="K375" s="85" t="str">
        <f t="shared" si="22"/>
        <v/>
      </c>
      <c r="L375" s="86" t="str">
        <f>IF(M375="","",VLOOKUP(M375,'CUADRO GENERADO'!D:AK,34,FALSE))</f>
        <v/>
      </c>
      <c r="M375" s="87" t="str">
        <f>IF('BASE DATOS CONDUCTORES'!B376="","",'BASE DATOS CONDUCTORES'!B376)</f>
        <v/>
      </c>
    </row>
    <row r="376" spans="2:13">
      <c r="B376" s="69"/>
      <c r="C376" s="8"/>
      <c r="D376" s="71" t="str">
        <f t="shared" si="23"/>
        <v/>
      </c>
      <c r="E376" s="88" t="str">
        <f t="shared" si="20"/>
        <v/>
      </c>
      <c r="F376" s="89" t="str">
        <f t="shared" si="21"/>
        <v/>
      </c>
      <c r="G376" s="55"/>
      <c r="J376" s="85">
        <v>374</v>
      </c>
      <c r="K376" s="85" t="str">
        <f t="shared" si="22"/>
        <v/>
      </c>
      <c r="L376" s="86" t="str">
        <f>IF(M376="","",VLOOKUP(M376,'CUADRO GENERADO'!D:AK,34,FALSE))</f>
        <v/>
      </c>
      <c r="M376" s="87" t="str">
        <f>IF('BASE DATOS CONDUCTORES'!B377="","",'BASE DATOS CONDUCTORES'!B377)</f>
        <v/>
      </c>
    </row>
    <row r="377" spans="2:13">
      <c r="B377" s="69"/>
      <c r="C377" s="8"/>
      <c r="D377" s="71" t="str">
        <f t="shared" si="23"/>
        <v/>
      </c>
      <c r="E377" s="88" t="str">
        <f t="shared" si="20"/>
        <v/>
      </c>
      <c r="F377" s="89" t="str">
        <f t="shared" si="21"/>
        <v/>
      </c>
      <c r="G377" s="55"/>
      <c r="J377" s="85">
        <v>375</v>
      </c>
      <c r="K377" s="85" t="str">
        <f t="shared" si="22"/>
        <v/>
      </c>
      <c r="L377" s="86" t="str">
        <f>IF(M377="","",VLOOKUP(M377,'CUADRO GENERADO'!D:AK,34,FALSE))</f>
        <v/>
      </c>
      <c r="M377" s="87" t="str">
        <f>IF('BASE DATOS CONDUCTORES'!B378="","",'BASE DATOS CONDUCTORES'!B378)</f>
        <v/>
      </c>
    </row>
    <row r="378" spans="2:13">
      <c r="B378" s="69"/>
      <c r="C378" s="8"/>
      <c r="D378" s="71" t="str">
        <f t="shared" si="23"/>
        <v/>
      </c>
      <c r="E378" s="88" t="str">
        <f t="shared" si="20"/>
        <v/>
      </c>
      <c r="F378" s="89" t="str">
        <f t="shared" si="21"/>
        <v/>
      </c>
      <c r="G378" s="55"/>
      <c r="J378" s="85">
        <v>376</v>
      </c>
      <c r="K378" s="85" t="str">
        <f t="shared" si="22"/>
        <v/>
      </c>
      <c r="L378" s="86" t="str">
        <f>IF(M378="","",VLOOKUP(M378,'CUADRO GENERADO'!D:AK,34,FALSE))</f>
        <v/>
      </c>
      <c r="M378" s="87" t="str">
        <f>IF('BASE DATOS CONDUCTORES'!B379="","",'BASE DATOS CONDUCTORES'!B379)</f>
        <v/>
      </c>
    </row>
    <row r="379" spans="2:13">
      <c r="B379" s="69"/>
      <c r="C379" s="8"/>
      <c r="D379" s="71" t="str">
        <f t="shared" si="23"/>
        <v/>
      </c>
      <c r="E379" s="88" t="str">
        <f t="shared" si="20"/>
        <v/>
      </c>
      <c r="F379" s="89" t="str">
        <f t="shared" si="21"/>
        <v/>
      </c>
      <c r="G379" s="55"/>
      <c r="J379" s="85">
        <v>377</v>
      </c>
      <c r="K379" s="85" t="str">
        <f t="shared" si="22"/>
        <v/>
      </c>
      <c r="L379" s="86" t="str">
        <f>IF(M379="","",VLOOKUP(M379,'CUADRO GENERADO'!D:AK,34,FALSE))</f>
        <v/>
      </c>
      <c r="M379" s="87" t="str">
        <f>IF('BASE DATOS CONDUCTORES'!B380="","",'BASE DATOS CONDUCTORES'!B380)</f>
        <v/>
      </c>
    </row>
    <row r="380" spans="2:13">
      <c r="B380" s="69"/>
      <c r="C380" s="8"/>
      <c r="D380" s="71" t="str">
        <f t="shared" si="23"/>
        <v/>
      </c>
      <c r="E380" s="88" t="str">
        <f t="shared" si="20"/>
        <v/>
      </c>
      <c r="F380" s="89" t="str">
        <f t="shared" si="21"/>
        <v/>
      </c>
      <c r="G380" s="55"/>
      <c r="J380" s="85">
        <v>378</v>
      </c>
      <c r="K380" s="85" t="str">
        <f t="shared" si="22"/>
        <v/>
      </c>
      <c r="L380" s="86" t="str">
        <f>IF(M380="","",VLOOKUP(M380,'CUADRO GENERADO'!D:AK,34,FALSE))</f>
        <v/>
      </c>
      <c r="M380" s="87" t="str">
        <f>IF('BASE DATOS CONDUCTORES'!B381="","",'BASE DATOS CONDUCTORES'!B381)</f>
        <v/>
      </c>
    </row>
    <row r="381" spans="2:13">
      <c r="B381" s="69"/>
      <c r="C381" s="8"/>
      <c r="D381" s="71" t="str">
        <f t="shared" si="23"/>
        <v/>
      </c>
      <c r="E381" s="88" t="str">
        <f t="shared" si="20"/>
        <v/>
      </c>
      <c r="F381" s="89" t="str">
        <f t="shared" si="21"/>
        <v/>
      </c>
      <c r="G381" s="55"/>
      <c r="J381" s="85">
        <v>379</v>
      </c>
      <c r="K381" s="85" t="str">
        <f t="shared" si="22"/>
        <v/>
      </c>
      <c r="L381" s="86" t="str">
        <f>IF(M381="","",VLOOKUP(M381,'CUADRO GENERADO'!D:AK,34,FALSE))</f>
        <v/>
      </c>
      <c r="M381" s="87" t="str">
        <f>IF('BASE DATOS CONDUCTORES'!B382="","",'BASE DATOS CONDUCTORES'!B382)</f>
        <v/>
      </c>
    </row>
    <row r="382" spans="2:13">
      <c r="B382" s="69"/>
      <c r="C382" s="8"/>
      <c r="D382" s="71" t="str">
        <f t="shared" si="23"/>
        <v/>
      </c>
      <c r="E382" s="88" t="str">
        <f t="shared" si="20"/>
        <v/>
      </c>
      <c r="F382" s="89" t="str">
        <f t="shared" si="21"/>
        <v/>
      </c>
      <c r="G382" s="55"/>
      <c r="J382" s="85">
        <v>380</v>
      </c>
      <c r="K382" s="85" t="str">
        <f t="shared" si="22"/>
        <v/>
      </c>
      <c r="L382" s="86" t="str">
        <f>IF(M382="","",VLOOKUP(M382,'CUADRO GENERADO'!D:AK,34,FALSE))</f>
        <v/>
      </c>
      <c r="M382" s="87" t="str">
        <f>IF('BASE DATOS CONDUCTORES'!B383="","",'BASE DATOS CONDUCTORES'!B383)</f>
        <v/>
      </c>
    </row>
    <row r="383" spans="2:13">
      <c r="B383" s="69"/>
      <c r="C383" s="8"/>
      <c r="D383" s="71" t="str">
        <f t="shared" si="23"/>
        <v/>
      </c>
      <c r="E383" s="88" t="str">
        <f t="shared" si="20"/>
        <v/>
      </c>
      <c r="F383" s="89" t="str">
        <f t="shared" si="21"/>
        <v/>
      </c>
      <c r="G383" s="55"/>
      <c r="J383" s="85">
        <v>381</v>
      </c>
      <c r="K383" s="85" t="str">
        <f t="shared" si="22"/>
        <v/>
      </c>
      <c r="L383" s="86" t="str">
        <f>IF(M383="","",VLOOKUP(M383,'CUADRO GENERADO'!D:AK,34,FALSE))</f>
        <v/>
      </c>
      <c r="M383" s="87" t="str">
        <f>IF('BASE DATOS CONDUCTORES'!B384="","",'BASE DATOS CONDUCTORES'!B384)</f>
        <v/>
      </c>
    </row>
    <row r="384" spans="2:13">
      <c r="B384" s="69"/>
      <c r="C384" s="8"/>
      <c r="D384" s="71" t="str">
        <f t="shared" si="23"/>
        <v/>
      </c>
      <c r="E384" s="88" t="str">
        <f t="shared" si="20"/>
        <v/>
      </c>
      <c r="F384" s="89" t="str">
        <f t="shared" si="21"/>
        <v/>
      </c>
      <c r="G384" s="55"/>
      <c r="J384" s="85">
        <v>382</v>
      </c>
      <c r="K384" s="85" t="str">
        <f t="shared" si="22"/>
        <v/>
      </c>
      <c r="L384" s="86" t="str">
        <f>IF(M384="","",VLOOKUP(M384,'CUADRO GENERADO'!D:AK,34,FALSE))</f>
        <v/>
      </c>
      <c r="M384" s="87" t="str">
        <f>IF('BASE DATOS CONDUCTORES'!B385="","",'BASE DATOS CONDUCTORES'!B385)</f>
        <v/>
      </c>
    </row>
    <row r="385" spans="2:13">
      <c r="B385" s="69"/>
      <c r="C385" s="8"/>
      <c r="D385" s="71" t="str">
        <f t="shared" si="23"/>
        <v/>
      </c>
      <c r="E385" s="88" t="str">
        <f t="shared" si="20"/>
        <v/>
      </c>
      <c r="F385" s="89" t="str">
        <f t="shared" si="21"/>
        <v/>
      </c>
      <c r="G385" s="55"/>
      <c r="J385" s="85">
        <v>383</v>
      </c>
      <c r="K385" s="85" t="str">
        <f t="shared" si="22"/>
        <v/>
      </c>
      <c r="L385" s="86" t="str">
        <f>IF(M385="","",VLOOKUP(M385,'CUADRO GENERADO'!D:AK,34,FALSE))</f>
        <v/>
      </c>
      <c r="M385" s="87" t="str">
        <f>IF('BASE DATOS CONDUCTORES'!B386="","",'BASE DATOS CONDUCTORES'!B386)</f>
        <v/>
      </c>
    </row>
    <row r="386" spans="2:13">
      <c r="B386" s="69"/>
      <c r="C386" s="8"/>
      <c r="D386" s="71" t="str">
        <f t="shared" si="23"/>
        <v/>
      </c>
      <c r="E386" s="88" t="str">
        <f t="shared" si="20"/>
        <v/>
      </c>
      <c r="F386" s="89" t="str">
        <f t="shared" si="21"/>
        <v/>
      </c>
      <c r="G386" s="55"/>
      <c r="J386" s="85">
        <v>384</v>
      </c>
      <c r="K386" s="85" t="str">
        <f t="shared" si="22"/>
        <v/>
      </c>
      <c r="L386" s="86" t="str">
        <f>IF(M386="","",VLOOKUP(M386,'CUADRO GENERADO'!D:AK,34,FALSE))</f>
        <v/>
      </c>
      <c r="M386" s="87" t="str">
        <f>IF('BASE DATOS CONDUCTORES'!B387="","",'BASE DATOS CONDUCTORES'!B387)</f>
        <v/>
      </c>
    </row>
    <row r="387" spans="2:13">
      <c r="B387" s="69"/>
      <c r="C387" s="8"/>
      <c r="D387" s="71" t="str">
        <f t="shared" si="23"/>
        <v/>
      </c>
      <c r="E387" s="88" t="str">
        <f t="shared" ref="E387:E402" si="24">IFERROR(VLOOKUP(J387,K:M,2,FALSE),"")</f>
        <v/>
      </c>
      <c r="F387" s="89" t="str">
        <f t="shared" ref="F387:F402" si="25">IFERROR(VLOOKUP(J387,K:M,3,FALSE),"")</f>
        <v/>
      </c>
      <c r="G387" s="55"/>
      <c r="J387" s="85">
        <v>385</v>
      </c>
      <c r="K387" s="85" t="str">
        <f t="shared" ref="K387:K402" si="26">IF(M387="","",RANK(M387,M:M,1))</f>
        <v/>
      </c>
      <c r="L387" s="86" t="str">
        <f>IF(M387="","",VLOOKUP(M387,'CUADRO GENERADO'!D:AK,34,FALSE))</f>
        <v/>
      </c>
      <c r="M387" s="87" t="str">
        <f>IF('BASE DATOS CONDUCTORES'!B388="","",'BASE DATOS CONDUCTORES'!B388)</f>
        <v/>
      </c>
    </row>
    <row r="388" spans="2:13">
      <c r="B388" s="69"/>
      <c r="C388" s="8"/>
      <c r="D388" s="71" t="str">
        <f t="shared" ref="D388:D402" si="27">IF(C388="","",B388)</f>
        <v/>
      </c>
      <c r="E388" s="88" t="str">
        <f t="shared" si="24"/>
        <v/>
      </c>
      <c r="F388" s="89" t="str">
        <f t="shared" si="25"/>
        <v/>
      </c>
      <c r="G388" s="55"/>
      <c r="J388" s="85">
        <v>386</v>
      </c>
      <c r="K388" s="85" t="str">
        <f t="shared" si="26"/>
        <v/>
      </c>
      <c r="L388" s="86" t="str">
        <f>IF(M388="","",VLOOKUP(M388,'CUADRO GENERADO'!D:AK,34,FALSE))</f>
        <v/>
      </c>
      <c r="M388" s="87" t="str">
        <f>IF('BASE DATOS CONDUCTORES'!B389="","",'BASE DATOS CONDUCTORES'!B389)</f>
        <v/>
      </c>
    </row>
    <row r="389" spans="2:13">
      <c r="B389" s="69"/>
      <c r="C389" s="8"/>
      <c r="D389" s="71" t="str">
        <f t="shared" si="27"/>
        <v/>
      </c>
      <c r="E389" s="88" t="str">
        <f t="shared" si="24"/>
        <v/>
      </c>
      <c r="F389" s="89" t="str">
        <f t="shared" si="25"/>
        <v/>
      </c>
      <c r="G389" s="55"/>
      <c r="J389" s="85">
        <v>387</v>
      </c>
      <c r="K389" s="85" t="str">
        <f t="shared" si="26"/>
        <v/>
      </c>
      <c r="L389" s="86" t="str">
        <f>IF(M389="","",VLOOKUP(M389,'CUADRO GENERADO'!D:AK,34,FALSE))</f>
        <v/>
      </c>
      <c r="M389" s="87" t="str">
        <f>IF('BASE DATOS CONDUCTORES'!B390="","",'BASE DATOS CONDUCTORES'!B390)</f>
        <v/>
      </c>
    </row>
    <row r="390" spans="2:13">
      <c r="B390" s="69"/>
      <c r="C390" s="8"/>
      <c r="D390" s="71" t="str">
        <f t="shared" si="27"/>
        <v/>
      </c>
      <c r="E390" s="88" t="str">
        <f t="shared" si="24"/>
        <v/>
      </c>
      <c r="F390" s="89" t="str">
        <f t="shared" si="25"/>
        <v/>
      </c>
      <c r="G390" s="55"/>
      <c r="J390" s="85">
        <v>388</v>
      </c>
      <c r="K390" s="85" t="str">
        <f t="shared" si="26"/>
        <v/>
      </c>
      <c r="L390" s="86" t="str">
        <f>IF(M390="","",VLOOKUP(M390,'CUADRO GENERADO'!D:AK,34,FALSE))</f>
        <v/>
      </c>
      <c r="M390" s="87" t="str">
        <f>IF('BASE DATOS CONDUCTORES'!B391="","",'BASE DATOS CONDUCTORES'!B391)</f>
        <v/>
      </c>
    </row>
    <row r="391" spans="2:13">
      <c r="B391" s="69"/>
      <c r="C391" s="8"/>
      <c r="D391" s="71" t="str">
        <f t="shared" si="27"/>
        <v/>
      </c>
      <c r="E391" s="88" t="str">
        <f t="shared" si="24"/>
        <v/>
      </c>
      <c r="F391" s="89" t="str">
        <f t="shared" si="25"/>
        <v/>
      </c>
      <c r="G391" s="55"/>
      <c r="J391" s="85">
        <v>389</v>
      </c>
      <c r="K391" s="85" t="str">
        <f t="shared" si="26"/>
        <v/>
      </c>
      <c r="L391" s="86" t="str">
        <f>IF(M391="","",VLOOKUP(M391,'CUADRO GENERADO'!D:AK,34,FALSE))</f>
        <v/>
      </c>
      <c r="M391" s="87" t="str">
        <f>IF('BASE DATOS CONDUCTORES'!B392="","",'BASE DATOS CONDUCTORES'!B392)</f>
        <v/>
      </c>
    </row>
    <row r="392" spans="2:13">
      <c r="B392" s="69"/>
      <c r="C392" s="8"/>
      <c r="D392" s="71" t="str">
        <f t="shared" si="27"/>
        <v/>
      </c>
      <c r="E392" s="88" t="str">
        <f t="shared" si="24"/>
        <v/>
      </c>
      <c r="F392" s="89" t="str">
        <f t="shared" si="25"/>
        <v/>
      </c>
      <c r="G392" s="55"/>
      <c r="J392" s="85">
        <v>390</v>
      </c>
      <c r="K392" s="85" t="str">
        <f t="shared" si="26"/>
        <v/>
      </c>
      <c r="L392" s="86" t="str">
        <f>IF(M392="","",VLOOKUP(M392,'CUADRO GENERADO'!D:AK,34,FALSE))</f>
        <v/>
      </c>
      <c r="M392" s="87" t="str">
        <f>IF('BASE DATOS CONDUCTORES'!B393="","",'BASE DATOS CONDUCTORES'!B393)</f>
        <v/>
      </c>
    </row>
    <row r="393" spans="2:13">
      <c r="B393" s="69"/>
      <c r="C393" s="8"/>
      <c r="D393" s="71" t="str">
        <f t="shared" si="27"/>
        <v/>
      </c>
      <c r="E393" s="88" t="str">
        <f t="shared" si="24"/>
        <v/>
      </c>
      <c r="F393" s="89" t="str">
        <f t="shared" si="25"/>
        <v/>
      </c>
      <c r="G393" s="55"/>
      <c r="J393" s="85">
        <v>391</v>
      </c>
      <c r="K393" s="85" t="str">
        <f t="shared" si="26"/>
        <v/>
      </c>
      <c r="L393" s="86" t="str">
        <f>IF(M393="","",VLOOKUP(M393,'CUADRO GENERADO'!D:AK,34,FALSE))</f>
        <v/>
      </c>
      <c r="M393" s="87" t="str">
        <f>IF('BASE DATOS CONDUCTORES'!B394="","",'BASE DATOS CONDUCTORES'!B394)</f>
        <v/>
      </c>
    </row>
    <row r="394" spans="2:13">
      <c r="B394" s="69"/>
      <c r="C394" s="8"/>
      <c r="D394" s="71" t="str">
        <f t="shared" si="27"/>
        <v/>
      </c>
      <c r="E394" s="88" t="str">
        <f t="shared" si="24"/>
        <v/>
      </c>
      <c r="F394" s="89" t="str">
        <f t="shared" si="25"/>
        <v/>
      </c>
      <c r="G394" s="55"/>
      <c r="J394" s="85">
        <v>392</v>
      </c>
      <c r="K394" s="85" t="str">
        <f t="shared" si="26"/>
        <v/>
      </c>
      <c r="L394" s="86" t="str">
        <f>IF(M394="","",VLOOKUP(M394,'CUADRO GENERADO'!D:AK,34,FALSE))</f>
        <v/>
      </c>
      <c r="M394" s="87" t="str">
        <f>IF('BASE DATOS CONDUCTORES'!B395="","",'BASE DATOS CONDUCTORES'!B395)</f>
        <v/>
      </c>
    </row>
    <row r="395" spans="2:13">
      <c r="B395" s="69"/>
      <c r="C395" s="8"/>
      <c r="D395" s="71" t="str">
        <f t="shared" si="27"/>
        <v/>
      </c>
      <c r="E395" s="88" t="str">
        <f t="shared" si="24"/>
        <v/>
      </c>
      <c r="F395" s="89" t="str">
        <f t="shared" si="25"/>
        <v/>
      </c>
      <c r="G395" s="55"/>
      <c r="J395" s="85">
        <v>393</v>
      </c>
      <c r="K395" s="85" t="str">
        <f t="shared" si="26"/>
        <v/>
      </c>
      <c r="L395" s="86" t="str">
        <f>IF(M395="","",VLOOKUP(M395,'CUADRO GENERADO'!D:AK,34,FALSE))</f>
        <v/>
      </c>
      <c r="M395" s="87" t="str">
        <f>IF('BASE DATOS CONDUCTORES'!B396="","",'BASE DATOS CONDUCTORES'!B396)</f>
        <v/>
      </c>
    </row>
    <row r="396" spans="2:13">
      <c r="B396" s="69"/>
      <c r="C396" s="8"/>
      <c r="D396" s="71" t="str">
        <f t="shared" si="27"/>
        <v/>
      </c>
      <c r="E396" s="88" t="str">
        <f t="shared" si="24"/>
        <v/>
      </c>
      <c r="F396" s="89" t="str">
        <f t="shared" si="25"/>
        <v/>
      </c>
      <c r="G396" s="55"/>
      <c r="J396" s="85">
        <v>394</v>
      </c>
      <c r="K396" s="85" t="str">
        <f t="shared" si="26"/>
        <v/>
      </c>
      <c r="L396" s="86" t="str">
        <f>IF(M396="","",VLOOKUP(M396,'CUADRO GENERADO'!D:AK,34,FALSE))</f>
        <v/>
      </c>
      <c r="M396" s="87" t="str">
        <f>IF('BASE DATOS CONDUCTORES'!B397="","",'BASE DATOS CONDUCTORES'!B397)</f>
        <v/>
      </c>
    </row>
    <row r="397" spans="2:13">
      <c r="B397" s="69"/>
      <c r="C397" s="8"/>
      <c r="D397" s="71" t="str">
        <f t="shared" si="27"/>
        <v/>
      </c>
      <c r="E397" s="88" t="str">
        <f t="shared" si="24"/>
        <v/>
      </c>
      <c r="F397" s="89" t="str">
        <f t="shared" si="25"/>
        <v/>
      </c>
      <c r="G397" s="55"/>
      <c r="J397" s="85">
        <v>395</v>
      </c>
      <c r="K397" s="85" t="str">
        <f t="shared" si="26"/>
        <v/>
      </c>
      <c r="L397" s="86" t="str">
        <f>IF(M397="","",VLOOKUP(M397,'CUADRO GENERADO'!D:AK,34,FALSE))</f>
        <v/>
      </c>
      <c r="M397" s="87" t="str">
        <f>IF('BASE DATOS CONDUCTORES'!B398="","",'BASE DATOS CONDUCTORES'!B398)</f>
        <v/>
      </c>
    </row>
    <row r="398" spans="2:13">
      <c r="B398" s="69"/>
      <c r="C398" s="8"/>
      <c r="D398" s="71" t="str">
        <f t="shared" si="27"/>
        <v/>
      </c>
      <c r="E398" s="88" t="str">
        <f t="shared" si="24"/>
        <v/>
      </c>
      <c r="F398" s="89" t="str">
        <f t="shared" si="25"/>
        <v/>
      </c>
      <c r="G398" s="55"/>
      <c r="J398" s="85">
        <v>396</v>
      </c>
      <c r="K398" s="85" t="str">
        <f t="shared" si="26"/>
        <v/>
      </c>
      <c r="L398" s="86" t="str">
        <f>IF(M398="","",VLOOKUP(M398,'CUADRO GENERADO'!D:AK,34,FALSE))</f>
        <v/>
      </c>
      <c r="M398" s="87" t="str">
        <f>IF('BASE DATOS CONDUCTORES'!B399="","",'BASE DATOS CONDUCTORES'!B399)</f>
        <v/>
      </c>
    </row>
    <row r="399" spans="2:13">
      <c r="B399" s="69"/>
      <c r="C399" s="8"/>
      <c r="D399" s="71" t="str">
        <f t="shared" si="27"/>
        <v/>
      </c>
      <c r="E399" s="88" t="str">
        <f t="shared" si="24"/>
        <v/>
      </c>
      <c r="F399" s="89" t="str">
        <f t="shared" si="25"/>
        <v/>
      </c>
      <c r="G399" s="55"/>
      <c r="J399" s="85">
        <v>397</v>
      </c>
      <c r="K399" s="85" t="str">
        <f t="shared" si="26"/>
        <v/>
      </c>
      <c r="L399" s="86" t="str">
        <f>IF(M399="","",VLOOKUP(M399,'CUADRO GENERADO'!D:AK,34,FALSE))</f>
        <v/>
      </c>
      <c r="M399" s="87" t="str">
        <f>IF('BASE DATOS CONDUCTORES'!B400="","",'BASE DATOS CONDUCTORES'!B400)</f>
        <v/>
      </c>
    </row>
    <row r="400" spans="2:13">
      <c r="B400" s="69"/>
      <c r="C400" s="8"/>
      <c r="D400" s="71" t="str">
        <f t="shared" si="27"/>
        <v/>
      </c>
      <c r="E400" s="88" t="str">
        <f t="shared" si="24"/>
        <v/>
      </c>
      <c r="F400" s="89" t="str">
        <f t="shared" si="25"/>
        <v/>
      </c>
      <c r="G400" s="55"/>
      <c r="J400" s="85">
        <v>398</v>
      </c>
      <c r="K400" s="85" t="str">
        <f t="shared" si="26"/>
        <v/>
      </c>
      <c r="L400" s="86" t="str">
        <f>IF(M400="","",VLOOKUP(M400,'CUADRO GENERADO'!D:AK,34,FALSE))</f>
        <v/>
      </c>
      <c r="M400" s="87" t="str">
        <f>IF('BASE DATOS CONDUCTORES'!B401="","",'BASE DATOS CONDUCTORES'!B401)</f>
        <v/>
      </c>
    </row>
    <row r="401" spans="2:13">
      <c r="B401" s="69"/>
      <c r="C401" s="8"/>
      <c r="D401" s="71" t="str">
        <f t="shared" si="27"/>
        <v/>
      </c>
      <c r="E401" s="88" t="str">
        <f t="shared" si="24"/>
        <v/>
      </c>
      <c r="F401" s="89" t="str">
        <f t="shared" si="25"/>
        <v/>
      </c>
      <c r="G401" s="55"/>
      <c r="J401" s="85">
        <v>399</v>
      </c>
      <c r="K401" s="85" t="str">
        <f t="shared" si="26"/>
        <v/>
      </c>
      <c r="L401" s="86" t="str">
        <f>IF(M401="","",VLOOKUP(M401,'CUADRO GENERADO'!D:AK,34,FALSE))</f>
        <v/>
      </c>
      <c r="M401" s="87" t="str">
        <f>IF('BASE DATOS CONDUCTORES'!B402="","",'BASE DATOS CONDUCTORES'!B402)</f>
        <v/>
      </c>
    </row>
    <row r="402" spans="2:13">
      <c r="B402" s="69"/>
      <c r="C402" s="8"/>
      <c r="D402" s="71" t="str">
        <f t="shared" si="27"/>
        <v/>
      </c>
      <c r="E402" s="88" t="str">
        <f t="shared" si="24"/>
        <v/>
      </c>
      <c r="F402" s="89" t="str">
        <f t="shared" si="25"/>
        <v/>
      </c>
      <c r="G402" s="55"/>
      <c r="J402" s="85">
        <v>400</v>
      </c>
      <c r="K402" s="85" t="str">
        <f t="shared" si="26"/>
        <v/>
      </c>
      <c r="L402" s="86" t="str">
        <f>IF(M402="","",VLOOKUP(M402,'CUADRO GENERADO'!D:AK,34,FALSE))</f>
        <v/>
      </c>
      <c r="M402" s="87" t="str">
        <f>IF('BASE DATOS CONDUCTORES'!B403="","",'BASE DATOS CONDUCTORES'!B403)</f>
        <v/>
      </c>
    </row>
    <row r="403" spans="2:13">
      <c r="B403" s="73"/>
      <c r="C403" s="55"/>
      <c r="D403" s="74"/>
      <c r="E403" s="73"/>
      <c r="F403" s="55"/>
      <c r="G403" s="55"/>
    </row>
  </sheetData>
  <sheetProtection sheet="1" objects="1" scenarios="1"/>
  <mergeCells count="1">
    <mergeCell ref="J1:M1"/>
  </mergeCells>
  <phoneticPr fontId="3" type="noConversion"/>
  <pageMargins left="0.75" right="0.75" top="1" bottom="1" header="0" footer="0"/>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sheetPr codeName="Hoja5">
    <tabColor indexed="43"/>
  </sheetPr>
  <dimension ref="A1:AB403"/>
  <sheetViews>
    <sheetView workbookViewId="0">
      <pane ySplit="3" topLeftCell="A4" activePane="bottomLeft" state="frozenSplit"/>
      <selection pane="bottomLeft" activeCell="C4" sqref="C4"/>
    </sheetView>
  </sheetViews>
  <sheetFormatPr baseColWidth="10" defaultColWidth="11.44140625" defaultRowHeight="13.2"/>
  <cols>
    <col min="1" max="1" width="15.33203125" style="56" customWidth="1"/>
    <col min="2" max="2" width="14.5546875" style="56" customWidth="1"/>
    <col min="3" max="3" width="6.109375" style="56" customWidth="1"/>
    <col min="4" max="4" width="9" style="56" customWidth="1"/>
    <col min="5" max="5" width="39.88671875" style="57" customWidth="1"/>
    <col min="6" max="6" width="12.88671875" style="56" customWidth="1"/>
    <col min="7" max="7" width="11.5546875" style="56" customWidth="1"/>
    <col min="8" max="9" width="3.6640625" style="56" customWidth="1"/>
    <col min="10" max="10" width="8.6640625" style="56" customWidth="1"/>
    <col min="11" max="12" width="3.6640625" style="56" customWidth="1"/>
    <col min="13" max="13" width="8.6640625" style="56" customWidth="1"/>
    <col min="14" max="15" width="3.6640625" style="56" customWidth="1"/>
    <col min="16" max="16" width="8.6640625" style="56" customWidth="1"/>
    <col min="17" max="18" width="3.6640625" style="56" customWidth="1"/>
    <col min="19" max="19" width="8.6640625" style="56" customWidth="1"/>
    <col min="20" max="20" width="20.109375" style="56" customWidth="1"/>
    <col min="21" max="21" width="5.88671875" style="56" customWidth="1"/>
    <col min="22" max="22" width="11.5546875" customWidth="1"/>
    <col min="23" max="28" width="16.6640625" style="1" customWidth="1"/>
    <col min="29" max="16384" width="11.44140625" style="56"/>
  </cols>
  <sheetData>
    <row r="1" spans="1:28" ht="13.8" thickBot="1">
      <c r="A1" s="76" t="str">
        <f>'CUADRO GENERADO'!$D$1</f>
        <v>SoFalt 3.0</v>
      </c>
      <c r="B1" s="91" t="str">
        <f>IF(B2="NºCONDUCTOR","","REPETIDOS")</f>
        <v/>
      </c>
      <c r="C1" s="91" t="str">
        <f>IF(C2="TGT","","REPE")</f>
        <v/>
      </c>
      <c r="D1" s="91" t="str">
        <f>IF(D2="NºCOND","","REPETID")</f>
        <v/>
      </c>
      <c r="E1" s="91" t="str">
        <f>IF(E2="APELLIDOS, NOMBRE","","REPETIDOS")</f>
        <v/>
      </c>
      <c r="G1" s="58" t="s">
        <v>158</v>
      </c>
      <c r="H1" s="138" t="s">
        <v>103</v>
      </c>
      <c r="I1" s="139"/>
      <c r="J1" s="140"/>
      <c r="K1" s="138" t="s">
        <v>133</v>
      </c>
      <c r="L1" s="139"/>
      <c r="M1" s="140"/>
      <c r="N1" s="138" t="s">
        <v>132</v>
      </c>
      <c r="O1" s="139"/>
      <c r="P1" s="140"/>
      <c r="Q1" s="138" t="s">
        <v>159</v>
      </c>
      <c r="R1" s="139"/>
      <c r="S1" s="140"/>
      <c r="X1" s="45" t="str">
        <f>H1</f>
        <v>TRALUSA</v>
      </c>
      <c r="Y1" s="45" t="str">
        <f>K1</f>
        <v>AULUSA</v>
      </c>
      <c r="Z1" s="45" t="str">
        <f>N1</f>
        <v>CASTROMIL</v>
      </c>
      <c r="AA1" s="45" t="str">
        <f>Q1</f>
        <v>AULUSA TEO</v>
      </c>
      <c r="AB1" s="45" t="s">
        <v>160</v>
      </c>
    </row>
    <row r="2" spans="1:28" ht="20.25" customHeight="1" thickBot="1">
      <c r="B2" s="10" t="str">
        <f>IF(ISNA(MODE(B4:B403)),"NºCONDUCTOR",MODE(B4:B403))</f>
        <v>NºCONDUCTOR</v>
      </c>
      <c r="C2" s="10" t="str">
        <f>IF(ISNA(MODE(C4:C403)),"TGT",MODE(C4:C403))</f>
        <v>TGT</v>
      </c>
      <c r="D2" s="10" t="str">
        <f>IF(ISNA(MODE(D4:D403)),"NºCOND",MODE(D4:D403))</f>
        <v>NºCOND</v>
      </c>
      <c r="E2" s="10" t="str">
        <f>IF(ISNA(MODE(E4:E403)),"APELLIDOS, NOMBRE",MODE(E4:E403))</f>
        <v>APELLIDOS, NOMBRE</v>
      </c>
      <c r="F2" s="10" t="s">
        <v>141</v>
      </c>
      <c r="G2" s="59" t="str">
        <f>IF(ISNA(MODE(G4:G403)),"N.EMP.JER",MODE(G4:G403))</f>
        <v>N.EMP.JER</v>
      </c>
      <c r="H2" s="141" t="str">
        <f>IF(ISNA(MODE(H4:H403)),H1&amp;".JER",MODE(H4:H403))</f>
        <v>TRALUSA.JER</v>
      </c>
      <c r="I2" s="142"/>
      <c r="J2" s="143"/>
      <c r="K2" s="144" t="str">
        <f>IF(ISNA(MODE(K4:K403)),K1&amp;".JER",MODE(K4:K403))</f>
        <v>AULUSA.JER</v>
      </c>
      <c r="L2" s="145"/>
      <c r="M2" s="146"/>
      <c r="N2" s="147" t="str">
        <f>IF(ISNA(MODE(N4:N403)),N1&amp;".JER",MODE(N4:N403))</f>
        <v>CASTROMIL.JER</v>
      </c>
      <c r="O2" s="148"/>
      <c r="P2" s="149"/>
      <c r="Q2" s="132" t="str">
        <f>IF(ISNA(MODE(Q4:Q403)),Q1&amp;".JER",MODE(Q4:Q403))</f>
        <v>AULUSA TEO.JER</v>
      </c>
      <c r="R2" s="133"/>
      <c r="S2" s="134"/>
      <c r="T2" s="48" t="s">
        <v>141</v>
      </c>
      <c r="W2" s="60" t="s">
        <v>141</v>
      </c>
      <c r="X2" s="61" t="str">
        <f>IF(ISNA(MODE(X4:X403)),"TRALUSA.JER",MODE(X4:X403))</f>
        <v>TRALUSA.JER</v>
      </c>
      <c r="Y2" s="79" t="str">
        <f>IF(ISNA(MODE(Y4:Y403)),"AULUSA.JER",MODE(Y4:Y403))</f>
        <v>AULUSA.JER</v>
      </c>
      <c r="Z2" s="81" t="str">
        <f>IF(ISNA(MODE(Z4:Z403)),"CASTROMIL.JER",MODE(Z4:Z403))</f>
        <v>CASTROMIL.JER</v>
      </c>
      <c r="AA2" s="82" t="str">
        <f>Q2</f>
        <v>AULUSA TEO.JER</v>
      </c>
      <c r="AB2" s="49" t="str">
        <f>IF(ISNA(MODE(AB4:AB403)),"NºCONDUCTOR",MODE(AB4:AB403))</f>
        <v>NºCONDUCTOR</v>
      </c>
    </row>
    <row r="3" spans="1:28">
      <c r="A3" s="75" t="s">
        <v>189</v>
      </c>
      <c r="B3" s="10">
        <f>COUNTA(B4:B403)-COUNTIF(B4:B403,"")</f>
        <v>129</v>
      </c>
      <c r="C3" s="10">
        <f>COUNTA(C4:C403)</f>
        <v>129</v>
      </c>
      <c r="D3" s="10">
        <f>COUNTA(D4:D403)</f>
        <v>400</v>
      </c>
      <c r="E3" s="10">
        <f>COUNTA(E4:E403)</f>
        <v>129</v>
      </c>
      <c r="F3" s="77"/>
      <c r="G3" s="59"/>
      <c r="H3" s="135">
        <f>COUNTA(J4:J403)-COUNTBLANK(J4:J403)</f>
        <v>74</v>
      </c>
      <c r="I3" s="136"/>
      <c r="J3" s="137"/>
      <c r="K3" s="135">
        <f>COUNTA(M4:M403)-COUNTBLANK(M4:M403)</f>
        <v>23</v>
      </c>
      <c r="L3" s="136"/>
      <c r="M3" s="137"/>
      <c r="N3" s="135">
        <f>COUNTA(P4:P403)-COUNTBLANK(P4:P403)</f>
        <v>11</v>
      </c>
      <c r="O3" s="136"/>
      <c r="P3" s="137"/>
      <c r="Q3" s="135">
        <f>COUNTA(S4:S403)-COUNTBLANK(S4:S403)</f>
        <v>21</v>
      </c>
      <c r="R3" s="136"/>
      <c r="S3" s="137"/>
      <c r="T3" s="11"/>
      <c r="V3" s="130" t="s">
        <v>144</v>
      </c>
      <c r="W3" s="131"/>
      <c r="X3" s="62">
        <f>COUNTA(X4:X403)-COUNTBLANK(X4:X403)</f>
        <v>74</v>
      </c>
      <c r="Y3" s="62">
        <f>COUNTA(Y4:Y403)-COUNTBLANK(Y4:Y403)</f>
        <v>23</v>
      </c>
      <c r="Z3" s="62">
        <f>COUNTA(Z4:Z403)-COUNTBLANK(Z4:Z403)</f>
        <v>11</v>
      </c>
      <c r="AA3" s="62">
        <f>COUNTA(AA4:AA403)-COUNTBLANK(AA4:AA403)</f>
        <v>21</v>
      </c>
      <c r="AB3" s="10">
        <f>COUNTA(AB4:AB403)-COUNTBLANK(AB4:AB403)</f>
        <v>400</v>
      </c>
    </row>
    <row r="4" spans="1:28">
      <c r="B4" s="11" t="str">
        <f>IF(C4="","",D4)</f>
        <v/>
      </c>
      <c r="C4" s="66"/>
      <c r="D4" s="78">
        <v>1</v>
      </c>
      <c r="E4" s="14"/>
      <c r="F4" s="13"/>
      <c r="G4" s="11" t="str">
        <f>IF(C4="","",IF(F4="TRALUSA",1000,IF(F4="AULUSA",200,IF(F4="CASTROMIL",300,IF(F4="AULUSA TEO",4000,0))))+IF(F4="",0,RANK(D4,$D$4:$D$403)))</f>
        <v/>
      </c>
      <c r="H4" s="12" t="str">
        <f>IF(C4="","",IF(F4=$H$1,RANK(G4,$G$4:$G$403),""))</f>
        <v/>
      </c>
      <c r="I4" s="12" t="str">
        <f>IF(H4="","",RANK(H4,H$4:H$403))</f>
        <v/>
      </c>
      <c r="J4" s="12" t="str">
        <f>IF(I4="","",RANK(I4,I$4:I$403))</f>
        <v/>
      </c>
      <c r="K4" s="12" t="str">
        <f>IF(C4="","",IF(F4=$K$1,RANK(G4,$G$4:$G$403),""))</f>
        <v/>
      </c>
      <c r="L4" s="12" t="str">
        <f>IF(K4="","",RANK(K4,K$4:K$403))</f>
        <v/>
      </c>
      <c r="M4" s="12" t="str">
        <f>IF(L4="","",RANK(L4,L$4:L$403))</f>
        <v/>
      </c>
      <c r="N4" s="12" t="str">
        <f>IF(C4="","",IF(F4=$N$1,RANK(G4,$G$4:$G$403),""))</f>
        <v/>
      </c>
      <c r="O4" s="12" t="str">
        <f>IF(N4="","",RANK(N4,N$4:N$403))</f>
        <v/>
      </c>
      <c r="P4" s="12" t="str">
        <f>IF(O4="","",RANK(O4,O$4:O$403))</f>
        <v/>
      </c>
      <c r="Q4" s="12" t="str">
        <f>IF(C4="","",IF(F4=$Q$1,RANK(G4,$G$4:$G$403),""))</f>
        <v/>
      </c>
      <c r="R4" s="12" t="str">
        <f>IF(Q4="","",RANK(Q4,Q$4:Q$403))</f>
        <v/>
      </c>
      <c r="S4" s="12" t="str">
        <f>IF(R4="","",RANK(R4,R$4:R$403))</f>
        <v/>
      </c>
      <c r="T4" s="11" t="str">
        <f>IF(F4="","",F4)</f>
        <v/>
      </c>
      <c r="W4" s="63" t="str">
        <f>IF('BASE DATOS CONDUCTORES'!F4="","",'BASE DATOS CONDUCTORES'!F4)</f>
        <v/>
      </c>
      <c r="X4" s="64" t="str">
        <f>'BASE DATOS CONDUCTORES'!J4</f>
        <v/>
      </c>
      <c r="Y4" s="64" t="str">
        <f>'BASE DATOS CONDUCTORES'!M4</f>
        <v/>
      </c>
      <c r="Z4" s="64" t="str">
        <f>'BASE DATOS CONDUCTORES'!P4</f>
        <v/>
      </c>
      <c r="AA4" s="64" t="str">
        <f>'BASE DATOS CONDUCTORES'!S4</f>
        <v/>
      </c>
      <c r="AB4" s="64">
        <f>IF('BASE DATOS CONDUCTORES'!D4="","",'BASE DATOS CONDUCTORES'!D4)</f>
        <v>1</v>
      </c>
    </row>
    <row r="5" spans="1:28">
      <c r="B5" s="11" t="str">
        <f t="shared" ref="B5:B68" si="0">IF(C5="","",D5)</f>
        <v/>
      </c>
      <c r="C5" s="66"/>
      <c r="D5" s="78">
        <v>2</v>
      </c>
      <c r="E5" s="14"/>
      <c r="F5" s="13"/>
      <c r="G5" s="11" t="str">
        <f t="shared" ref="G5:G68" si="1">IF(C5="","",IF(F5="TRALUSA",1000,IF(F5="AULUSA",200,IF(F5="CASTROMIL",300,IF(F5="AULUSA TEO",4000,0))))+IF(F5="",0,RANK(D5,$D$4:$D$403)))</f>
        <v/>
      </c>
      <c r="H5" s="12" t="str">
        <f t="shared" ref="H5:H68" si="2">IF(C5="","",IF(F5=$H$1,RANK(G5,$G$4:$G$403),""))</f>
        <v/>
      </c>
      <c r="I5" s="12" t="str">
        <f t="shared" ref="I5:J5" si="3">IF(H5="","",RANK(H5,H$4:H$403))</f>
        <v/>
      </c>
      <c r="J5" s="12" t="str">
        <f t="shared" si="3"/>
        <v/>
      </c>
      <c r="K5" s="12" t="str">
        <f t="shared" ref="K5:K68" si="4">IF(C5="","",IF(F5=$K$1,RANK(G5,$G$4:$G$403),""))</f>
        <v/>
      </c>
      <c r="L5" s="12" t="str">
        <f t="shared" ref="L5:M5" si="5">IF(K5="","",RANK(K5,K$4:K$403))</f>
        <v/>
      </c>
      <c r="M5" s="12" t="str">
        <f t="shared" si="5"/>
        <v/>
      </c>
      <c r="N5" s="12" t="str">
        <f t="shared" ref="N5:N68" si="6">IF(C5="","",IF(F5=$N$1,RANK(G5,$G$4:$G$403),""))</f>
        <v/>
      </c>
      <c r="O5" s="12" t="str">
        <f t="shared" ref="O5:P5" si="7">IF(N5="","",RANK(N5,N$4:N$403))</f>
        <v/>
      </c>
      <c r="P5" s="12" t="str">
        <f t="shared" si="7"/>
        <v/>
      </c>
      <c r="Q5" s="12" t="str">
        <f t="shared" ref="Q5:Q68" si="8">IF(C5="","",IF(F5=$Q$1,RANK(G5,$G$4:$G$403),""))</f>
        <v/>
      </c>
      <c r="R5" s="12" t="str">
        <f t="shared" ref="R5:S5" si="9">IF(Q5="","",RANK(Q5,Q$4:Q$403))</f>
        <v/>
      </c>
      <c r="S5" s="12" t="str">
        <f t="shared" si="9"/>
        <v/>
      </c>
      <c r="T5" s="11" t="str">
        <f t="shared" ref="T5:T68" si="10">IF(F5="","",F5)</f>
        <v/>
      </c>
      <c r="W5" s="64" t="str">
        <f>IF('BASE DATOS CONDUCTORES'!F5="","",'BASE DATOS CONDUCTORES'!F5)</f>
        <v/>
      </c>
      <c r="X5" s="64" t="str">
        <f>'BASE DATOS CONDUCTORES'!J5</f>
        <v/>
      </c>
      <c r="Y5" s="64" t="str">
        <f>'BASE DATOS CONDUCTORES'!M5</f>
        <v/>
      </c>
      <c r="Z5" s="64" t="str">
        <f>'BASE DATOS CONDUCTORES'!P5</f>
        <v/>
      </c>
      <c r="AA5" s="64" t="str">
        <f>'BASE DATOS CONDUCTORES'!S5</f>
        <v/>
      </c>
      <c r="AB5" s="64">
        <f>IF('BASE DATOS CONDUCTORES'!D5="","",'BASE DATOS CONDUCTORES'!D5)</f>
        <v>2</v>
      </c>
    </row>
    <row r="6" spans="1:28">
      <c r="B6" s="11" t="str">
        <f t="shared" si="0"/>
        <v/>
      </c>
      <c r="C6" s="66"/>
      <c r="D6" s="78">
        <v>3</v>
      </c>
      <c r="E6" s="14"/>
      <c r="F6" s="13"/>
      <c r="G6" s="11" t="str">
        <f t="shared" si="1"/>
        <v/>
      </c>
      <c r="H6" s="12" t="str">
        <f t="shared" si="2"/>
        <v/>
      </c>
      <c r="I6" s="12" t="str">
        <f t="shared" ref="I6:J6" si="11">IF(H6="","",RANK(H6,H$4:H$403))</f>
        <v/>
      </c>
      <c r="J6" s="12" t="str">
        <f t="shared" si="11"/>
        <v/>
      </c>
      <c r="K6" s="12" t="str">
        <f t="shared" si="4"/>
        <v/>
      </c>
      <c r="L6" s="12" t="str">
        <f t="shared" ref="L6:M6" si="12">IF(K6="","",RANK(K6,K$4:K$403))</f>
        <v/>
      </c>
      <c r="M6" s="12" t="str">
        <f t="shared" si="12"/>
        <v/>
      </c>
      <c r="N6" s="12" t="str">
        <f t="shared" si="6"/>
        <v/>
      </c>
      <c r="O6" s="12" t="str">
        <f t="shared" ref="O6:P6" si="13">IF(N6="","",RANK(N6,N$4:N$403))</f>
        <v/>
      </c>
      <c r="P6" s="12" t="str">
        <f t="shared" si="13"/>
        <v/>
      </c>
      <c r="Q6" s="12" t="str">
        <f t="shared" si="8"/>
        <v/>
      </c>
      <c r="R6" s="12" t="str">
        <f t="shared" ref="R6:S6" si="14">IF(Q6="","",RANK(Q6,Q$4:Q$403))</f>
        <v/>
      </c>
      <c r="S6" s="12" t="str">
        <f t="shared" si="14"/>
        <v/>
      </c>
      <c r="T6" s="11" t="str">
        <f t="shared" si="10"/>
        <v/>
      </c>
      <c r="W6" s="64" t="str">
        <f>IF('BASE DATOS CONDUCTORES'!F6="","",'BASE DATOS CONDUCTORES'!F6)</f>
        <v/>
      </c>
      <c r="X6" s="64" t="str">
        <f>'BASE DATOS CONDUCTORES'!J6</f>
        <v/>
      </c>
      <c r="Y6" s="64" t="str">
        <f>'BASE DATOS CONDUCTORES'!M6</f>
        <v/>
      </c>
      <c r="Z6" s="64" t="str">
        <f>'BASE DATOS CONDUCTORES'!P6</f>
        <v/>
      </c>
      <c r="AA6" s="64" t="str">
        <f>'BASE DATOS CONDUCTORES'!S6</f>
        <v/>
      </c>
      <c r="AB6" s="64">
        <f>IF('BASE DATOS CONDUCTORES'!D6="","",'BASE DATOS CONDUCTORES'!D6)</f>
        <v>3</v>
      </c>
    </row>
    <row r="7" spans="1:28">
      <c r="B7" s="11" t="str">
        <f t="shared" si="0"/>
        <v/>
      </c>
      <c r="C7" s="66"/>
      <c r="D7" s="78">
        <v>4</v>
      </c>
      <c r="E7" s="14"/>
      <c r="F7" s="13"/>
      <c r="G7" s="11" t="str">
        <f t="shared" si="1"/>
        <v/>
      </c>
      <c r="H7" s="12" t="str">
        <f t="shared" si="2"/>
        <v/>
      </c>
      <c r="I7" s="12" t="str">
        <f t="shared" ref="I7:J7" si="15">IF(H7="","",RANK(H7,H$4:H$403))</f>
        <v/>
      </c>
      <c r="J7" s="12" t="str">
        <f t="shared" si="15"/>
        <v/>
      </c>
      <c r="K7" s="12" t="str">
        <f t="shared" si="4"/>
        <v/>
      </c>
      <c r="L7" s="12" t="str">
        <f t="shared" ref="L7:M7" si="16">IF(K7="","",RANK(K7,K$4:K$403))</f>
        <v/>
      </c>
      <c r="M7" s="12" t="str">
        <f t="shared" si="16"/>
        <v/>
      </c>
      <c r="N7" s="12" t="str">
        <f t="shared" si="6"/>
        <v/>
      </c>
      <c r="O7" s="12" t="str">
        <f t="shared" ref="O7:P7" si="17">IF(N7="","",RANK(N7,N$4:N$403))</f>
        <v/>
      </c>
      <c r="P7" s="12" t="str">
        <f t="shared" si="17"/>
        <v/>
      </c>
      <c r="Q7" s="12" t="str">
        <f t="shared" si="8"/>
        <v/>
      </c>
      <c r="R7" s="12" t="str">
        <f t="shared" ref="R7:S7" si="18">IF(Q7="","",RANK(Q7,Q$4:Q$403))</f>
        <v/>
      </c>
      <c r="S7" s="12" t="str">
        <f t="shared" si="18"/>
        <v/>
      </c>
      <c r="T7" s="11" t="str">
        <f t="shared" si="10"/>
        <v/>
      </c>
      <c r="W7" s="64" t="str">
        <f>IF('BASE DATOS CONDUCTORES'!F7="","",'BASE DATOS CONDUCTORES'!F7)</f>
        <v/>
      </c>
      <c r="X7" s="64" t="str">
        <f>'BASE DATOS CONDUCTORES'!J7</f>
        <v/>
      </c>
      <c r="Y7" s="64" t="str">
        <f>'BASE DATOS CONDUCTORES'!M7</f>
        <v/>
      </c>
      <c r="Z7" s="64" t="str">
        <f>'BASE DATOS CONDUCTORES'!P7</f>
        <v/>
      </c>
      <c r="AA7" s="64" t="str">
        <f>'BASE DATOS CONDUCTORES'!S7</f>
        <v/>
      </c>
      <c r="AB7" s="64">
        <f>IF('BASE DATOS CONDUCTORES'!D7="","",'BASE DATOS CONDUCTORES'!D7)</f>
        <v>4</v>
      </c>
    </row>
    <row r="8" spans="1:28">
      <c r="B8" s="11" t="str">
        <f t="shared" si="0"/>
        <v/>
      </c>
      <c r="C8" s="66"/>
      <c r="D8" s="78">
        <v>5</v>
      </c>
      <c r="E8" s="14"/>
      <c r="F8" s="13"/>
      <c r="G8" s="11" t="str">
        <f t="shared" si="1"/>
        <v/>
      </c>
      <c r="H8" s="12" t="str">
        <f t="shared" si="2"/>
        <v/>
      </c>
      <c r="I8" s="12" t="str">
        <f t="shared" ref="I8:J8" si="19">IF(H8="","",RANK(H8,H$4:H$403))</f>
        <v/>
      </c>
      <c r="J8" s="12" t="str">
        <f t="shared" si="19"/>
        <v/>
      </c>
      <c r="K8" s="12" t="str">
        <f t="shared" si="4"/>
        <v/>
      </c>
      <c r="L8" s="12" t="str">
        <f t="shared" ref="L8:M8" si="20">IF(K8="","",RANK(K8,K$4:K$403))</f>
        <v/>
      </c>
      <c r="M8" s="12" t="str">
        <f t="shared" si="20"/>
        <v/>
      </c>
      <c r="N8" s="12" t="str">
        <f t="shared" si="6"/>
        <v/>
      </c>
      <c r="O8" s="12" t="str">
        <f t="shared" ref="O8:P8" si="21">IF(N8="","",RANK(N8,N$4:N$403))</f>
        <v/>
      </c>
      <c r="P8" s="12" t="str">
        <f t="shared" si="21"/>
        <v/>
      </c>
      <c r="Q8" s="12" t="str">
        <f t="shared" si="8"/>
        <v/>
      </c>
      <c r="R8" s="12" t="str">
        <f t="shared" ref="R8:S8" si="22">IF(Q8="","",RANK(Q8,Q$4:Q$403))</f>
        <v/>
      </c>
      <c r="S8" s="12" t="str">
        <f t="shared" si="22"/>
        <v/>
      </c>
      <c r="T8" s="11" t="str">
        <f t="shared" si="10"/>
        <v/>
      </c>
      <c r="W8" s="64" t="str">
        <f>IF('BASE DATOS CONDUCTORES'!F8="","",'BASE DATOS CONDUCTORES'!F8)</f>
        <v/>
      </c>
      <c r="X8" s="64" t="str">
        <f>'BASE DATOS CONDUCTORES'!J8</f>
        <v/>
      </c>
      <c r="Y8" s="64" t="str">
        <f>'BASE DATOS CONDUCTORES'!M8</f>
        <v/>
      </c>
      <c r="Z8" s="64" t="str">
        <f>'BASE DATOS CONDUCTORES'!P8</f>
        <v/>
      </c>
      <c r="AA8" s="64" t="str">
        <f>'BASE DATOS CONDUCTORES'!S8</f>
        <v/>
      </c>
      <c r="AB8" s="64">
        <f>IF('BASE DATOS CONDUCTORES'!D8="","",'BASE DATOS CONDUCTORES'!D8)</f>
        <v>5</v>
      </c>
    </row>
    <row r="9" spans="1:28">
      <c r="B9" s="11" t="str">
        <f t="shared" si="0"/>
        <v/>
      </c>
      <c r="C9" s="66"/>
      <c r="D9" s="78">
        <v>6</v>
      </c>
      <c r="E9" s="14"/>
      <c r="F9" s="13"/>
      <c r="G9" s="11" t="str">
        <f t="shared" si="1"/>
        <v/>
      </c>
      <c r="H9" s="12" t="str">
        <f t="shared" si="2"/>
        <v/>
      </c>
      <c r="I9" s="12" t="str">
        <f t="shared" ref="I9:J9" si="23">IF(H9="","",RANK(H9,H$4:H$403))</f>
        <v/>
      </c>
      <c r="J9" s="12" t="str">
        <f t="shared" si="23"/>
        <v/>
      </c>
      <c r="K9" s="12" t="str">
        <f t="shared" si="4"/>
        <v/>
      </c>
      <c r="L9" s="12" t="str">
        <f t="shared" ref="L9:M9" si="24">IF(K9="","",RANK(K9,K$4:K$403))</f>
        <v/>
      </c>
      <c r="M9" s="12" t="str">
        <f t="shared" si="24"/>
        <v/>
      </c>
      <c r="N9" s="12" t="str">
        <f t="shared" si="6"/>
        <v/>
      </c>
      <c r="O9" s="12" t="str">
        <f t="shared" ref="O9:P9" si="25">IF(N9="","",RANK(N9,N$4:N$403))</f>
        <v/>
      </c>
      <c r="P9" s="12" t="str">
        <f t="shared" si="25"/>
        <v/>
      </c>
      <c r="Q9" s="12" t="str">
        <f t="shared" si="8"/>
        <v/>
      </c>
      <c r="R9" s="12" t="str">
        <f t="shared" ref="R9:S9" si="26">IF(Q9="","",RANK(Q9,Q$4:Q$403))</f>
        <v/>
      </c>
      <c r="S9" s="12" t="str">
        <f t="shared" si="26"/>
        <v/>
      </c>
      <c r="T9" s="11" t="str">
        <f t="shared" si="10"/>
        <v/>
      </c>
      <c r="W9" s="64" t="str">
        <f>IF('BASE DATOS CONDUCTORES'!F9="","",'BASE DATOS CONDUCTORES'!F9)</f>
        <v/>
      </c>
      <c r="X9" s="64" t="str">
        <f>'BASE DATOS CONDUCTORES'!J9</f>
        <v/>
      </c>
      <c r="Y9" s="64" t="str">
        <f>'BASE DATOS CONDUCTORES'!M9</f>
        <v/>
      </c>
      <c r="Z9" s="64" t="str">
        <f>'BASE DATOS CONDUCTORES'!P9</f>
        <v/>
      </c>
      <c r="AA9" s="64" t="str">
        <f>'BASE DATOS CONDUCTORES'!S9</f>
        <v/>
      </c>
      <c r="AB9" s="64">
        <f>IF('BASE DATOS CONDUCTORES'!D9="","",'BASE DATOS CONDUCTORES'!D9)</f>
        <v>6</v>
      </c>
    </row>
    <row r="10" spans="1:28">
      <c r="B10" s="11">
        <f t="shared" si="0"/>
        <v>7</v>
      </c>
      <c r="C10" s="66">
        <v>6007</v>
      </c>
      <c r="D10" s="78">
        <v>7</v>
      </c>
      <c r="E10" s="14" t="s">
        <v>5</v>
      </c>
      <c r="F10" s="13" t="s">
        <v>103</v>
      </c>
      <c r="G10" s="11">
        <f t="shared" si="1"/>
        <v>1394</v>
      </c>
      <c r="H10" s="12">
        <f t="shared" si="2"/>
        <v>22</v>
      </c>
      <c r="I10" s="12">
        <f t="shared" ref="I10:J10" si="27">IF(H10="","",RANK(H10,H$4:H$403))</f>
        <v>74</v>
      </c>
      <c r="J10" s="12">
        <f t="shared" si="27"/>
        <v>1</v>
      </c>
      <c r="K10" s="12" t="str">
        <f t="shared" si="4"/>
        <v/>
      </c>
      <c r="L10" s="12" t="str">
        <f t="shared" ref="L10:M10" si="28">IF(K10="","",RANK(K10,K$4:K$403))</f>
        <v/>
      </c>
      <c r="M10" s="12" t="str">
        <f t="shared" si="28"/>
        <v/>
      </c>
      <c r="N10" s="12" t="str">
        <f t="shared" si="6"/>
        <v/>
      </c>
      <c r="O10" s="12" t="str">
        <f t="shared" ref="O10:P10" si="29">IF(N10="","",RANK(N10,N$4:N$403))</f>
        <v/>
      </c>
      <c r="P10" s="12" t="str">
        <f t="shared" si="29"/>
        <v/>
      </c>
      <c r="Q10" s="12" t="str">
        <f t="shared" si="8"/>
        <v/>
      </c>
      <c r="R10" s="12" t="str">
        <f t="shared" ref="R10:S10" si="30">IF(Q10="","",RANK(Q10,Q$4:Q$403))</f>
        <v/>
      </c>
      <c r="S10" s="12" t="str">
        <f t="shared" si="30"/>
        <v/>
      </c>
      <c r="T10" s="11" t="str">
        <f t="shared" si="10"/>
        <v>TRALUSA</v>
      </c>
      <c r="W10" s="64" t="str">
        <f>IF('BASE DATOS CONDUCTORES'!F10="","",'BASE DATOS CONDUCTORES'!F10)</f>
        <v>TRALUSA</v>
      </c>
      <c r="X10" s="64">
        <f>'BASE DATOS CONDUCTORES'!J10</f>
        <v>1</v>
      </c>
      <c r="Y10" s="64" t="str">
        <f>'BASE DATOS CONDUCTORES'!M10</f>
        <v/>
      </c>
      <c r="Z10" s="64" t="str">
        <f>'BASE DATOS CONDUCTORES'!P10</f>
        <v/>
      </c>
      <c r="AA10" s="64" t="str">
        <f>'BASE DATOS CONDUCTORES'!S10</f>
        <v/>
      </c>
      <c r="AB10" s="64">
        <f>IF('BASE DATOS CONDUCTORES'!D10="","",'BASE DATOS CONDUCTORES'!D10)</f>
        <v>7</v>
      </c>
    </row>
    <row r="11" spans="1:28">
      <c r="B11" s="11">
        <f t="shared" si="0"/>
        <v>8</v>
      </c>
      <c r="C11" s="66">
        <v>6008</v>
      </c>
      <c r="D11" s="78">
        <v>8</v>
      </c>
      <c r="E11" s="14" t="s">
        <v>1</v>
      </c>
      <c r="F11" s="13" t="s">
        <v>103</v>
      </c>
      <c r="G11" s="11">
        <f t="shared" si="1"/>
        <v>1393</v>
      </c>
      <c r="H11" s="12">
        <f t="shared" si="2"/>
        <v>23</v>
      </c>
      <c r="I11" s="12">
        <f t="shared" ref="I11:J11" si="31">IF(H11="","",RANK(H11,H$4:H$403))</f>
        <v>73</v>
      </c>
      <c r="J11" s="12">
        <f t="shared" si="31"/>
        <v>2</v>
      </c>
      <c r="K11" s="12" t="str">
        <f t="shared" si="4"/>
        <v/>
      </c>
      <c r="L11" s="12" t="str">
        <f t="shared" ref="L11:M11" si="32">IF(K11="","",RANK(K11,K$4:K$403))</f>
        <v/>
      </c>
      <c r="M11" s="12" t="str">
        <f t="shared" si="32"/>
        <v/>
      </c>
      <c r="N11" s="12" t="str">
        <f t="shared" si="6"/>
        <v/>
      </c>
      <c r="O11" s="12" t="str">
        <f t="shared" ref="O11:P11" si="33">IF(N11="","",RANK(N11,N$4:N$403))</f>
        <v/>
      </c>
      <c r="P11" s="12" t="str">
        <f t="shared" si="33"/>
        <v/>
      </c>
      <c r="Q11" s="12" t="str">
        <f t="shared" si="8"/>
        <v/>
      </c>
      <c r="R11" s="12" t="str">
        <f t="shared" ref="R11:S11" si="34">IF(Q11="","",RANK(Q11,Q$4:Q$403))</f>
        <v/>
      </c>
      <c r="S11" s="12" t="str">
        <f t="shared" si="34"/>
        <v/>
      </c>
      <c r="T11" s="11" t="str">
        <f t="shared" si="10"/>
        <v>TRALUSA</v>
      </c>
      <c r="W11" s="64" t="str">
        <f>IF('BASE DATOS CONDUCTORES'!F11="","",'BASE DATOS CONDUCTORES'!F11)</f>
        <v>TRALUSA</v>
      </c>
      <c r="X11" s="64">
        <f>'BASE DATOS CONDUCTORES'!J11</f>
        <v>2</v>
      </c>
      <c r="Y11" s="64" t="str">
        <f>'BASE DATOS CONDUCTORES'!M11</f>
        <v/>
      </c>
      <c r="Z11" s="64" t="str">
        <f>'BASE DATOS CONDUCTORES'!P11</f>
        <v/>
      </c>
      <c r="AA11" s="64" t="str">
        <f>'BASE DATOS CONDUCTORES'!S11</f>
        <v/>
      </c>
      <c r="AB11" s="64">
        <f>IF('BASE DATOS CONDUCTORES'!D11="","",'BASE DATOS CONDUCTORES'!D11)</f>
        <v>8</v>
      </c>
    </row>
    <row r="12" spans="1:28">
      <c r="B12" s="11">
        <f t="shared" si="0"/>
        <v>9</v>
      </c>
      <c r="C12" s="66">
        <v>6009</v>
      </c>
      <c r="D12" s="78">
        <v>9</v>
      </c>
      <c r="E12" s="14" t="s">
        <v>37</v>
      </c>
      <c r="F12" s="13" t="s">
        <v>103</v>
      </c>
      <c r="G12" s="11">
        <f t="shared" si="1"/>
        <v>1392</v>
      </c>
      <c r="H12" s="12">
        <f t="shared" si="2"/>
        <v>24</v>
      </c>
      <c r="I12" s="12">
        <f t="shared" ref="I12:J12" si="35">IF(H12="","",RANK(H12,H$4:H$403))</f>
        <v>72</v>
      </c>
      <c r="J12" s="12">
        <f t="shared" si="35"/>
        <v>3</v>
      </c>
      <c r="K12" s="12" t="str">
        <f t="shared" si="4"/>
        <v/>
      </c>
      <c r="L12" s="12" t="str">
        <f t="shared" ref="L12:M12" si="36">IF(K12="","",RANK(K12,K$4:K$403))</f>
        <v/>
      </c>
      <c r="M12" s="12" t="str">
        <f t="shared" si="36"/>
        <v/>
      </c>
      <c r="N12" s="12" t="str">
        <f t="shared" si="6"/>
        <v/>
      </c>
      <c r="O12" s="12" t="str">
        <f t="shared" ref="O12:P12" si="37">IF(N12="","",RANK(N12,N$4:N$403))</f>
        <v/>
      </c>
      <c r="P12" s="12" t="str">
        <f t="shared" si="37"/>
        <v/>
      </c>
      <c r="Q12" s="12" t="str">
        <f t="shared" si="8"/>
        <v/>
      </c>
      <c r="R12" s="12" t="str">
        <f t="shared" ref="R12:S12" si="38">IF(Q12="","",RANK(Q12,Q$4:Q$403))</f>
        <v/>
      </c>
      <c r="S12" s="12" t="str">
        <f t="shared" si="38"/>
        <v/>
      </c>
      <c r="T12" s="11" t="str">
        <f t="shared" si="10"/>
        <v>TRALUSA</v>
      </c>
      <c r="W12" s="64" t="str">
        <f>IF('BASE DATOS CONDUCTORES'!F12="","",'BASE DATOS CONDUCTORES'!F12)</f>
        <v>TRALUSA</v>
      </c>
      <c r="X12" s="64">
        <f>'BASE DATOS CONDUCTORES'!J12</f>
        <v>3</v>
      </c>
      <c r="Y12" s="64" t="str">
        <f>'BASE DATOS CONDUCTORES'!M12</f>
        <v/>
      </c>
      <c r="Z12" s="64" t="str">
        <f>'BASE DATOS CONDUCTORES'!P12</f>
        <v/>
      </c>
      <c r="AA12" s="64" t="str">
        <f>'BASE DATOS CONDUCTORES'!S12</f>
        <v/>
      </c>
      <c r="AB12" s="64">
        <f>IF('BASE DATOS CONDUCTORES'!D12="","",'BASE DATOS CONDUCTORES'!D12)</f>
        <v>9</v>
      </c>
    </row>
    <row r="13" spans="1:28">
      <c r="B13" s="11">
        <f t="shared" si="0"/>
        <v>10</v>
      </c>
      <c r="C13" s="66">
        <v>6010</v>
      </c>
      <c r="D13" s="78">
        <v>10</v>
      </c>
      <c r="E13" s="14" t="s">
        <v>0</v>
      </c>
      <c r="F13" s="13" t="s">
        <v>103</v>
      </c>
      <c r="G13" s="11">
        <f t="shared" si="1"/>
        <v>1391</v>
      </c>
      <c r="H13" s="12">
        <f t="shared" si="2"/>
        <v>25</v>
      </c>
      <c r="I13" s="12">
        <f t="shared" ref="I13:J13" si="39">IF(H13="","",RANK(H13,H$4:H$403))</f>
        <v>71</v>
      </c>
      <c r="J13" s="12">
        <f t="shared" si="39"/>
        <v>4</v>
      </c>
      <c r="K13" s="12" t="str">
        <f t="shared" si="4"/>
        <v/>
      </c>
      <c r="L13" s="12" t="str">
        <f t="shared" ref="L13:M13" si="40">IF(K13="","",RANK(K13,K$4:K$403))</f>
        <v/>
      </c>
      <c r="M13" s="12" t="str">
        <f t="shared" si="40"/>
        <v/>
      </c>
      <c r="N13" s="12" t="str">
        <f t="shared" si="6"/>
        <v/>
      </c>
      <c r="O13" s="12" t="str">
        <f t="shared" ref="O13:P13" si="41">IF(N13="","",RANK(N13,N$4:N$403))</f>
        <v/>
      </c>
      <c r="P13" s="12" t="str">
        <f t="shared" si="41"/>
        <v/>
      </c>
      <c r="Q13" s="12" t="str">
        <f t="shared" si="8"/>
        <v/>
      </c>
      <c r="R13" s="12" t="str">
        <f t="shared" ref="R13:S13" si="42">IF(Q13="","",RANK(Q13,Q$4:Q$403))</f>
        <v/>
      </c>
      <c r="S13" s="12" t="str">
        <f t="shared" si="42"/>
        <v/>
      </c>
      <c r="T13" s="11" t="str">
        <f t="shared" si="10"/>
        <v>TRALUSA</v>
      </c>
      <c r="W13" s="64" t="str">
        <f>IF('BASE DATOS CONDUCTORES'!F13="","",'BASE DATOS CONDUCTORES'!F13)</f>
        <v>TRALUSA</v>
      </c>
      <c r="X13" s="64">
        <f>'BASE DATOS CONDUCTORES'!J13</f>
        <v>4</v>
      </c>
      <c r="Y13" s="64" t="str">
        <f>'BASE DATOS CONDUCTORES'!M13</f>
        <v/>
      </c>
      <c r="Z13" s="64" t="str">
        <f>'BASE DATOS CONDUCTORES'!P13</f>
        <v/>
      </c>
      <c r="AA13" s="64" t="str">
        <f>'BASE DATOS CONDUCTORES'!S13</f>
        <v/>
      </c>
      <c r="AB13" s="64">
        <f>IF('BASE DATOS CONDUCTORES'!D13="","",'BASE DATOS CONDUCTORES'!D13)</f>
        <v>10</v>
      </c>
    </row>
    <row r="14" spans="1:28">
      <c r="B14" s="11" t="str">
        <f t="shared" si="0"/>
        <v/>
      </c>
      <c r="C14" s="66"/>
      <c r="D14" s="78">
        <v>11</v>
      </c>
      <c r="E14" s="14"/>
      <c r="F14" s="13"/>
      <c r="G14" s="11" t="str">
        <f t="shared" si="1"/>
        <v/>
      </c>
      <c r="H14" s="12" t="str">
        <f t="shared" si="2"/>
        <v/>
      </c>
      <c r="I14" s="12" t="str">
        <f t="shared" ref="I14:J14" si="43">IF(H14="","",RANK(H14,H$4:H$403))</f>
        <v/>
      </c>
      <c r="J14" s="12" t="str">
        <f t="shared" si="43"/>
        <v/>
      </c>
      <c r="K14" s="12" t="str">
        <f t="shared" si="4"/>
        <v/>
      </c>
      <c r="L14" s="12" t="str">
        <f t="shared" ref="L14:M14" si="44">IF(K14="","",RANK(K14,K$4:K$403))</f>
        <v/>
      </c>
      <c r="M14" s="12" t="str">
        <f t="shared" si="44"/>
        <v/>
      </c>
      <c r="N14" s="12" t="str">
        <f t="shared" si="6"/>
        <v/>
      </c>
      <c r="O14" s="12" t="str">
        <f t="shared" ref="O14:P14" si="45">IF(N14="","",RANK(N14,N$4:N$403))</f>
        <v/>
      </c>
      <c r="P14" s="12" t="str">
        <f t="shared" si="45"/>
        <v/>
      </c>
      <c r="Q14" s="12" t="str">
        <f t="shared" si="8"/>
        <v/>
      </c>
      <c r="R14" s="12" t="str">
        <f t="shared" ref="R14:S14" si="46">IF(Q14="","",RANK(Q14,Q$4:Q$403))</f>
        <v/>
      </c>
      <c r="S14" s="12" t="str">
        <f t="shared" si="46"/>
        <v/>
      </c>
      <c r="T14" s="11" t="str">
        <f t="shared" si="10"/>
        <v/>
      </c>
      <c r="W14" s="64" t="str">
        <f>IF('BASE DATOS CONDUCTORES'!F14="","",'BASE DATOS CONDUCTORES'!F14)</f>
        <v/>
      </c>
      <c r="X14" s="64" t="str">
        <f>'BASE DATOS CONDUCTORES'!J14</f>
        <v/>
      </c>
      <c r="Y14" s="64" t="str">
        <f>'BASE DATOS CONDUCTORES'!M14</f>
        <v/>
      </c>
      <c r="Z14" s="64" t="str">
        <f>'BASE DATOS CONDUCTORES'!P14</f>
        <v/>
      </c>
      <c r="AA14" s="64" t="str">
        <f>'BASE DATOS CONDUCTORES'!S14</f>
        <v/>
      </c>
      <c r="AB14" s="64">
        <f>IF('BASE DATOS CONDUCTORES'!D14="","",'BASE DATOS CONDUCTORES'!D14)</f>
        <v>11</v>
      </c>
    </row>
    <row r="15" spans="1:28">
      <c r="B15" s="11" t="str">
        <f t="shared" si="0"/>
        <v/>
      </c>
      <c r="C15" s="66"/>
      <c r="D15" s="78">
        <v>12</v>
      </c>
      <c r="E15" s="14"/>
      <c r="F15" s="13"/>
      <c r="G15" s="11" t="str">
        <f t="shared" si="1"/>
        <v/>
      </c>
      <c r="H15" s="12" t="str">
        <f t="shared" si="2"/>
        <v/>
      </c>
      <c r="I15" s="12" t="str">
        <f t="shared" ref="I15:J15" si="47">IF(H15="","",RANK(H15,H$4:H$403))</f>
        <v/>
      </c>
      <c r="J15" s="12" t="str">
        <f t="shared" si="47"/>
        <v/>
      </c>
      <c r="K15" s="12" t="str">
        <f t="shared" si="4"/>
        <v/>
      </c>
      <c r="L15" s="12" t="str">
        <f t="shared" ref="L15:M15" si="48">IF(K15="","",RANK(K15,K$4:K$403))</f>
        <v/>
      </c>
      <c r="M15" s="12" t="str">
        <f t="shared" si="48"/>
        <v/>
      </c>
      <c r="N15" s="12" t="str">
        <f t="shared" si="6"/>
        <v/>
      </c>
      <c r="O15" s="12" t="str">
        <f t="shared" ref="O15:P15" si="49">IF(N15="","",RANK(N15,N$4:N$403))</f>
        <v/>
      </c>
      <c r="P15" s="12" t="str">
        <f t="shared" si="49"/>
        <v/>
      </c>
      <c r="Q15" s="12" t="str">
        <f t="shared" si="8"/>
        <v/>
      </c>
      <c r="R15" s="12" t="str">
        <f t="shared" ref="R15:S15" si="50">IF(Q15="","",RANK(Q15,Q$4:Q$403))</f>
        <v/>
      </c>
      <c r="S15" s="12" t="str">
        <f t="shared" si="50"/>
        <v/>
      </c>
      <c r="T15" s="11" t="str">
        <f t="shared" si="10"/>
        <v/>
      </c>
      <c r="W15" s="64" t="str">
        <f>IF('BASE DATOS CONDUCTORES'!F15="","",'BASE DATOS CONDUCTORES'!F15)</f>
        <v/>
      </c>
      <c r="X15" s="64" t="str">
        <f>'BASE DATOS CONDUCTORES'!J15</f>
        <v/>
      </c>
      <c r="Y15" s="64" t="str">
        <f>'BASE DATOS CONDUCTORES'!M15</f>
        <v/>
      </c>
      <c r="Z15" s="64" t="str">
        <f>'BASE DATOS CONDUCTORES'!P15</f>
        <v/>
      </c>
      <c r="AA15" s="64" t="str">
        <f>'BASE DATOS CONDUCTORES'!S15</f>
        <v/>
      </c>
      <c r="AB15" s="64">
        <f>IF('BASE DATOS CONDUCTORES'!D15="","",'BASE DATOS CONDUCTORES'!D15)</f>
        <v>12</v>
      </c>
    </row>
    <row r="16" spans="1:28">
      <c r="B16" s="11" t="str">
        <f t="shared" si="0"/>
        <v/>
      </c>
      <c r="C16" s="66"/>
      <c r="D16" s="78">
        <v>13</v>
      </c>
      <c r="E16" s="14"/>
      <c r="F16" s="13"/>
      <c r="G16" s="11" t="str">
        <f t="shared" si="1"/>
        <v/>
      </c>
      <c r="H16" s="12" t="str">
        <f t="shared" si="2"/>
        <v/>
      </c>
      <c r="I16" s="12" t="str">
        <f t="shared" ref="I16:J16" si="51">IF(H16="","",RANK(H16,H$4:H$403))</f>
        <v/>
      </c>
      <c r="J16" s="12" t="str">
        <f t="shared" si="51"/>
        <v/>
      </c>
      <c r="K16" s="12" t="str">
        <f t="shared" si="4"/>
        <v/>
      </c>
      <c r="L16" s="12" t="str">
        <f t="shared" ref="L16:M16" si="52">IF(K16="","",RANK(K16,K$4:K$403))</f>
        <v/>
      </c>
      <c r="M16" s="12" t="str">
        <f t="shared" si="52"/>
        <v/>
      </c>
      <c r="N16" s="12" t="str">
        <f t="shared" si="6"/>
        <v/>
      </c>
      <c r="O16" s="12" t="str">
        <f t="shared" ref="O16:P16" si="53">IF(N16="","",RANK(N16,N$4:N$403))</f>
        <v/>
      </c>
      <c r="P16" s="12" t="str">
        <f t="shared" si="53"/>
        <v/>
      </c>
      <c r="Q16" s="12" t="str">
        <f t="shared" si="8"/>
        <v/>
      </c>
      <c r="R16" s="12" t="str">
        <f t="shared" ref="R16:S16" si="54">IF(Q16="","",RANK(Q16,Q$4:Q$403))</f>
        <v/>
      </c>
      <c r="S16" s="12" t="str">
        <f t="shared" si="54"/>
        <v/>
      </c>
      <c r="T16" s="11" t="str">
        <f t="shared" si="10"/>
        <v/>
      </c>
      <c r="W16" s="64" t="str">
        <f>IF('BASE DATOS CONDUCTORES'!F16="","",'BASE DATOS CONDUCTORES'!F16)</f>
        <v/>
      </c>
      <c r="X16" s="64" t="str">
        <f>'BASE DATOS CONDUCTORES'!J16</f>
        <v/>
      </c>
      <c r="Y16" s="64" t="str">
        <f>'BASE DATOS CONDUCTORES'!M16</f>
        <v/>
      </c>
      <c r="Z16" s="64" t="str">
        <f>'BASE DATOS CONDUCTORES'!P16</f>
        <v/>
      </c>
      <c r="AA16" s="64" t="str">
        <f>'BASE DATOS CONDUCTORES'!S16</f>
        <v/>
      </c>
      <c r="AB16" s="64">
        <f>IF('BASE DATOS CONDUCTORES'!D16="","",'BASE DATOS CONDUCTORES'!D16)</f>
        <v>13</v>
      </c>
    </row>
    <row r="17" spans="2:28">
      <c r="B17" s="11">
        <f t="shared" si="0"/>
        <v>14</v>
      </c>
      <c r="C17" s="66">
        <v>8054</v>
      </c>
      <c r="D17" s="78">
        <v>14</v>
      </c>
      <c r="E17" s="14" t="s">
        <v>27</v>
      </c>
      <c r="F17" s="13" t="s">
        <v>103</v>
      </c>
      <c r="G17" s="11">
        <f t="shared" si="1"/>
        <v>1387</v>
      </c>
      <c r="H17" s="12">
        <f t="shared" si="2"/>
        <v>26</v>
      </c>
      <c r="I17" s="12">
        <f t="shared" ref="I17:J17" si="55">IF(H17="","",RANK(H17,H$4:H$403))</f>
        <v>70</v>
      </c>
      <c r="J17" s="12">
        <f t="shared" si="55"/>
        <v>5</v>
      </c>
      <c r="K17" s="12" t="str">
        <f t="shared" si="4"/>
        <v/>
      </c>
      <c r="L17" s="12" t="str">
        <f t="shared" ref="L17:M17" si="56">IF(K17="","",RANK(K17,K$4:K$403))</f>
        <v/>
      </c>
      <c r="M17" s="12" t="str">
        <f t="shared" si="56"/>
        <v/>
      </c>
      <c r="N17" s="12" t="str">
        <f t="shared" si="6"/>
        <v/>
      </c>
      <c r="O17" s="12" t="str">
        <f t="shared" ref="O17:P17" si="57">IF(N17="","",RANK(N17,N$4:N$403))</f>
        <v/>
      </c>
      <c r="P17" s="12" t="str">
        <f t="shared" si="57"/>
        <v/>
      </c>
      <c r="Q17" s="12" t="str">
        <f t="shared" si="8"/>
        <v/>
      </c>
      <c r="R17" s="12" t="str">
        <f t="shared" ref="R17:S17" si="58">IF(Q17="","",RANK(Q17,Q$4:Q$403))</f>
        <v/>
      </c>
      <c r="S17" s="12" t="str">
        <f t="shared" si="58"/>
        <v/>
      </c>
      <c r="T17" s="11" t="str">
        <f t="shared" si="10"/>
        <v>TRALUSA</v>
      </c>
      <c r="W17" s="64" t="str">
        <f>IF('BASE DATOS CONDUCTORES'!F17="","",'BASE DATOS CONDUCTORES'!F17)</f>
        <v>TRALUSA</v>
      </c>
      <c r="X17" s="64">
        <f>'BASE DATOS CONDUCTORES'!J17</f>
        <v>5</v>
      </c>
      <c r="Y17" s="64" t="str">
        <f>'BASE DATOS CONDUCTORES'!M17</f>
        <v/>
      </c>
      <c r="Z17" s="64" t="str">
        <f>'BASE DATOS CONDUCTORES'!P17</f>
        <v/>
      </c>
      <c r="AA17" s="64" t="str">
        <f>'BASE DATOS CONDUCTORES'!S17</f>
        <v/>
      </c>
      <c r="AB17" s="64">
        <f>IF('BASE DATOS CONDUCTORES'!D17="","",'BASE DATOS CONDUCTORES'!D17)</f>
        <v>14</v>
      </c>
    </row>
    <row r="18" spans="2:28">
      <c r="B18" s="11">
        <f t="shared" si="0"/>
        <v>15</v>
      </c>
      <c r="C18" s="66">
        <v>6015</v>
      </c>
      <c r="D18" s="78">
        <v>15</v>
      </c>
      <c r="E18" s="14" t="s">
        <v>3</v>
      </c>
      <c r="F18" s="13" t="s">
        <v>103</v>
      </c>
      <c r="G18" s="11">
        <f t="shared" si="1"/>
        <v>1386</v>
      </c>
      <c r="H18" s="12">
        <f t="shared" si="2"/>
        <v>27</v>
      </c>
      <c r="I18" s="12">
        <f t="shared" ref="I18:J18" si="59">IF(H18="","",RANK(H18,H$4:H$403))</f>
        <v>69</v>
      </c>
      <c r="J18" s="12">
        <f t="shared" si="59"/>
        <v>6</v>
      </c>
      <c r="K18" s="12" t="str">
        <f t="shared" si="4"/>
        <v/>
      </c>
      <c r="L18" s="12" t="str">
        <f t="shared" ref="L18:M18" si="60">IF(K18="","",RANK(K18,K$4:K$403))</f>
        <v/>
      </c>
      <c r="M18" s="12" t="str">
        <f t="shared" si="60"/>
        <v/>
      </c>
      <c r="N18" s="12" t="str">
        <f t="shared" si="6"/>
        <v/>
      </c>
      <c r="O18" s="12" t="str">
        <f t="shared" ref="O18:P18" si="61">IF(N18="","",RANK(N18,N$4:N$403))</f>
        <v/>
      </c>
      <c r="P18" s="12" t="str">
        <f t="shared" si="61"/>
        <v/>
      </c>
      <c r="Q18" s="12" t="str">
        <f t="shared" si="8"/>
        <v/>
      </c>
      <c r="R18" s="12" t="str">
        <f t="shared" ref="R18:S18" si="62">IF(Q18="","",RANK(Q18,Q$4:Q$403))</f>
        <v/>
      </c>
      <c r="S18" s="12" t="str">
        <f t="shared" si="62"/>
        <v/>
      </c>
      <c r="T18" s="11" t="str">
        <f t="shared" si="10"/>
        <v>TRALUSA</v>
      </c>
      <c r="W18" s="64" t="str">
        <f>IF('BASE DATOS CONDUCTORES'!F18="","",'BASE DATOS CONDUCTORES'!F18)</f>
        <v>TRALUSA</v>
      </c>
      <c r="X18" s="64">
        <f>'BASE DATOS CONDUCTORES'!J18</f>
        <v>6</v>
      </c>
      <c r="Y18" s="64" t="str">
        <f>'BASE DATOS CONDUCTORES'!M18</f>
        <v/>
      </c>
      <c r="Z18" s="64" t="str">
        <f>'BASE DATOS CONDUCTORES'!P18</f>
        <v/>
      </c>
      <c r="AA18" s="64" t="str">
        <f>'BASE DATOS CONDUCTORES'!S18</f>
        <v/>
      </c>
      <c r="AB18" s="64">
        <f>IF('BASE DATOS CONDUCTORES'!D18="","",'BASE DATOS CONDUCTORES'!D18)</f>
        <v>15</v>
      </c>
    </row>
    <row r="19" spans="2:28">
      <c r="B19" s="11" t="str">
        <f t="shared" si="0"/>
        <v/>
      </c>
      <c r="C19" s="66"/>
      <c r="D19" s="78">
        <v>16</v>
      </c>
      <c r="E19" s="14"/>
      <c r="F19" s="13"/>
      <c r="G19" s="11" t="str">
        <f t="shared" si="1"/>
        <v/>
      </c>
      <c r="H19" s="12" t="str">
        <f t="shared" si="2"/>
        <v/>
      </c>
      <c r="I19" s="12" t="str">
        <f t="shared" ref="I19:J19" si="63">IF(H19="","",RANK(H19,H$4:H$403))</f>
        <v/>
      </c>
      <c r="J19" s="12" t="str">
        <f t="shared" si="63"/>
        <v/>
      </c>
      <c r="K19" s="12" t="str">
        <f t="shared" si="4"/>
        <v/>
      </c>
      <c r="L19" s="12" t="str">
        <f t="shared" ref="L19:M19" si="64">IF(K19="","",RANK(K19,K$4:K$403))</f>
        <v/>
      </c>
      <c r="M19" s="12" t="str">
        <f t="shared" si="64"/>
        <v/>
      </c>
      <c r="N19" s="12" t="str">
        <f t="shared" si="6"/>
        <v/>
      </c>
      <c r="O19" s="12" t="str">
        <f t="shared" ref="O19:P19" si="65">IF(N19="","",RANK(N19,N$4:N$403))</f>
        <v/>
      </c>
      <c r="P19" s="12" t="str">
        <f t="shared" si="65"/>
        <v/>
      </c>
      <c r="Q19" s="12" t="str">
        <f t="shared" si="8"/>
        <v/>
      </c>
      <c r="R19" s="12" t="str">
        <f t="shared" ref="R19:S19" si="66">IF(Q19="","",RANK(Q19,Q$4:Q$403))</f>
        <v/>
      </c>
      <c r="S19" s="12" t="str">
        <f t="shared" si="66"/>
        <v/>
      </c>
      <c r="T19" s="11" t="str">
        <f t="shared" si="10"/>
        <v/>
      </c>
      <c r="W19" s="64" t="str">
        <f>IF('BASE DATOS CONDUCTORES'!F19="","",'BASE DATOS CONDUCTORES'!F19)</f>
        <v/>
      </c>
      <c r="X19" s="64" t="str">
        <f>'BASE DATOS CONDUCTORES'!J19</f>
        <v/>
      </c>
      <c r="Y19" s="64" t="str">
        <f>'BASE DATOS CONDUCTORES'!M19</f>
        <v/>
      </c>
      <c r="Z19" s="64" t="str">
        <f>'BASE DATOS CONDUCTORES'!P19</f>
        <v/>
      </c>
      <c r="AA19" s="64" t="str">
        <f>'BASE DATOS CONDUCTORES'!S19</f>
        <v/>
      </c>
      <c r="AB19" s="64">
        <f>IF('BASE DATOS CONDUCTORES'!D19="","",'BASE DATOS CONDUCTORES'!D19)</f>
        <v>16</v>
      </c>
    </row>
    <row r="20" spans="2:28">
      <c r="B20" s="11" t="str">
        <f t="shared" si="0"/>
        <v/>
      </c>
      <c r="C20" s="66"/>
      <c r="D20" s="78">
        <v>17</v>
      </c>
      <c r="E20" s="14"/>
      <c r="F20" s="13"/>
      <c r="G20" s="11" t="str">
        <f t="shared" si="1"/>
        <v/>
      </c>
      <c r="H20" s="12" t="str">
        <f t="shared" si="2"/>
        <v/>
      </c>
      <c r="I20" s="12" t="str">
        <f t="shared" ref="I20:J20" si="67">IF(H20="","",RANK(H20,H$4:H$403))</f>
        <v/>
      </c>
      <c r="J20" s="12" t="str">
        <f t="shared" si="67"/>
        <v/>
      </c>
      <c r="K20" s="12" t="str">
        <f t="shared" si="4"/>
        <v/>
      </c>
      <c r="L20" s="12" t="str">
        <f t="shared" ref="L20:M20" si="68">IF(K20="","",RANK(K20,K$4:K$403))</f>
        <v/>
      </c>
      <c r="M20" s="12" t="str">
        <f t="shared" si="68"/>
        <v/>
      </c>
      <c r="N20" s="12" t="str">
        <f t="shared" si="6"/>
        <v/>
      </c>
      <c r="O20" s="12" t="str">
        <f t="shared" ref="O20:P20" si="69">IF(N20="","",RANK(N20,N$4:N$403))</f>
        <v/>
      </c>
      <c r="P20" s="12" t="str">
        <f t="shared" si="69"/>
        <v/>
      </c>
      <c r="Q20" s="12" t="str">
        <f t="shared" si="8"/>
        <v/>
      </c>
      <c r="R20" s="12" t="str">
        <f t="shared" ref="R20:S20" si="70">IF(Q20="","",RANK(Q20,Q$4:Q$403))</f>
        <v/>
      </c>
      <c r="S20" s="12" t="str">
        <f t="shared" si="70"/>
        <v/>
      </c>
      <c r="T20" s="11" t="str">
        <f t="shared" si="10"/>
        <v/>
      </c>
      <c r="W20" s="64" t="str">
        <f>IF('BASE DATOS CONDUCTORES'!F20="","",'BASE DATOS CONDUCTORES'!F20)</f>
        <v/>
      </c>
      <c r="X20" s="64" t="str">
        <f>'BASE DATOS CONDUCTORES'!J20</f>
        <v/>
      </c>
      <c r="Y20" s="64" t="str">
        <f>'BASE DATOS CONDUCTORES'!M20</f>
        <v/>
      </c>
      <c r="Z20" s="64" t="str">
        <f>'BASE DATOS CONDUCTORES'!P20</f>
        <v/>
      </c>
      <c r="AA20" s="64" t="str">
        <f>'BASE DATOS CONDUCTORES'!S20</f>
        <v/>
      </c>
      <c r="AB20" s="64">
        <f>IF('BASE DATOS CONDUCTORES'!D20="","",'BASE DATOS CONDUCTORES'!D20)</f>
        <v>17</v>
      </c>
    </row>
    <row r="21" spans="2:28">
      <c r="B21" s="11" t="str">
        <f t="shared" si="0"/>
        <v/>
      </c>
      <c r="C21" s="66"/>
      <c r="D21" s="78">
        <v>18</v>
      </c>
      <c r="E21" s="14"/>
      <c r="F21" s="13"/>
      <c r="G21" s="11" t="str">
        <f t="shared" si="1"/>
        <v/>
      </c>
      <c r="H21" s="12" t="str">
        <f t="shared" si="2"/>
        <v/>
      </c>
      <c r="I21" s="12" t="str">
        <f t="shared" ref="I21:J21" si="71">IF(H21="","",RANK(H21,H$4:H$403))</f>
        <v/>
      </c>
      <c r="J21" s="12" t="str">
        <f t="shared" si="71"/>
        <v/>
      </c>
      <c r="K21" s="12" t="str">
        <f t="shared" si="4"/>
        <v/>
      </c>
      <c r="L21" s="12" t="str">
        <f t="shared" ref="L21:M21" si="72">IF(K21="","",RANK(K21,K$4:K$403))</f>
        <v/>
      </c>
      <c r="M21" s="12" t="str">
        <f t="shared" si="72"/>
        <v/>
      </c>
      <c r="N21" s="12" t="str">
        <f t="shared" si="6"/>
        <v/>
      </c>
      <c r="O21" s="12" t="str">
        <f t="shared" ref="O21:P21" si="73">IF(N21="","",RANK(N21,N$4:N$403))</f>
        <v/>
      </c>
      <c r="P21" s="12" t="str">
        <f t="shared" si="73"/>
        <v/>
      </c>
      <c r="Q21" s="12" t="str">
        <f t="shared" si="8"/>
        <v/>
      </c>
      <c r="R21" s="12" t="str">
        <f t="shared" ref="R21:S21" si="74">IF(Q21="","",RANK(Q21,Q$4:Q$403))</f>
        <v/>
      </c>
      <c r="S21" s="12" t="str">
        <f t="shared" si="74"/>
        <v/>
      </c>
      <c r="T21" s="11" t="str">
        <f t="shared" si="10"/>
        <v/>
      </c>
      <c r="W21" s="64" t="str">
        <f>IF('BASE DATOS CONDUCTORES'!F21="","",'BASE DATOS CONDUCTORES'!F21)</f>
        <v/>
      </c>
      <c r="X21" s="64" t="str">
        <f>'BASE DATOS CONDUCTORES'!J21</f>
        <v/>
      </c>
      <c r="Y21" s="64" t="str">
        <f>'BASE DATOS CONDUCTORES'!M21</f>
        <v/>
      </c>
      <c r="Z21" s="64" t="str">
        <f>'BASE DATOS CONDUCTORES'!P21</f>
        <v/>
      </c>
      <c r="AA21" s="64" t="str">
        <f>'BASE DATOS CONDUCTORES'!S21</f>
        <v/>
      </c>
      <c r="AB21" s="64">
        <f>IF('BASE DATOS CONDUCTORES'!D21="","",'BASE DATOS CONDUCTORES'!D21)</f>
        <v>18</v>
      </c>
    </row>
    <row r="22" spans="2:28">
      <c r="B22" s="11" t="str">
        <f t="shared" si="0"/>
        <v/>
      </c>
      <c r="C22" s="66"/>
      <c r="D22" s="78">
        <v>19</v>
      </c>
      <c r="E22" s="14"/>
      <c r="F22" s="13"/>
      <c r="G22" s="11" t="str">
        <f t="shared" si="1"/>
        <v/>
      </c>
      <c r="H22" s="12" t="str">
        <f t="shared" si="2"/>
        <v/>
      </c>
      <c r="I22" s="12" t="str">
        <f t="shared" ref="I22:J22" si="75">IF(H22="","",RANK(H22,H$4:H$403))</f>
        <v/>
      </c>
      <c r="J22" s="12" t="str">
        <f t="shared" si="75"/>
        <v/>
      </c>
      <c r="K22" s="12" t="str">
        <f t="shared" si="4"/>
        <v/>
      </c>
      <c r="L22" s="12" t="str">
        <f t="shared" ref="L22:M22" si="76">IF(K22="","",RANK(K22,K$4:K$403))</f>
        <v/>
      </c>
      <c r="M22" s="12" t="str">
        <f t="shared" si="76"/>
        <v/>
      </c>
      <c r="N22" s="12" t="str">
        <f t="shared" si="6"/>
        <v/>
      </c>
      <c r="O22" s="12" t="str">
        <f t="shared" ref="O22:P22" si="77">IF(N22="","",RANK(N22,N$4:N$403))</f>
        <v/>
      </c>
      <c r="P22" s="12" t="str">
        <f t="shared" si="77"/>
        <v/>
      </c>
      <c r="Q22" s="12" t="str">
        <f t="shared" si="8"/>
        <v/>
      </c>
      <c r="R22" s="12" t="str">
        <f t="shared" ref="R22:S22" si="78">IF(Q22="","",RANK(Q22,Q$4:Q$403))</f>
        <v/>
      </c>
      <c r="S22" s="12" t="str">
        <f t="shared" si="78"/>
        <v/>
      </c>
      <c r="T22" s="11" t="str">
        <f t="shared" si="10"/>
        <v/>
      </c>
      <c r="W22" s="64" t="str">
        <f>IF('BASE DATOS CONDUCTORES'!F22="","",'BASE DATOS CONDUCTORES'!F22)</f>
        <v/>
      </c>
      <c r="X22" s="64" t="str">
        <f>'BASE DATOS CONDUCTORES'!J22</f>
        <v/>
      </c>
      <c r="Y22" s="64" t="str">
        <f>'BASE DATOS CONDUCTORES'!M22</f>
        <v/>
      </c>
      <c r="Z22" s="64" t="str">
        <f>'BASE DATOS CONDUCTORES'!P22</f>
        <v/>
      </c>
      <c r="AA22" s="64" t="str">
        <f>'BASE DATOS CONDUCTORES'!S22</f>
        <v/>
      </c>
      <c r="AB22" s="64">
        <f>IF('BASE DATOS CONDUCTORES'!D22="","",'BASE DATOS CONDUCTORES'!D22)</f>
        <v>19</v>
      </c>
    </row>
    <row r="23" spans="2:28">
      <c r="B23" s="11" t="str">
        <f t="shared" si="0"/>
        <v/>
      </c>
      <c r="C23" s="66"/>
      <c r="D23" s="78">
        <v>20</v>
      </c>
      <c r="E23" s="14"/>
      <c r="F23" s="13"/>
      <c r="G23" s="11" t="str">
        <f t="shared" si="1"/>
        <v/>
      </c>
      <c r="H23" s="12" t="str">
        <f t="shared" si="2"/>
        <v/>
      </c>
      <c r="I23" s="12" t="str">
        <f t="shared" ref="I23:J23" si="79">IF(H23="","",RANK(H23,H$4:H$403))</f>
        <v/>
      </c>
      <c r="J23" s="12" t="str">
        <f t="shared" si="79"/>
        <v/>
      </c>
      <c r="K23" s="12" t="str">
        <f t="shared" si="4"/>
        <v/>
      </c>
      <c r="L23" s="12" t="str">
        <f t="shared" ref="L23:M23" si="80">IF(K23="","",RANK(K23,K$4:K$403))</f>
        <v/>
      </c>
      <c r="M23" s="12" t="str">
        <f t="shared" si="80"/>
        <v/>
      </c>
      <c r="N23" s="12" t="str">
        <f t="shared" si="6"/>
        <v/>
      </c>
      <c r="O23" s="12" t="str">
        <f t="shared" ref="O23:P23" si="81">IF(N23="","",RANK(N23,N$4:N$403))</f>
        <v/>
      </c>
      <c r="P23" s="12" t="str">
        <f t="shared" si="81"/>
        <v/>
      </c>
      <c r="Q23" s="12" t="str">
        <f t="shared" si="8"/>
        <v/>
      </c>
      <c r="R23" s="12" t="str">
        <f t="shared" ref="R23:S23" si="82">IF(Q23="","",RANK(Q23,Q$4:Q$403))</f>
        <v/>
      </c>
      <c r="S23" s="12" t="str">
        <f t="shared" si="82"/>
        <v/>
      </c>
      <c r="T23" s="11" t="str">
        <f t="shared" si="10"/>
        <v/>
      </c>
      <c r="W23" s="64" t="str">
        <f>IF('BASE DATOS CONDUCTORES'!F23="","",'BASE DATOS CONDUCTORES'!F23)</f>
        <v/>
      </c>
      <c r="X23" s="64" t="str">
        <f>'BASE DATOS CONDUCTORES'!J23</f>
        <v/>
      </c>
      <c r="Y23" s="64" t="str">
        <f>'BASE DATOS CONDUCTORES'!M23</f>
        <v/>
      </c>
      <c r="Z23" s="64" t="str">
        <f>'BASE DATOS CONDUCTORES'!P23</f>
        <v/>
      </c>
      <c r="AA23" s="64" t="str">
        <f>'BASE DATOS CONDUCTORES'!S23</f>
        <v/>
      </c>
      <c r="AB23" s="64">
        <f>IF('BASE DATOS CONDUCTORES'!D23="","",'BASE DATOS CONDUCTORES'!D23)</f>
        <v>20</v>
      </c>
    </row>
    <row r="24" spans="2:28">
      <c r="B24" s="11" t="str">
        <f t="shared" si="0"/>
        <v/>
      </c>
      <c r="C24" s="66"/>
      <c r="D24" s="78">
        <v>21</v>
      </c>
      <c r="E24" s="14"/>
      <c r="F24" s="13"/>
      <c r="G24" s="11" t="str">
        <f t="shared" si="1"/>
        <v/>
      </c>
      <c r="H24" s="12" t="str">
        <f t="shared" si="2"/>
        <v/>
      </c>
      <c r="I24" s="12" t="str">
        <f t="shared" ref="I24:J24" si="83">IF(H24="","",RANK(H24,H$4:H$403))</f>
        <v/>
      </c>
      <c r="J24" s="12" t="str">
        <f t="shared" si="83"/>
        <v/>
      </c>
      <c r="K24" s="12" t="str">
        <f t="shared" si="4"/>
        <v/>
      </c>
      <c r="L24" s="12" t="str">
        <f t="shared" ref="L24:M24" si="84">IF(K24="","",RANK(K24,K$4:K$403))</f>
        <v/>
      </c>
      <c r="M24" s="12" t="str">
        <f t="shared" si="84"/>
        <v/>
      </c>
      <c r="N24" s="12" t="str">
        <f t="shared" si="6"/>
        <v/>
      </c>
      <c r="O24" s="12" t="str">
        <f t="shared" ref="O24:P24" si="85">IF(N24="","",RANK(N24,N$4:N$403))</f>
        <v/>
      </c>
      <c r="P24" s="12" t="str">
        <f t="shared" si="85"/>
        <v/>
      </c>
      <c r="Q24" s="12" t="str">
        <f t="shared" si="8"/>
        <v/>
      </c>
      <c r="R24" s="12" t="str">
        <f t="shared" ref="R24:S24" si="86">IF(Q24="","",RANK(Q24,Q$4:Q$403))</f>
        <v/>
      </c>
      <c r="S24" s="12" t="str">
        <f t="shared" si="86"/>
        <v/>
      </c>
      <c r="T24" s="11" t="str">
        <f t="shared" si="10"/>
        <v/>
      </c>
      <c r="W24" s="64" t="str">
        <f>IF('BASE DATOS CONDUCTORES'!F24="","",'BASE DATOS CONDUCTORES'!F24)</f>
        <v/>
      </c>
      <c r="X24" s="64" t="str">
        <f>'BASE DATOS CONDUCTORES'!J24</f>
        <v/>
      </c>
      <c r="Y24" s="64" t="str">
        <f>'BASE DATOS CONDUCTORES'!M24</f>
        <v/>
      </c>
      <c r="Z24" s="64" t="str">
        <f>'BASE DATOS CONDUCTORES'!P24</f>
        <v/>
      </c>
      <c r="AA24" s="64" t="str">
        <f>'BASE DATOS CONDUCTORES'!S24</f>
        <v/>
      </c>
      <c r="AB24" s="64">
        <f>IF('BASE DATOS CONDUCTORES'!D24="","",'BASE DATOS CONDUCTORES'!D24)</f>
        <v>21</v>
      </c>
    </row>
    <row r="25" spans="2:28">
      <c r="B25" s="11">
        <f t="shared" si="0"/>
        <v>22</v>
      </c>
      <c r="C25" s="66">
        <v>6022</v>
      </c>
      <c r="D25" s="78">
        <v>22</v>
      </c>
      <c r="E25" s="14" t="s">
        <v>7</v>
      </c>
      <c r="F25" s="13" t="s">
        <v>103</v>
      </c>
      <c r="G25" s="11">
        <f t="shared" si="1"/>
        <v>1379</v>
      </c>
      <c r="H25" s="12">
        <f t="shared" si="2"/>
        <v>28</v>
      </c>
      <c r="I25" s="12">
        <f t="shared" ref="I25:J25" si="87">IF(H25="","",RANK(H25,H$4:H$403))</f>
        <v>68</v>
      </c>
      <c r="J25" s="12">
        <f t="shared" si="87"/>
        <v>7</v>
      </c>
      <c r="K25" s="12" t="str">
        <f t="shared" si="4"/>
        <v/>
      </c>
      <c r="L25" s="12" t="str">
        <f t="shared" ref="L25:M25" si="88">IF(K25="","",RANK(K25,K$4:K$403))</f>
        <v/>
      </c>
      <c r="M25" s="12" t="str">
        <f t="shared" si="88"/>
        <v/>
      </c>
      <c r="N25" s="12" t="str">
        <f t="shared" si="6"/>
        <v/>
      </c>
      <c r="O25" s="12" t="str">
        <f t="shared" ref="O25:P25" si="89">IF(N25="","",RANK(N25,N$4:N$403))</f>
        <v/>
      </c>
      <c r="P25" s="12" t="str">
        <f t="shared" si="89"/>
        <v/>
      </c>
      <c r="Q25" s="12" t="str">
        <f t="shared" si="8"/>
        <v/>
      </c>
      <c r="R25" s="12" t="str">
        <f t="shared" ref="R25:S25" si="90">IF(Q25="","",RANK(Q25,Q$4:Q$403))</f>
        <v/>
      </c>
      <c r="S25" s="12" t="str">
        <f t="shared" si="90"/>
        <v/>
      </c>
      <c r="T25" s="11" t="str">
        <f t="shared" si="10"/>
        <v>TRALUSA</v>
      </c>
      <c r="W25" s="64" t="str">
        <f>IF('BASE DATOS CONDUCTORES'!F25="","",'BASE DATOS CONDUCTORES'!F25)</f>
        <v>TRALUSA</v>
      </c>
      <c r="X25" s="64">
        <f>'BASE DATOS CONDUCTORES'!J25</f>
        <v>7</v>
      </c>
      <c r="Y25" s="64" t="str">
        <f>'BASE DATOS CONDUCTORES'!M25</f>
        <v/>
      </c>
      <c r="Z25" s="64" t="str">
        <f>'BASE DATOS CONDUCTORES'!P25</f>
        <v/>
      </c>
      <c r="AA25" s="64" t="str">
        <f>'BASE DATOS CONDUCTORES'!S25</f>
        <v/>
      </c>
      <c r="AB25" s="64">
        <f>IF('BASE DATOS CONDUCTORES'!D25="","",'BASE DATOS CONDUCTORES'!D25)</f>
        <v>22</v>
      </c>
    </row>
    <row r="26" spans="2:28">
      <c r="B26" s="11" t="str">
        <f t="shared" si="0"/>
        <v/>
      </c>
      <c r="C26" s="66"/>
      <c r="D26" s="78">
        <v>23</v>
      </c>
      <c r="E26" s="14"/>
      <c r="F26" s="13"/>
      <c r="G26" s="11" t="str">
        <f t="shared" si="1"/>
        <v/>
      </c>
      <c r="H26" s="12" t="str">
        <f t="shared" si="2"/>
        <v/>
      </c>
      <c r="I26" s="12" t="str">
        <f t="shared" ref="I26:J26" si="91">IF(H26="","",RANK(H26,H$4:H$403))</f>
        <v/>
      </c>
      <c r="J26" s="12" t="str">
        <f t="shared" si="91"/>
        <v/>
      </c>
      <c r="K26" s="12" t="str">
        <f t="shared" si="4"/>
        <v/>
      </c>
      <c r="L26" s="12" t="str">
        <f t="shared" ref="L26:M26" si="92">IF(K26="","",RANK(K26,K$4:K$403))</f>
        <v/>
      </c>
      <c r="M26" s="12" t="str">
        <f t="shared" si="92"/>
        <v/>
      </c>
      <c r="N26" s="12" t="str">
        <f t="shared" si="6"/>
        <v/>
      </c>
      <c r="O26" s="12" t="str">
        <f t="shared" ref="O26:P26" si="93">IF(N26="","",RANK(N26,N$4:N$403))</f>
        <v/>
      </c>
      <c r="P26" s="12" t="str">
        <f t="shared" si="93"/>
        <v/>
      </c>
      <c r="Q26" s="12" t="str">
        <f t="shared" si="8"/>
        <v/>
      </c>
      <c r="R26" s="12" t="str">
        <f t="shared" ref="R26:S26" si="94">IF(Q26="","",RANK(Q26,Q$4:Q$403))</f>
        <v/>
      </c>
      <c r="S26" s="12" t="str">
        <f t="shared" si="94"/>
        <v/>
      </c>
      <c r="T26" s="11" t="str">
        <f t="shared" si="10"/>
        <v/>
      </c>
      <c r="W26" s="64" t="str">
        <f>IF('BASE DATOS CONDUCTORES'!F26="","",'BASE DATOS CONDUCTORES'!F26)</f>
        <v/>
      </c>
      <c r="X26" s="64" t="str">
        <f>'BASE DATOS CONDUCTORES'!J26</f>
        <v/>
      </c>
      <c r="Y26" s="64" t="str">
        <f>'BASE DATOS CONDUCTORES'!M26</f>
        <v/>
      </c>
      <c r="Z26" s="64" t="str">
        <f>'BASE DATOS CONDUCTORES'!P26</f>
        <v/>
      </c>
      <c r="AA26" s="64" t="str">
        <f>'BASE DATOS CONDUCTORES'!S26</f>
        <v/>
      </c>
      <c r="AB26" s="64">
        <f>IF('BASE DATOS CONDUCTORES'!D26="","",'BASE DATOS CONDUCTORES'!D26)</f>
        <v>23</v>
      </c>
    </row>
    <row r="27" spans="2:28">
      <c r="B27" s="11" t="str">
        <f t="shared" si="0"/>
        <v/>
      </c>
      <c r="C27" s="66"/>
      <c r="D27" s="78">
        <v>24</v>
      </c>
      <c r="E27" s="14"/>
      <c r="F27" s="13"/>
      <c r="G27" s="11" t="str">
        <f t="shared" si="1"/>
        <v/>
      </c>
      <c r="H27" s="12" t="str">
        <f t="shared" si="2"/>
        <v/>
      </c>
      <c r="I27" s="12" t="str">
        <f t="shared" ref="I27:J27" si="95">IF(H27="","",RANK(H27,H$4:H$403))</f>
        <v/>
      </c>
      <c r="J27" s="12" t="str">
        <f t="shared" si="95"/>
        <v/>
      </c>
      <c r="K27" s="12" t="str">
        <f t="shared" si="4"/>
        <v/>
      </c>
      <c r="L27" s="12" t="str">
        <f t="shared" ref="L27:M27" si="96">IF(K27="","",RANK(K27,K$4:K$403))</f>
        <v/>
      </c>
      <c r="M27" s="12" t="str">
        <f t="shared" si="96"/>
        <v/>
      </c>
      <c r="N27" s="12" t="str">
        <f t="shared" si="6"/>
        <v/>
      </c>
      <c r="O27" s="12" t="str">
        <f t="shared" ref="O27:P27" si="97">IF(N27="","",RANK(N27,N$4:N$403))</f>
        <v/>
      </c>
      <c r="P27" s="12" t="str">
        <f t="shared" si="97"/>
        <v/>
      </c>
      <c r="Q27" s="12" t="str">
        <f t="shared" si="8"/>
        <v/>
      </c>
      <c r="R27" s="12" t="str">
        <f t="shared" ref="R27:S27" si="98">IF(Q27="","",RANK(Q27,Q$4:Q$403))</f>
        <v/>
      </c>
      <c r="S27" s="12" t="str">
        <f t="shared" si="98"/>
        <v/>
      </c>
      <c r="T27" s="11" t="str">
        <f t="shared" si="10"/>
        <v/>
      </c>
      <c r="W27" s="64" t="str">
        <f>IF('BASE DATOS CONDUCTORES'!F27="","",'BASE DATOS CONDUCTORES'!F27)</f>
        <v/>
      </c>
      <c r="X27" s="64" t="str">
        <f>'BASE DATOS CONDUCTORES'!J27</f>
        <v/>
      </c>
      <c r="Y27" s="64" t="str">
        <f>'BASE DATOS CONDUCTORES'!M27</f>
        <v/>
      </c>
      <c r="Z27" s="64" t="str">
        <f>'BASE DATOS CONDUCTORES'!P27</f>
        <v/>
      </c>
      <c r="AA27" s="64" t="str">
        <f>'BASE DATOS CONDUCTORES'!S27</f>
        <v/>
      </c>
      <c r="AB27" s="64">
        <f>IF('BASE DATOS CONDUCTORES'!D27="","",'BASE DATOS CONDUCTORES'!D27)</f>
        <v>24</v>
      </c>
    </row>
    <row r="28" spans="2:28">
      <c r="B28" s="11" t="str">
        <f t="shared" si="0"/>
        <v/>
      </c>
      <c r="C28" s="67"/>
      <c r="D28" s="78">
        <v>25</v>
      </c>
      <c r="E28" s="14"/>
      <c r="F28" s="13"/>
      <c r="G28" s="11" t="str">
        <f t="shared" si="1"/>
        <v/>
      </c>
      <c r="H28" s="12" t="str">
        <f t="shared" si="2"/>
        <v/>
      </c>
      <c r="I28" s="12" t="str">
        <f t="shared" ref="I28:J28" si="99">IF(H28="","",RANK(H28,H$4:H$403))</f>
        <v/>
      </c>
      <c r="J28" s="12" t="str">
        <f t="shared" si="99"/>
        <v/>
      </c>
      <c r="K28" s="12" t="str">
        <f t="shared" si="4"/>
        <v/>
      </c>
      <c r="L28" s="12" t="str">
        <f t="shared" ref="L28:M28" si="100">IF(K28="","",RANK(K28,K$4:K$403))</f>
        <v/>
      </c>
      <c r="M28" s="12" t="str">
        <f t="shared" si="100"/>
        <v/>
      </c>
      <c r="N28" s="12" t="str">
        <f t="shared" si="6"/>
        <v/>
      </c>
      <c r="O28" s="12" t="str">
        <f t="shared" ref="O28:P28" si="101">IF(N28="","",RANK(N28,N$4:N$403))</f>
        <v/>
      </c>
      <c r="P28" s="12" t="str">
        <f t="shared" si="101"/>
        <v/>
      </c>
      <c r="Q28" s="12" t="str">
        <f t="shared" si="8"/>
        <v/>
      </c>
      <c r="R28" s="12" t="str">
        <f t="shared" ref="R28:S28" si="102">IF(Q28="","",RANK(Q28,Q$4:Q$403))</f>
        <v/>
      </c>
      <c r="S28" s="12" t="str">
        <f t="shared" si="102"/>
        <v/>
      </c>
      <c r="T28" s="11" t="str">
        <f t="shared" si="10"/>
        <v/>
      </c>
      <c r="W28" s="64" t="str">
        <f>IF('BASE DATOS CONDUCTORES'!F28="","",'BASE DATOS CONDUCTORES'!F28)</f>
        <v/>
      </c>
      <c r="X28" s="64" t="str">
        <f>'BASE DATOS CONDUCTORES'!J28</f>
        <v/>
      </c>
      <c r="Y28" s="64" t="str">
        <f>'BASE DATOS CONDUCTORES'!M28</f>
        <v/>
      </c>
      <c r="Z28" s="64" t="str">
        <f>'BASE DATOS CONDUCTORES'!P28</f>
        <v/>
      </c>
      <c r="AA28" s="64" t="str">
        <f>'BASE DATOS CONDUCTORES'!S28</f>
        <v/>
      </c>
      <c r="AB28" s="64">
        <f>IF('BASE DATOS CONDUCTORES'!D28="","",'BASE DATOS CONDUCTORES'!D28)</f>
        <v>25</v>
      </c>
    </row>
    <row r="29" spans="2:28">
      <c r="B29" s="11" t="str">
        <f t="shared" si="0"/>
        <v/>
      </c>
      <c r="C29" s="66"/>
      <c r="D29" s="78">
        <v>26</v>
      </c>
      <c r="E29" s="14"/>
      <c r="F29" s="13"/>
      <c r="G29" s="11" t="str">
        <f t="shared" si="1"/>
        <v/>
      </c>
      <c r="H29" s="12" t="str">
        <f t="shared" si="2"/>
        <v/>
      </c>
      <c r="I29" s="12" t="str">
        <f t="shared" ref="I29:J29" si="103">IF(H29="","",RANK(H29,H$4:H$403))</f>
        <v/>
      </c>
      <c r="J29" s="12" t="str">
        <f t="shared" si="103"/>
        <v/>
      </c>
      <c r="K29" s="12" t="str">
        <f t="shared" si="4"/>
        <v/>
      </c>
      <c r="L29" s="12" t="str">
        <f t="shared" ref="L29:M29" si="104">IF(K29="","",RANK(K29,K$4:K$403))</f>
        <v/>
      </c>
      <c r="M29" s="12" t="str">
        <f t="shared" si="104"/>
        <v/>
      </c>
      <c r="N29" s="12" t="str">
        <f t="shared" si="6"/>
        <v/>
      </c>
      <c r="O29" s="12" t="str">
        <f t="shared" ref="O29:P29" si="105">IF(N29="","",RANK(N29,N$4:N$403))</f>
        <v/>
      </c>
      <c r="P29" s="12" t="str">
        <f t="shared" si="105"/>
        <v/>
      </c>
      <c r="Q29" s="12" t="str">
        <f t="shared" si="8"/>
        <v/>
      </c>
      <c r="R29" s="12" t="str">
        <f t="shared" ref="R29:S29" si="106">IF(Q29="","",RANK(Q29,Q$4:Q$403))</f>
        <v/>
      </c>
      <c r="S29" s="12" t="str">
        <f t="shared" si="106"/>
        <v/>
      </c>
      <c r="T29" s="11" t="str">
        <f t="shared" si="10"/>
        <v/>
      </c>
      <c r="W29" s="64" t="str">
        <f>IF('BASE DATOS CONDUCTORES'!F29="","",'BASE DATOS CONDUCTORES'!F29)</f>
        <v/>
      </c>
      <c r="X29" s="64" t="str">
        <f>'BASE DATOS CONDUCTORES'!J29</f>
        <v/>
      </c>
      <c r="Y29" s="64" t="str">
        <f>'BASE DATOS CONDUCTORES'!M29</f>
        <v/>
      </c>
      <c r="Z29" s="64" t="str">
        <f>'BASE DATOS CONDUCTORES'!P29</f>
        <v/>
      </c>
      <c r="AA29" s="64" t="str">
        <f>'BASE DATOS CONDUCTORES'!S29</f>
        <v/>
      </c>
      <c r="AB29" s="64">
        <f>IF('BASE DATOS CONDUCTORES'!D29="","",'BASE DATOS CONDUCTORES'!D29)</f>
        <v>26</v>
      </c>
    </row>
    <row r="30" spans="2:28">
      <c r="B30" s="11" t="str">
        <f t="shared" si="0"/>
        <v/>
      </c>
      <c r="C30" s="66"/>
      <c r="D30" s="78">
        <v>27</v>
      </c>
      <c r="E30" s="14"/>
      <c r="F30" s="13"/>
      <c r="G30" s="11" t="str">
        <f t="shared" si="1"/>
        <v/>
      </c>
      <c r="H30" s="12" t="str">
        <f t="shared" si="2"/>
        <v/>
      </c>
      <c r="I30" s="12" t="str">
        <f t="shared" ref="I30:J30" si="107">IF(H30="","",RANK(H30,H$4:H$403))</f>
        <v/>
      </c>
      <c r="J30" s="12" t="str">
        <f t="shared" si="107"/>
        <v/>
      </c>
      <c r="K30" s="12" t="str">
        <f t="shared" si="4"/>
        <v/>
      </c>
      <c r="L30" s="12" t="str">
        <f t="shared" ref="L30:M30" si="108">IF(K30="","",RANK(K30,K$4:K$403))</f>
        <v/>
      </c>
      <c r="M30" s="12" t="str">
        <f t="shared" si="108"/>
        <v/>
      </c>
      <c r="N30" s="12" t="str">
        <f t="shared" si="6"/>
        <v/>
      </c>
      <c r="O30" s="12" t="str">
        <f t="shared" ref="O30:P30" si="109">IF(N30="","",RANK(N30,N$4:N$403))</f>
        <v/>
      </c>
      <c r="P30" s="12" t="str">
        <f t="shared" si="109"/>
        <v/>
      </c>
      <c r="Q30" s="12" t="str">
        <f t="shared" si="8"/>
        <v/>
      </c>
      <c r="R30" s="12" t="str">
        <f t="shared" ref="R30:S30" si="110">IF(Q30="","",RANK(Q30,Q$4:Q$403))</f>
        <v/>
      </c>
      <c r="S30" s="12" t="str">
        <f t="shared" si="110"/>
        <v/>
      </c>
      <c r="T30" s="11" t="str">
        <f t="shared" si="10"/>
        <v/>
      </c>
      <c r="W30" s="64" t="str">
        <f>IF('BASE DATOS CONDUCTORES'!F30="","",'BASE DATOS CONDUCTORES'!F30)</f>
        <v/>
      </c>
      <c r="X30" s="64" t="str">
        <f>'BASE DATOS CONDUCTORES'!J30</f>
        <v/>
      </c>
      <c r="Y30" s="64" t="str">
        <f>'BASE DATOS CONDUCTORES'!M30</f>
        <v/>
      </c>
      <c r="Z30" s="64" t="str">
        <f>'BASE DATOS CONDUCTORES'!P30</f>
        <v/>
      </c>
      <c r="AA30" s="64" t="str">
        <f>'BASE DATOS CONDUCTORES'!S30</f>
        <v/>
      </c>
      <c r="AB30" s="64">
        <f>IF('BASE DATOS CONDUCTORES'!D30="","",'BASE DATOS CONDUCTORES'!D30)</f>
        <v>27</v>
      </c>
    </row>
    <row r="31" spans="2:28">
      <c r="B31" s="11" t="str">
        <f t="shared" si="0"/>
        <v/>
      </c>
      <c r="C31" s="66"/>
      <c r="D31" s="78">
        <v>28</v>
      </c>
      <c r="E31" s="14"/>
      <c r="F31" s="13"/>
      <c r="G31" s="11" t="str">
        <f t="shared" si="1"/>
        <v/>
      </c>
      <c r="H31" s="12" t="str">
        <f t="shared" si="2"/>
        <v/>
      </c>
      <c r="I31" s="12" t="str">
        <f t="shared" ref="I31:J31" si="111">IF(H31="","",RANK(H31,H$4:H$403))</f>
        <v/>
      </c>
      <c r="J31" s="12" t="str">
        <f t="shared" si="111"/>
        <v/>
      </c>
      <c r="K31" s="12" t="str">
        <f t="shared" si="4"/>
        <v/>
      </c>
      <c r="L31" s="12" t="str">
        <f t="shared" ref="L31:M31" si="112">IF(K31="","",RANK(K31,K$4:K$403))</f>
        <v/>
      </c>
      <c r="M31" s="12" t="str">
        <f t="shared" si="112"/>
        <v/>
      </c>
      <c r="N31" s="12" t="str">
        <f t="shared" si="6"/>
        <v/>
      </c>
      <c r="O31" s="12" t="str">
        <f t="shared" ref="O31:P31" si="113">IF(N31="","",RANK(N31,N$4:N$403))</f>
        <v/>
      </c>
      <c r="P31" s="12" t="str">
        <f t="shared" si="113"/>
        <v/>
      </c>
      <c r="Q31" s="12" t="str">
        <f t="shared" si="8"/>
        <v/>
      </c>
      <c r="R31" s="12" t="str">
        <f t="shared" ref="R31:S31" si="114">IF(Q31="","",RANK(Q31,Q$4:Q$403))</f>
        <v/>
      </c>
      <c r="S31" s="12" t="str">
        <f t="shared" si="114"/>
        <v/>
      </c>
      <c r="T31" s="11" t="str">
        <f t="shared" si="10"/>
        <v/>
      </c>
      <c r="W31" s="64" t="str">
        <f>IF('BASE DATOS CONDUCTORES'!F31="","",'BASE DATOS CONDUCTORES'!F31)</f>
        <v/>
      </c>
      <c r="X31" s="64" t="str">
        <f>'BASE DATOS CONDUCTORES'!J31</f>
        <v/>
      </c>
      <c r="Y31" s="64" t="str">
        <f>'BASE DATOS CONDUCTORES'!M31</f>
        <v/>
      </c>
      <c r="Z31" s="64" t="str">
        <f>'BASE DATOS CONDUCTORES'!P31</f>
        <v/>
      </c>
      <c r="AA31" s="64" t="str">
        <f>'BASE DATOS CONDUCTORES'!S31</f>
        <v/>
      </c>
      <c r="AB31" s="64">
        <f>IF('BASE DATOS CONDUCTORES'!D31="","",'BASE DATOS CONDUCTORES'!D31)</f>
        <v>28</v>
      </c>
    </row>
    <row r="32" spans="2:28">
      <c r="B32" s="11">
        <f t="shared" si="0"/>
        <v>29</v>
      </c>
      <c r="C32" s="66">
        <v>6029</v>
      </c>
      <c r="D32" s="78">
        <v>29</v>
      </c>
      <c r="E32" s="14" t="s">
        <v>6</v>
      </c>
      <c r="F32" s="13" t="s">
        <v>103</v>
      </c>
      <c r="G32" s="11">
        <f t="shared" si="1"/>
        <v>1372</v>
      </c>
      <c r="H32" s="12">
        <f t="shared" si="2"/>
        <v>29</v>
      </c>
      <c r="I32" s="12">
        <f t="shared" ref="I32:J32" si="115">IF(H32="","",RANK(H32,H$4:H$403))</f>
        <v>67</v>
      </c>
      <c r="J32" s="12">
        <f t="shared" si="115"/>
        <v>8</v>
      </c>
      <c r="K32" s="12" t="str">
        <f t="shared" si="4"/>
        <v/>
      </c>
      <c r="L32" s="12" t="str">
        <f t="shared" ref="L32:M32" si="116">IF(K32="","",RANK(K32,K$4:K$403))</f>
        <v/>
      </c>
      <c r="M32" s="12" t="str">
        <f t="shared" si="116"/>
        <v/>
      </c>
      <c r="N32" s="12" t="str">
        <f t="shared" si="6"/>
        <v/>
      </c>
      <c r="O32" s="12" t="str">
        <f t="shared" ref="O32:P32" si="117">IF(N32="","",RANK(N32,N$4:N$403))</f>
        <v/>
      </c>
      <c r="P32" s="12" t="str">
        <f t="shared" si="117"/>
        <v/>
      </c>
      <c r="Q32" s="12" t="str">
        <f t="shared" si="8"/>
        <v/>
      </c>
      <c r="R32" s="12" t="str">
        <f t="shared" ref="R32:S32" si="118">IF(Q32="","",RANK(Q32,Q$4:Q$403))</f>
        <v/>
      </c>
      <c r="S32" s="12" t="str">
        <f t="shared" si="118"/>
        <v/>
      </c>
      <c r="T32" s="11" t="str">
        <f t="shared" si="10"/>
        <v>TRALUSA</v>
      </c>
      <c r="W32" s="64" t="str">
        <f>IF('BASE DATOS CONDUCTORES'!F32="","",'BASE DATOS CONDUCTORES'!F32)</f>
        <v>TRALUSA</v>
      </c>
      <c r="X32" s="64">
        <f>'BASE DATOS CONDUCTORES'!J32</f>
        <v>8</v>
      </c>
      <c r="Y32" s="64" t="str">
        <f>'BASE DATOS CONDUCTORES'!M32</f>
        <v/>
      </c>
      <c r="Z32" s="64" t="str">
        <f>'BASE DATOS CONDUCTORES'!P32</f>
        <v/>
      </c>
      <c r="AA32" s="64" t="str">
        <f>'BASE DATOS CONDUCTORES'!S32</f>
        <v/>
      </c>
      <c r="AB32" s="64">
        <f>IF('BASE DATOS CONDUCTORES'!D32="","",'BASE DATOS CONDUCTORES'!D32)</f>
        <v>29</v>
      </c>
    </row>
    <row r="33" spans="2:28">
      <c r="B33" s="11">
        <f t="shared" si="0"/>
        <v>30</v>
      </c>
      <c r="C33" s="66">
        <v>6030</v>
      </c>
      <c r="D33" s="78">
        <v>30</v>
      </c>
      <c r="E33" s="14" t="s">
        <v>161</v>
      </c>
      <c r="F33" s="13" t="s">
        <v>103</v>
      </c>
      <c r="G33" s="11">
        <f t="shared" si="1"/>
        <v>1371</v>
      </c>
      <c r="H33" s="12">
        <f t="shared" si="2"/>
        <v>30</v>
      </c>
      <c r="I33" s="12">
        <f t="shared" ref="I33:J33" si="119">IF(H33="","",RANK(H33,H$4:H$403))</f>
        <v>66</v>
      </c>
      <c r="J33" s="12">
        <f t="shared" si="119"/>
        <v>9</v>
      </c>
      <c r="K33" s="12" t="str">
        <f t="shared" si="4"/>
        <v/>
      </c>
      <c r="L33" s="12" t="str">
        <f t="shared" ref="L33:M33" si="120">IF(K33="","",RANK(K33,K$4:K$403))</f>
        <v/>
      </c>
      <c r="M33" s="12" t="str">
        <f t="shared" si="120"/>
        <v/>
      </c>
      <c r="N33" s="12" t="str">
        <f t="shared" si="6"/>
        <v/>
      </c>
      <c r="O33" s="12" t="str">
        <f t="shared" ref="O33:P33" si="121">IF(N33="","",RANK(N33,N$4:N$403))</f>
        <v/>
      </c>
      <c r="P33" s="12" t="str">
        <f t="shared" si="121"/>
        <v/>
      </c>
      <c r="Q33" s="12" t="str">
        <f t="shared" si="8"/>
        <v/>
      </c>
      <c r="R33" s="12" t="str">
        <f t="shared" ref="R33:S33" si="122">IF(Q33="","",RANK(Q33,Q$4:Q$403))</f>
        <v/>
      </c>
      <c r="S33" s="12" t="str">
        <f t="shared" si="122"/>
        <v/>
      </c>
      <c r="T33" s="11" t="str">
        <f t="shared" si="10"/>
        <v>TRALUSA</v>
      </c>
      <c r="W33" s="64" t="str">
        <f>IF('BASE DATOS CONDUCTORES'!F33="","",'BASE DATOS CONDUCTORES'!F33)</f>
        <v>TRALUSA</v>
      </c>
      <c r="X33" s="64">
        <f>'BASE DATOS CONDUCTORES'!J33</f>
        <v>9</v>
      </c>
      <c r="Y33" s="64" t="str">
        <f>'BASE DATOS CONDUCTORES'!M33</f>
        <v/>
      </c>
      <c r="Z33" s="64" t="str">
        <f>'BASE DATOS CONDUCTORES'!P33</f>
        <v/>
      </c>
      <c r="AA33" s="64" t="str">
        <f>'BASE DATOS CONDUCTORES'!S33</f>
        <v/>
      </c>
      <c r="AB33" s="64">
        <f>IF('BASE DATOS CONDUCTORES'!D33="","",'BASE DATOS CONDUCTORES'!D33)</f>
        <v>30</v>
      </c>
    </row>
    <row r="34" spans="2:28">
      <c r="B34" s="11">
        <f t="shared" si="0"/>
        <v>31</v>
      </c>
      <c r="C34" s="66">
        <v>6031</v>
      </c>
      <c r="D34" s="78">
        <v>31</v>
      </c>
      <c r="E34" s="14" t="s">
        <v>8</v>
      </c>
      <c r="F34" s="13" t="s">
        <v>103</v>
      </c>
      <c r="G34" s="11">
        <f t="shared" si="1"/>
        <v>1370</v>
      </c>
      <c r="H34" s="12">
        <f t="shared" si="2"/>
        <v>31</v>
      </c>
      <c r="I34" s="12">
        <f t="shared" ref="I34:J34" si="123">IF(H34="","",RANK(H34,H$4:H$403))</f>
        <v>65</v>
      </c>
      <c r="J34" s="12">
        <f t="shared" si="123"/>
        <v>10</v>
      </c>
      <c r="K34" s="12" t="str">
        <f t="shared" si="4"/>
        <v/>
      </c>
      <c r="L34" s="12" t="str">
        <f t="shared" ref="L34:M34" si="124">IF(K34="","",RANK(K34,K$4:K$403))</f>
        <v/>
      </c>
      <c r="M34" s="12" t="str">
        <f t="shared" si="124"/>
        <v/>
      </c>
      <c r="N34" s="12" t="str">
        <f t="shared" si="6"/>
        <v/>
      </c>
      <c r="O34" s="12" t="str">
        <f t="shared" ref="O34:P34" si="125">IF(N34="","",RANK(N34,N$4:N$403))</f>
        <v/>
      </c>
      <c r="P34" s="12" t="str">
        <f t="shared" si="125"/>
        <v/>
      </c>
      <c r="Q34" s="12" t="str">
        <f t="shared" si="8"/>
        <v/>
      </c>
      <c r="R34" s="12" t="str">
        <f t="shared" ref="R34:S34" si="126">IF(Q34="","",RANK(Q34,Q$4:Q$403))</f>
        <v/>
      </c>
      <c r="S34" s="12" t="str">
        <f t="shared" si="126"/>
        <v/>
      </c>
      <c r="T34" s="11" t="str">
        <f t="shared" si="10"/>
        <v>TRALUSA</v>
      </c>
      <c r="W34" s="64" t="str">
        <f>IF('BASE DATOS CONDUCTORES'!F34="","",'BASE DATOS CONDUCTORES'!F34)</f>
        <v>TRALUSA</v>
      </c>
      <c r="X34" s="64">
        <f>'BASE DATOS CONDUCTORES'!J34</f>
        <v>10</v>
      </c>
      <c r="Y34" s="64" t="str">
        <f>'BASE DATOS CONDUCTORES'!M34</f>
        <v/>
      </c>
      <c r="Z34" s="64" t="str">
        <f>'BASE DATOS CONDUCTORES'!P34</f>
        <v/>
      </c>
      <c r="AA34" s="64" t="str">
        <f>'BASE DATOS CONDUCTORES'!S34</f>
        <v/>
      </c>
      <c r="AB34" s="64">
        <f>IF('BASE DATOS CONDUCTORES'!D34="","",'BASE DATOS CONDUCTORES'!D34)</f>
        <v>31</v>
      </c>
    </row>
    <row r="35" spans="2:28">
      <c r="B35" s="11">
        <f t="shared" si="0"/>
        <v>32</v>
      </c>
      <c r="C35" s="66">
        <v>6032</v>
      </c>
      <c r="D35" s="78">
        <v>32</v>
      </c>
      <c r="E35" s="14" t="s">
        <v>143</v>
      </c>
      <c r="F35" s="13" t="s">
        <v>103</v>
      </c>
      <c r="G35" s="11">
        <f t="shared" si="1"/>
        <v>1369</v>
      </c>
      <c r="H35" s="12">
        <f t="shared" si="2"/>
        <v>32</v>
      </c>
      <c r="I35" s="12">
        <f t="shared" ref="I35:J35" si="127">IF(H35="","",RANK(H35,H$4:H$403))</f>
        <v>64</v>
      </c>
      <c r="J35" s="12">
        <f t="shared" si="127"/>
        <v>11</v>
      </c>
      <c r="K35" s="12" t="str">
        <f t="shared" si="4"/>
        <v/>
      </c>
      <c r="L35" s="12" t="str">
        <f t="shared" ref="L35:M35" si="128">IF(K35="","",RANK(K35,K$4:K$403))</f>
        <v/>
      </c>
      <c r="M35" s="12" t="str">
        <f t="shared" si="128"/>
        <v/>
      </c>
      <c r="N35" s="12" t="str">
        <f t="shared" si="6"/>
        <v/>
      </c>
      <c r="O35" s="12" t="str">
        <f t="shared" ref="O35:P35" si="129">IF(N35="","",RANK(N35,N$4:N$403))</f>
        <v/>
      </c>
      <c r="P35" s="12" t="str">
        <f t="shared" si="129"/>
        <v/>
      </c>
      <c r="Q35" s="12" t="str">
        <f t="shared" si="8"/>
        <v/>
      </c>
      <c r="R35" s="12" t="str">
        <f t="shared" ref="R35:S35" si="130">IF(Q35="","",RANK(Q35,Q$4:Q$403))</f>
        <v/>
      </c>
      <c r="S35" s="12" t="str">
        <f t="shared" si="130"/>
        <v/>
      </c>
      <c r="T35" s="11" t="str">
        <f t="shared" si="10"/>
        <v>TRALUSA</v>
      </c>
      <c r="W35" s="64" t="str">
        <f>IF('BASE DATOS CONDUCTORES'!F35="","",'BASE DATOS CONDUCTORES'!F35)</f>
        <v>TRALUSA</v>
      </c>
      <c r="X35" s="64">
        <f>'BASE DATOS CONDUCTORES'!J35</f>
        <v>11</v>
      </c>
      <c r="Y35" s="64" t="str">
        <f>'BASE DATOS CONDUCTORES'!M35</f>
        <v/>
      </c>
      <c r="Z35" s="64" t="str">
        <f>'BASE DATOS CONDUCTORES'!P35</f>
        <v/>
      </c>
      <c r="AA35" s="64" t="str">
        <f>'BASE DATOS CONDUCTORES'!S35</f>
        <v/>
      </c>
      <c r="AB35" s="64">
        <f>IF('BASE DATOS CONDUCTORES'!D35="","",'BASE DATOS CONDUCTORES'!D35)</f>
        <v>32</v>
      </c>
    </row>
    <row r="36" spans="2:28">
      <c r="B36" s="11" t="str">
        <f t="shared" si="0"/>
        <v/>
      </c>
      <c r="C36" s="66"/>
      <c r="D36" s="78">
        <v>33</v>
      </c>
      <c r="E36" s="14"/>
      <c r="F36" s="13"/>
      <c r="G36" s="11" t="str">
        <f t="shared" si="1"/>
        <v/>
      </c>
      <c r="H36" s="12" t="str">
        <f t="shared" si="2"/>
        <v/>
      </c>
      <c r="I36" s="12" t="str">
        <f t="shared" ref="I36:J36" si="131">IF(H36="","",RANK(H36,H$4:H$403))</f>
        <v/>
      </c>
      <c r="J36" s="12" t="str">
        <f t="shared" si="131"/>
        <v/>
      </c>
      <c r="K36" s="12" t="str">
        <f t="shared" si="4"/>
        <v/>
      </c>
      <c r="L36" s="12" t="str">
        <f t="shared" ref="L36:M36" si="132">IF(K36="","",RANK(K36,K$4:K$403))</f>
        <v/>
      </c>
      <c r="M36" s="12" t="str">
        <f t="shared" si="132"/>
        <v/>
      </c>
      <c r="N36" s="12" t="str">
        <f t="shared" si="6"/>
        <v/>
      </c>
      <c r="O36" s="12" t="str">
        <f t="shared" ref="O36:P36" si="133">IF(N36="","",RANK(N36,N$4:N$403))</f>
        <v/>
      </c>
      <c r="P36" s="12" t="str">
        <f t="shared" si="133"/>
        <v/>
      </c>
      <c r="Q36" s="12" t="str">
        <f t="shared" si="8"/>
        <v/>
      </c>
      <c r="R36" s="12" t="str">
        <f t="shared" ref="R36:S36" si="134">IF(Q36="","",RANK(Q36,Q$4:Q$403))</f>
        <v/>
      </c>
      <c r="S36" s="12" t="str">
        <f t="shared" si="134"/>
        <v/>
      </c>
      <c r="T36" s="11" t="str">
        <f t="shared" si="10"/>
        <v/>
      </c>
      <c r="W36" s="64" t="str">
        <f>IF('BASE DATOS CONDUCTORES'!F36="","",'BASE DATOS CONDUCTORES'!F36)</f>
        <v/>
      </c>
      <c r="X36" s="64" t="str">
        <f>'BASE DATOS CONDUCTORES'!J36</f>
        <v/>
      </c>
      <c r="Y36" s="64" t="str">
        <f>'BASE DATOS CONDUCTORES'!M36</f>
        <v/>
      </c>
      <c r="Z36" s="64" t="str">
        <f>'BASE DATOS CONDUCTORES'!P36</f>
        <v/>
      </c>
      <c r="AA36" s="64" t="str">
        <f>'BASE DATOS CONDUCTORES'!S36</f>
        <v/>
      </c>
      <c r="AB36" s="64">
        <f>IF('BASE DATOS CONDUCTORES'!D36="","",'BASE DATOS CONDUCTORES'!D36)</f>
        <v>33</v>
      </c>
    </row>
    <row r="37" spans="2:28">
      <c r="B37" s="11" t="str">
        <f t="shared" si="0"/>
        <v/>
      </c>
      <c r="C37" s="66"/>
      <c r="D37" s="78">
        <v>34</v>
      </c>
      <c r="E37" s="14"/>
      <c r="F37" s="13"/>
      <c r="G37" s="11" t="str">
        <f t="shared" si="1"/>
        <v/>
      </c>
      <c r="H37" s="12" t="str">
        <f t="shared" si="2"/>
        <v/>
      </c>
      <c r="I37" s="12" t="str">
        <f t="shared" ref="I37:J37" si="135">IF(H37="","",RANK(H37,H$4:H$403))</f>
        <v/>
      </c>
      <c r="J37" s="12" t="str">
        <f t="shared" si="135"/>
        <v/>
      </c>
      <c r="K37" s="12" t="str">
        <f t="shared" si="4"/>
        <v/>
      </c>
      <c r="L37" s="12" t="str">
        <f t="shared" ref="L37:M37" si="136">IF(K37="","",RANK(K37,K$4:K$403))</f>
        <v/>
      </c>
      <c r="M37" s="12" t="str">
        <f t="shared" si="136"/>
        <v/>
      </c>
      <c r="N37" s="12" t="str">
        <f t="shared" si="6"/>
        <v/>
      </c>
      <c r="O37" s="12" t="str">
        <f t="shared" ref="O37:P37" si="137">IF(N37="","",RANK(N37,N$4:N$403))</f>
        <v/>
      </c>
      <c r="P37" s="12" t="str">
        <f t="shared" si="137"/>
        <v/>
      </c>
      <c r="Q37" s="12" t="str">
        <f t="shared" si="8"/>
        <v/>
      </c>
      <c r="R37" s="12" t="str">
        <f t="shared" ref="R37:S37" si="138">IF(Q37="","",RANK(Q37,Q$4:Q$403))</f>
        <v/>
      </c>
      <c r="S37" s="12" t="str">
        <f t="shared" si="138"/>
        <v/>
      </c>
      <c r="T37" s="11" t="str">
        <f t="shared" si="10"/>
        <v/>
      </c>
      <c r="W37" s="64" t="str">
        <f>IF('BASE DATOS CONDUCTORES'!F37="","",'BASE DATOS CONDUCTORES'!F37)</f>
        <v/>
      </c>
      <c r="X37" s="64" t="str">
        <f>'BASE DATOS CONDUCTORES'!J37</f>
        <v/>
      </c>
      <c r="Y37" s="64" t="str">
        <f>'BASE DATOS CONDUCTORES'!M37</f>
        <v/>
      </c>
      <c r="Z37" s="64" t="str">
        <f>'BASE DATOS CONDUCTORES'!P37</f>
        <v/>
      </c>
      <c r="AA37" s="64" t="str">
        <f>'BASE DATOS CONDUCTORES'!S37</f>
        <v/>
      </c>
      <c r="AB37" s="64">
        <f>IF('BASE DATOS CONDUCTORES'!D37="","",'BASE DATOS CONDUCTORES'!D37)</f>
        <v>34</v>
      </c>
    </row>
    <row r="38" spans="2:28">
      <c r="B38" s="11" t="str">
        <f t="shared" si="0"/>
        <v/>
      </c>
      <c r="C38" s="66"/>
      <c r="D38" s="78">
        <v>35</v>
      </c>
      <c r="E38" s="14"/>
      <c r="F38" s="13"/>
      <c r="G38" s="11" t="str">
        <f t="shared" si="1"/>
        <v/>
      </c>
      <c r="H38" s="12" t="str">
        <f t="shared" si="2"/>
        <v/>
      </c>
      <c r="I38" s="12" t="str">
        <f t="shared" ref="I38:J38" si="139">IF(H38="","",RANK(H38,H$4:H$403))</f>
        <v/>
      </c>
      <c r="J38" s="12" t="str">
        <f t="shared" si="139"/>
        <v/>
      </c>
      <c r="K38" s="12" t="str">
        <f t="shared" si="4"/>
        <v/>
      </c>
      <c r="L38" s="12" t="str">
        <f t="shared" ref="L38:M38" si="140">IF(K38="","",RANK(K38,K$4:K$403))</f>
        <v/>
      </c>
      <c r="M38" s="12" t="str">
        <f t="shared" si="140"/>
        <v/>
      </c>
      <c r="N38" s="12" t="str">
        <f t="shared" si="6"/>
        <v/>
      </c>
      <c r="O38" s="12" t="str">
        <f t="shared" ref="O38:P38" si="141">IF(N38="","",RANK(N38,N$4:N$403))</f>
        <v/>
      </c>
      <c r="P38" s="12" t="str">
        <f t="shared" si="141"/>
        <v/>
      </c>
      <c r="Q38" s="12" t="str">
        <f t="shared" si="8"/>
        <v/>
      </c>
      <c r="R38" s="12" t="str">
        <f t="shared" ref="R38:S38" si="142">IF(Q38="","",RANK(Q38,Q$4:Q$403))</f>
        <v/>
      </c>
      <c r="S38" s="12" t="str">
        <f t="shared" si="142"/>
        <v/>
      </c>
      <c r="T38" s="11" t="str">
        <f t="shared" si="10"/>
        <v/>
      </c>
      <c r="W38" s="64" t="str">
        <f>IF('BASE DATOS CONDUCTORES'!F38="","",'BASE DATOS CONDUCTORES'!F38)</f>
        <v/>
      </c>
      <c r="X38" s="64" t="str">
        <f>'BASE DATOS CONDUCTORES'!J38</f>
        <v/>
      </c>
      <c r="Y38" s="64" t="str">
        <f>'BASE DATOS CONDUCTORES'!M38</f>
        <v/>
      </c>
      <c r="Z38" s="64" t="str">
        <f>'BASE DATOS CONDUCTORES'!P38</f>
        <v/>
      </c>
      <c r="AA38" s="64" t="str">
        <f>'BASE DATOS CONDUCTORES'!S38</f>
        <v/>
      </c>
      <c r="AB38" s="64">
        <f>IF('BASE DATOS CONDUCTORES'!D38="","",'BASE DATOS CONDUCTORES'!D38)</f>
        <v>35</v>
      </c>
    </row>
    <row r="39" spans="2:28">
      <c r="B39" s="11" t="str">
        <f t="shared" si="0"/>
        <v/>
      </c>
      <c r="C39" s="66"/>
      <c r="D39" s="78">
        <v>36</v>
      </c>
      <c r="E39" s="14"/>
      <c r="F39" s="13"/>
      <c r="G39" s="11" t="str">
        <f t="shared" si="1"/>
        <v/>
      </c>
      <c r="H39" s="12" t="str">
        <f t="shared" si="2"/>
        <v/>
      </c>
      <c r="I39" s="12" t="str">
        <f t="shared" ref="I39:J39" si="143">IF(H39="","",RANK(H39,H$4:H$403))</f>
        <v/>
      </c>
      <c r="J39" s="12" t="str">
        <f t="shared" si="143"/>
        <v/>
      </c>
      <c r="K39" s="12" t="str">
        <f t="shared" si="4"/>
        <v/>
      </c>
      <c r="L39" s="12" t="str">
        <f t="shared" ref="L39:M39" si="144">IF(K39="","",RANK(K39,K$4:K$403))</f>
        <v/>
      </c>
      <c r="M39" s="12" t="str">
        <f t="shared" si="144"/>
        <v/>
      </c>
      <c r="N39" s="12" t="str">
        <f t="shared" si="6"/>
        <v/>
      </c>
      <c r="O39" s="12" t="str">
        <f t="shared" ref="O39:P39" si="145">IF(N39="","",RANK(N39,N$4:N$403))</f>
        <v/>
      </c>
      <c r="P39" s="12" t="str">
        <f t="shared" si="145"/>
        <v/>
      </c>
      <c r="Q39" s="12" t="str">
        <f t="shared" si="8"/>
        <v/>
      </c>
      <c r="R39" s="12" t="str">
        <f t="shared" ref="R39:S39" si="146">IF(Q39="","",RANK(Q39,Q$4:Q$403))</f>
        <v/>
      </c>
      <c r="S39" s="12" t="str">
        <f t="shared" si="146"/>
        <v/>
      </c>
      <c r="T39" s="11" t="str">
        <f t="shared" si="10"/>
        <v/>
      </c>
      <c r="W39" s="64" t="str">
        <f>IF('BASE DATOS CONDUCTORES'!F39="","",'BASE DATOS CONDUCTORES'!F39)</f>
        <v/>
      </c>
      <c r="X39" s="64" t="str">
        <f>'BASE DATOS CONDUCTORES'!J39</f>
        <v/>
      </c>
      <c r="Y39" s="64" t="str">
        <f>'BASE DATOS CONDUCTORES'!M39</f>
        <v/>
      </c>
      <c r="Z39" s="64" t="str">
        <f>'BASE DATOS CONDUCTORES'!P39</f>
        <v/>
      </c>
      <c r="AA39" s="64" t="str">
        <f>'BASE DATOS CONDUCTORES'!S39</f>
        <v/>
      </c>
      <c r="AB39" s="64">
        <f>IF('BASE DATOS CONDUCTORES'!D39="","",'BASE DATOS CONDUCTORES'!D39)</f>
        <v>36</v>
      </c>
    </row>
    <row r="40" spans="2:28">
      <c r="B40" s="11" t="str">
        <f t="shared" si="0"/>
        <v/>
      </c>
      <c r="C40" s="66"/>
      <c r="D40" s="78">
        <v>37</v>
      </c>
      <c r="E40" s="14"/>
      <c r="F40" s="13"/>
      <c r="G40" s="11" t="str">
        <f t="shared" si="1"/>
        <v/>
      </c>
      <c r="H40" s="12" t="str">
        <f t="shared" si="2"/>
        <v/>
      </c>
      <c r="I40" s="12" t="str">
        <f t="shared" ref="I40:J40" si="147">IF(H40="","",RANK(H40,H$4:H$403))</f>
        <v/>
      </c>
      <c r="J40" s="12" t="str">
        <f t="shared" si="147"/>
        <v/>
      </c>
      <c r="K40" s="12" t="str">
        <f t="shared" si="4"/>
        <v/>
      </c>
      <c r="L40" s="12" t="str">
        <f t="shared" ref="L40:M40" si="148">IF(K40="","",RANK(K40,K$4:K$403))</f>
        <v/>
      </c>
      <c r="M40" s="12" t="str">
        <f t="shared" si="148"/>
        <v/>
      </c>
      <c r="N40" s="12" t="str">
        <f t="shared" si="6"/>
        <v/>
      </c>
      <c r="O40" s="12" t="str">
        <f t="shared" ref="O40:P40" si="149">IF(N40="","",RANK(N40,N$4:N$403))</f>
        <v/>
      </c>
      <c r="P40" s="12" t="str">
        <f t="shared" si="149"/>
        <v/>
      </c>
      <c r="Q40" s="12" t="str">
        <f t="shared" si="8"/>
        <v/>
      </c>
      <c r="R40" s="12" t="str">
        <f t="shared" ref="R40:S40" si="150">IF(Q40="","",RANK(Q40,Q$4:Q$403))</f>
        <v/>
      </c>
      <c r="S40" s="12" t="str">
        <f t="shared" si="150"/>
        <v/>
      </c>
      <c r="T40" s="11" t="str">
        <f t="shared" si="10"/>
        <v/>
      </c>
      <c r="W40" s="64" t="str">
        <f>IF('BASE DATOS CONDUCTORES'!F40="","",'BASE DATOS CONDUCTORES'!F40)</f>
        <v/>
      </c>
      <c r="X40" s="64" t="str">
        <f>'BASE DATOS CONDUCTORES'!J40</f>
        <v/>
      </c>
      <c r="Y40" s="64" t="str">
        <f>'BASE DATOS CONDUCTORES'!M40</f>
        <v/>
      </c>
      <c r="Z40" s="64" t="str">
        <f>'BASE DATOS CONDUCTORES'!P40</f>
        <v/>
      </c>
      <c r="AA40" s="64" t="str">
        <f>'BASE DATOS CONDUCTORES'!S40</f>
        <v/>
      </c>
      <c r="AB40" s="64">
        <f>IF('BASE DATOS CONDUCTORES'!D40="","",'BASE DATOS CONDUCTORES'!D40)</f>
        <v>37</v>
      </c>
    </row>
    <row r="41" spans="2:28">
      <c r="B41" s="11" t="str">
        <f t="shared" si="0"/>
        <v/>
      </c>
      <c r="C41" s="66"/>
      <c r="D41" s="78">
        <v>38</v>
      </c>
      <c r="E41" s="14"/>
      <c r="F41" s="13"/>
      <c r="G41" s="11" t="str">
        <f t="shared" si="1"/>
        <v/>
      </c>
      <c r="H41" s="12" t="str">
        <f t="shared" si="2"/>
        <v/>
      </c>
      <c r="I41" s="12" t="str">
        <f t="shared" ref="I41:J41" si="151">IF(H41="","",RANK(H41,H$4:H$403))</f>
        <v/>
      </c>
      <c r="J41" s="12" t="str">
        <f t="shared" si="151"/>
        <v/>
      </c>
      <c r="K41" s="12" t="str">
        <f t="shared" si="4"/>
        <v/>
      </c>
      <c r="L41" s="12" t="str">
        <f t="shared" ref="L41:M41" si="152">IF(K41="","",RANK(K41,K$4:K$403))</f>
        <v/>
      </c>
      <c r="M41" s="12" t="str">
        <f t="shared" si="152"/>
        <v/>
      </c>
      <c r="N41" s="12" t="str">
        <f t="shared" si="6"/>
        <v/>
      </c>
      <c r="O41" s="12" t="str">
        <f t="shared" ref="O41:P41" si="153">IF(N41="","",RANK(N41,N$4:N$403))</f>
        <v/>
      </c>
      <c r="P41" s="12" t="str">
        <f t="shared" si="153"/>
        <v/>
      </c>
      <c r="Q41" s="12" t="str">
        <f t="shared" si="8"/>
        <v/>
      </c>
      <c r="R41" s="12" t="str">
        <f t="shared" ref="R41:S41" si="154">IF(Q41="","",RANK(Q41,Q$4:Q$403))</f>
        <v/>
      </c>
      <c r="S41" s="12" t="str">
        <f t="shared" si="154"/>
        <v/>
      </c>
      <c r="T41" s="11" t="str">
        <f t="shared" si="10"/>
        <v/>
      </c>
      <c r="W41" s="64" t="str">
        <f>IF('BASE DATOS CONDUCTORES'!F41="","",'BASE DATOS CONDUCTORES'!F41)</f>
        <v/>
      </c>
      <c r="X41" s="64" t="str">
        <f>'BASE DATOS CONDUCTORES'!J41</f>
        <v/>
      </c>
      <c r="Y41" s="64" t="str">
        <f>'BASE DATOS CONDUCTORES'!M41</f>
        <v/>
      </c>
      <c r="Z41" s="64" t="str">
        <f>'BASE DATOS CONDUCTORES'!P41</f>
        <v/>
      </c>
      <c r="AA41" s="64" t="str">
        <f>'BASE DATOS CONDUCTORES'!S41</f>
        <v/>
      </c>
      <c r="AB41" s="64">
        <f>IF('BASE DATOS CONDUCTORES'!D41="","",'BASE DATOS CONDUCTORES'!D41)</f>
        <v>38</v>
      </c>
    </row>
    <row r="42" spans="2:28">
      <c r="B42" s="11" t="str">
        <f t="shared" si="0"/>
        <v/>
      </c>
      <c r="C42" s="66"/>
      <c r="D42" s="78">
        <v>39</v>
      </c>
      <c r="E42" s="14"/>
      <c r="F42" s="13"/>
      <c r="G42" s="11" t="str">
        <f t="shared" si="1"/>
        <v/>
      </c>
      <c r="H42" s="12" t="str">
        <f t="shared" si="2"/>
        <v/>
      </c>
      <c r="I42" s="12" t="str">
        <f t="shared" ref="I42:J42" si="155">IF(H42="","",RANK(H42,H$4:H$403))</f>
        <v/>
      </c>
      <c r="J42" s="12" t="str">
        <f t="shared" si="155"/>
        <v/>
      </c>
      <c r="K42" s="12" t="str">
        <f t="shared" si="4"/>
        <v/>
      </c>
      <c r="L42" s="12" t="str">
        <f t="shared" ref="L42:M42" si="156">IF(K42="","",RANK(K42,K$4:K$403))</f>
        <v/>
      </c>
      <c r="M42" s="12" t="str">
        <f t="shared" si="156"/>
        <v/>
      </c>
      <c r="N42" s="12" t="str">
        <f t="shared" si="6"/>
        <v/>
      </c>
      <c r="O42" s="12" t="str">
        <f t="shared" ref="O42:P42" si="157">IF(N42="","",RANK(N42,N$4:N$403))</f>
        <v/>
      </c>
      <c r="P42" s="12" t="str">
        <f t="shared" si="157"/>
        <v/>
      </c>
      <c r="Q42" s="12" t="str">
        <f t="shared" si="8"/>
        <v/>
      </c>
      <c r="R42" s="12" t="str">
        <f t="shared" ref="R42:S42" si="158">IF(Q42="","",RANK(Q42,Q$4:Q$403))</f>
        <v/>
      </c>
      <c r="S42" s="12" t="str">
        <f t="shared" si="158"/>
        <v/>
      </c>
      <c r="T42" s="11" t="str">
        <f t="shared" si="10"/>
        <v/>
      </c>
      <c r="W42" s="64" t="str">
        <f>IF('BASE DATOS CONDUCTORES'!F42="","",'BASE DATOS CONDUCTORES'!F42)</f>
        <v/>
      </c>
      <c r="X42" s="64" t="str">
        <f>'BASE DATOS CONDUCTORES'!J42</f>
        <v/>
      </c>
      <c r="Y42" s="64" t="str">
        <f>'BASE DATOS CONDUCTORES'!M42</f>
        <v/>
      </c>
      <c r="Z42" s="64" t="str">
        <f>'BASE DATOS CONDUCTORES'!P42</f>
        <v/>
      </c>
      <c r="AA42" s="64" t="str">
        <f>'BASE DATOS CONDUCTORES'!S42</f>
        <v/>
      </c>
      <c r="AB42" s="64">
        <f>IF('BASE DATOS CONDUCTORES'!D42="","",'BASE DATOS CONDUCTORES'!D42)</f>
        <v>39</v>
      </c>
    </row>
    <row r="43" spans="2:28">
      <c r="B43" s="11">
        <f t="shared" si="0"/>
        <v>40</v>
      </c>
      <c r="C43" s="66">
        <v>6040</v>
      </c>
      <c r="D43" s="78">
        <v>40</v>
      </c>
      <c r="E43" s="14" t="s">
        <v>10</v>
      </c>
      <c r="F43" s="13" t="s">
        <v>103</v>
      </c>
      <c r="G43" s="11">
        <f t="shared" si="1"/>
        <v>1361</v>
      </c>
      <c r="H43" s="12">
        <f t="shared" si="2"/>
        <v>33</v>
      </c>
      <c r="I43" s="12">
        <f t="shared" ref="I43:J43" si="159">IF(H43="","",RANK(H43,H$4:H$403))</f>
        <v>63</v>
      </c>
      <c r="J43" s="12">
        <f t="shared" si="159"/>
        <v>12</v>
      </c>
      <c r="K43" s="12" t="str">
        <f t="shared" si="4"/>
        <v/>
      </c>
      <c r="L43" s="12" t="str">
        <f t="shared" ref="L43:M43" si="160">IF(K43="","",RANK(K43,K$4:K$403))</f>
        <v/>
      </c>
      <c r="M43" s="12" t="str">
        <f t="shared" si="160"/>
        <v/>
      </c>
      <c r="N43" s="12" t="str">
        <f t="shared" si="6"/>
        <v/>
      </c>
      <c r="O43" s="12" t="str">
        <f t="shared" ref="O43:P43" si="161">IF(N43="","",RANK(N43,N$4:N$403))</f>
        <v/>
      </c>
      <c r="P43" s="12" t="str">
        <f t="shared" si="161"/>
        <v/>
      </c>
      <c r="Q43" s="12" t="str">
        <f t="shared" si="8"/>
        <v/>
      </c>
      <c r="R43" s="12" t="str">
        <f t="shared" ref="R43:S43" si="162">IF(Q43="","",RANK(Q43,Q$4:Q$403))</f>
        <v/>
      </c>
      <c r="S43" s="12" t="str">
        <f t="shared" si="162"/>
        <v/>
      </c>
      <c r="T43" s="11" t="str">
        <f t="shared" si="10"/>
        <v>TRALUSA</v>
      </c>
      <c r="W43" s="64" t="str">
        <f>IF('BASE DATOS CONDUCTORES'!F43="","",'BASE DATOS CONDUCTORES'!F43)</f>
        <v>TRALUSA</v>
      </c>
      <c r="X43" s="64">
        <f>'BASE DATOS CONDUCTORES'!J43</f>
        <v>12</v>
      </c>
      <c r="Y43" s="64" t="str">
        <f>'BASE DATOS CONDUCTORES'!M43</f>
        <v/>
      </c>
      <c r="Z43" s="64" t="str">
        <f>'BASE DATOS CONDUCTORES'!P43</f>
        <v/>
      </c>
      <c r="AA43" s="64" t="str">
        <f>'BASE DATOS CONDUCTORES'!S43</f>
        <v/>
      </c>
      <c r="AB43" s="64">
        <f>IF('BASE DATOS CONDUCTORES'!D43="","",'BASE DATOS CONDUCTORES'!D43)</f>
        <v>40</v>
      </c>
    </row>
    <row r="44" spans="2:28">
      <c r="B44" s="11" t="str">
        <f t="shared" si="0"/>
        <v/>
      </c>
      <c r="C44" s="66"/>
      <c r="D44" s="78">
        <v>41</v>
      </c>
      <c r="E44" s="14"/>
      <c r="F44" s="13"/>
      <c r="G44" s="11" t="str">
        <f t="shared" si="1"/>
        <v/>
      </c>
      <c r="H44" s="12" t="str">
        <f t="shared" si="2"/>
        <v/>
      </c>
      <c r="I44" s="12" t="str">
        <f t="shared" ref="I44:J44" si="163">IF(H44="","",RANK(H44,H$4:H$403))</f>
        <v/>
      </c>
      <c r="J44" s="12" t="str">
        <f t="shared" si="163"/>
        <v/>
      </c>
      <c r="K44" s="12" t="str">
        <f t="shared" si="4"/>
        <v/>
      </c>
      <c r="L44" s="12" t="str">
        <f t="shared" ref="L44:M44" si="164">IF(K44="","",RANK(K44,K$4:K$403))</f>
        <v/>
      </c>
      <c r="M44" s="12" t="str">
        <f t="shared" si="164"/>
        <v/>
      </c>
      <c r="N44" s="12" t="str">
        <f t="shared" si="6"/>
        <v/>
      </c>
      <c r="O44" s="12" t="str">
        <f t="shared" ref="O44:P44" si="165">IF(N44="","",RANK(N44,N$4:N$403))</f>
        <v/>
      </c>
      <c r="P44" s="12" t="str">
        <f t="shared" si="165"/>
        <v/>
      </c>
      <c r="Q44" s="12" t="str">
        <f t="shared" si="8"/>
        <v/>
      </c>
      <c r="R44" s="12" t="str">
        <f t="shared" ref="R44:S44" si="166">IF(Q44="","",RANK(Q44,Q$4:Q$403))</f>
        <v/>
      </c>
      <c r="S44" s="12" t="str">
        <f t="shared" si="166"/>
        <v/>
      </c>
      <c r="T44" s="11" t="str">
        <f t="shared" si="10"/>
        <v/>
      </c>
      <c r="W44" s="64" t="str">
        <f>IF('BASE DATOS CONDUCTORES'!F44="","",'BASE DATOS CONDUCTORES'!F44)</f>
        <v/>
      </c>
      <c r="X44" s="64" t="str">
        <f>'BASE DATOS CONDUCTORES'!J44</f>
        <v/>
      </c>
      <c r="Y44" s="64" t="str">
        <f>'BASE DATOS CONDUCTORES'!M44</f>
        <v/>
      </c>
      <c r="Z44" s="64" t="str">
        <f>'BASE DATOS CONDUCTORES'!P44</f>
        <v/>
      </c>
      <c r="AA44" s="64" t="str">
        <f>'BASE DATOS CONDUCTORES'!S44</f>
        <v/>
      </c>
      <c r="AB44" s="64">
        <f>IF('BASE DATOS CONDUCTORES'!D44="","",'BASE DATOS CONDUCTORES'!D44)</f>
        <v>41</v>
      </c>
    </row>
    <row r="45" spans="2:28">
      <c r="B45" s="11" t="str">
        <f t="shared" si="0"/>
        <v/>
      </c>
      <c r="C45" s="66"/>
      <c r="D45" s="78">
        <v>42</v>
      </c>
      <c r="E45" s="14"/>
      <c r="F45" s="13"/>
      <c r="G45" s="11" t="str">
        <f t="shared" si="1"/>
        <v/>
      </c>
      <c r="H45" s="12" t="str">
        <f t="shared" si="2"/>
        <v/>
      </c>
      <c r="I45" s="12" t="str">
        <f t="shared" ref="I45:J45" si="167">IF(H45="","",RANK(H45,H$4:H$403))</f>
        <v/>
      </c>
      <c r="J45" s="12" t="str">
        <f t="shared" si="167"/>
        <v/>
      </c>
      <c r="K45" s="12" t="str">
        <f t="shared" si="4"/>
        <v/>
      </c>
      <c r="L45" s="12" t="str">
        <f t="shared" ref="L45:M45" si="168">IF(K45="","",RANK(K45,K$4:K$403))</f>
        <v/>
      </c>
      <c r="M45" s="12" t="str">
        <f t="shared" si="168"/>
        <v/>
      </c>
      <c r="N45" s="12" t="str">
        <f t="shared" si="6"/>
        <v/>
      </c>
      <c r="O45" s="12" t="str">
        <f t="shared" ref="O45:P45" si="169">IF(N45="","",RANK(N45,N$4:N$403))</f>
        <v/>
      </c>
      <c r="P45" s="12" t="str">
        <f t="shared" si="169"/>
        <v/>
      </c>
      <c r="Q45" s="12" t="str">
        <f t="shared" si="8"/>
        <v/>
      </c>
      <c r="R45" s="12" t="str">
        <f t="shared" ref="R45:S45" si="170">IF(Q45="","",RANK(Q45,Q$4:Q$403))</f>
        <v/>
      </c>
      <c r="S45" s="12" t="str">
        <f t="shared" si="170"/>
        <v/>
      </c>
      <c r="T45" s="11" t="str">
        <f t="shared" si="10"/>
        <v/>
      </c>
      <c r="W45" s="64" t="str">
        <f>IF('BASE DATOS CONDUCTORES'!F45="","",'BASE DATOS CONDUCTORES'!F45)</f>
        <v/>
      </c>
      <c r="X45" s="64" t="str">
        <f>'BASE DATOS CONDUCTORES'!J45</f>
        <v/>
      </c>
      <c r="Y45" s="64" t="str">
        <f>'BASE DATOS CONDUCTORES'!M45</f>
        <v/>
      </c>
      <c r="Z45" s="64" t="str">
        <f>'BASE DATOS CONDUCTORES'!P45</f>
        <v/>
      </c>
      <c r="AA45" s="64" t="str">
        <f>'BASE DATOS CONDUCTORES'!S45</f>
        <v/>
      </c>
      <c r="AB45" s="64">
        <f>IF('BASE DATOS CONDUCTORES'!D45="","",'BASE DATOS CONDUCTORES'!D45)</f>
        <v>42</v>
      </c>
    </row>
    <row r="46" spans="2:28">
      <c r="B46" s="11" t="str">
        <f t="shared" si="0"/>
        <v/>
      </c>
      <c r="C46" s="66"/>
      <c r="D46" s="78">
        <v>43</v>
      </c>
      <c r="E46" s="14"/>
      <c r="F46" s="13"/>
      <c r="G46" s="11" t="str">
        <f t="shared" si="1"/>
        <v/>
      </c>
      <c r="H46" s="12" t="str">
        <f t="shared" si="2"/>
        <v/>
      </c>
      <c r="I46" s="12" t="str">
        <f t="shared" ref="I46:J46" si="171">IF(H46="","",RANK(H46,H$4:H$403))</f>
        <v/>
      </c>
      <c r="J46" s="12" t="str">
        <f t="shared" si="171"/>
        <v/>
      </c>
      <c r="K46" s="12" t="str">
        <f t="shared" si="4"/>
        <v/>
      </c>
      <c r="L46" s="12" t="str">
        <f t="shared" ref="L46:M46" si="172">IF(K46="","",RANK(K46,K$4:K$403))</f>
        <v/>
      </c>
      <c r="M46" s="12" t="str">
        <f t="shared" si="172"/>
        <v/>
      </c>
      <c r="N46" s="12" t="str">
        <f t="shared" si="6"/>
        <v/>
      </c>
      <c r="O46" s="12" t="str">
        <f t="shared" ref="O46:P46" si="173">IF(N46="","",RANK(N46,N$4:N$403))</f>
        <v/>
      </c>
      <c r="P46" s="12" t="str">
        <f t="shared" si="173"/>
        <v/>
      </c>
      <c r="Q46" s="12" t="str">
        <f t="shared" si="8"/>
        <v/>
      </c>
      <c r="R46" s="12" t="str">
        <f t="shared" ref="R46:S46" si="174">IF(Q46="","",RANK(Q46,Q$4:Q$403))</f>
        <v/>
      </c>
      <c r="S46" s="12" t="str">
        <f t="shared" si="174"/>
        <v/>
      </c>
      <c r="T46" s="11" t="str">
        <f t="shared" si="10"/>
        <v/>
      </c>
      <c r="W46" s="64" t="str">
        <f>IF('BASE DATOS CONDUCTORES'!F46="","",'BASE DATOS CONDUCTORES'!F46)</f>
        <v/>
      </c>
      <c r="X46" s="64" t="str">
        <f>'BASE DATOS CONDUCTORES'!J46</f>
        <v/>
      </c>
      <c r="Y46" s="64" t="str">
        <f>'BASE DATOS CONDUCTORES'!M46</f>
        <v/>
      </c>
      <c r="Z46" s="64" t="str">
        <f>'BASE DATOS CONDUCTORES'!P46</f>
        <v/>
      </c>
      <c r="AA46" s="64" t="str">
        <f>'BASE DATOS CONDUCTORES'!S46</f>
        <v/>
      </c>
      <c r="AB46" s="64">
        <f>IF('BASE DATOS CONDUCTORES'!D46="","",'BASE DATOS CONDUCTORES'!D46)</f>
        <v>43</v>
      </c>
    </row>
    <row r="47" spans="2:28">
      <c r="B47" s="11" t="str">
        <f t="shared" si="0"/>
        <v/>
      </c>
      <c r="C47" s="66"/>
      <c r="D47" s="78">
        <v>44</v>
      </c>
      <c r="E47" s="14"/>
      <c r="F47" s="13"/>
      <c r="G47" s="11" t="str">
        <f t="shared" si="1"/>
        <v/>
      </c>
      <c r="H47" s="12" t="str">
        <f t="shared" si="2"/>
        <v/>
      </c>
      <c r="I47" s="12" t="str">
        <f t="shared" ref="I47:J47" si="175">IF(H47="","",RANK(H47,H$4:H$403))</f>
        <v/>
      </c>
      <c r="J47" s="12" t="str">
        <f t="shared" si="175"/>
        <v/>
      </c>
      <c r="K47" s="12" t="str">
        <f t="shared" si="4"/>
        <v/>
      </c>
      <c r="L47" s="12" t="str">
        <f t="shared" ref="L47:M47" si="176">IF(K47="","",RANK(K47,K$4:K$403))</f>
        <v/>
      </c>
      <c r="M47" s="12" t="str">
        <f t="shared" si="176"/>
        <v/>
      </c>
      <c r="N47" s="12" t="str">
        <f t="shared" si="6"/>
        <v/>
      </c>
      <c r="O47" s="12" t="str">
        <f t="shared" ref="O47:P47" si="177">IF(N47="","",RANK(N47,N$4:N$403))</f>
        <v/>
      </c>
      <c r="P47" s="12" t="str">
        <f t="shared" si="177"/>
        <v/>
      </c>
      <c r="Q47" s="12" t="str">
        <f t="shared" si="8"/>
        <v/>
      </c>
      <c r="R47" s="12" t="str">
        <f t="shared" ref="R47:S47" si="178">IF(Q47="","",RANK(Q47,Q$4:Q$403))</f>
        <v/>
      </c>
      <c r="S47" s="12" t="str">
        <f t="shared" si="178"/>
        <v/>
      </c>
      <c r="T47" s="11" t="str">
        <f t="shared" si="10"/>
        <v/>
      </c>
      <c r="W47" s="64" t="str">
        <f>IF('BASE DATOS CONDUCTORES'!F47="","",'BASE DATOS CONDUCTORES'!F47)</f>
        <v/>
      </c>
      <c r="X47" s="64" t="str">
        <f>'BASE DATOS CONDUCTORES'!J47</f>
        <v/>
      </c>
      <c r="Y47" s="64" t="str">
        <f>'BASE DATOS CONDUCTORES'!M47</f>
        <v/>
      </c>
      <c r="Z47" s="64" t="str">
        <f>'BASE DATOS CONDUCTORES'!P47</f>
        <v/>
      </c>
      <c r="AA47" s="64" t="str">
        <f>'BASE DATOS CONDUCTORES'!S47</f>
        <v/>
      </c>
      <c r="AB47" s="64">
        <f>IF('BASE DATOS CONDUCTORES'!D47="","",'BASE DATOS CONDUCTORES'!D47)</f>
        <v>44</v>
      </c>
    </row>
    <row r="48" spans="2:28">
      <c r="B48" s="11" t="str">
        <f t="shared" si="0"/>
        <v/>
      </c>
      <c r="C48" s="66"/>
      <c r="D48" s="78">
        <v>45</v>
      </c>
      <c r="E48" s="14"/>
      <c r="F48" s="13"/>
      <c r="G48" s="11" t="str">
        <f t="shared" si="1"/>
        <v/>
      </c>
      <c r="H48" s="12" t="str">
        <f t="shared" si="2"/>
        <v/>
      </c>
      <c r="I48" s="12" t="str">
        <f t="shared" ref="I48:J48" si="179">IF(H48="","",RANK(H48,H$4:H$403))</f>
        <v/>
      </c>
      <c r="J48" s="12" t="str">
        <f t="shared" si="179"/>
        <v/>
      </c>
      <c r="K48" s="12" t="str">
        <f t="shared" si="4"/>
        <v/>
      </c>
      <c r="L48" s="12" t="str">
        <f t="shared" ref="L48:M48" si="180">IF(K48="","",RANK(K48,K$4:K$403))</f>
        <v/>
      </c>
      <c r="M48" s="12" t="str">
        <f t="shared" si="180"/>
        <v/>
      </c>
      <c r="N48" s="12" t="str">
        <f t="shared" si="6"/>
        <v/>
      </c>
      <c r="O48" s="12" t="str">
        <f t="shared" ref="O48:P48" si="181">IF(N48="","",RANK(N48,N$4:N$403))</f>
        <v/>
      </c>
      <c r="P48" s="12" t="str">
        <f t="shared" si="181"/>
        <v/>
      </c>
      <c r="Q48" s="12" t="str">
        <f t="shared" si="8"/>
        <v/>
      </c>
      <c r="R48" s="12" t="str">
        <f t="shared" ref="R48:S48" si="182">IF(Q48="","",RANK(Q48,Q$4:Q$403))</f>
        <v/>
      </c>
      <c r="S48" s="12" t="str">
        <f t="shared" si="182"/>
        <v/>
      </c>
      <c r="T48" s="11" t="str">
        <f t="shared" si="10"/>
        <v/>
      </c>
      <c r="W48" s="64" t="str">
        <f>IF('BASE DATOS CONDUCTORES'!F48="","",'BASE DATOS CONDUCTORES'!F48)</f>
        <v/>
      </c>
      <c r="X48" s="64" t="str">
        <f>'BASE DATOS CONDUCTORES'!J48</f>
        <v/>
      </c>
      <c r="Y48" s="64" t="str">
        <f>'BASE DATOS CONDUCTORES'!M48</f>
        <v/>
      </c>
      <c r="Z48" s="64" t="str">
        <f>'BASE DATOS CONDUCTORES'!P48</f>
        <v/>
      </c>
      <c r="AA48" s="64" t="str">
        <f>'BASE DATOS CONDUCTORES'!S48</f>
        <v/>
      </c>
      <c r="AB48" s="64">
        <f>IF('BASE DATOS CONDUCTORES'!D48="","",'BASE DATOS CONDUCTORES'!D48)</f>
        <v>45</v>
      </c>
    </row>
    <row r="49" spans="2:28">
      <c r="B49" s="11">
        <f t="shared" si="0"/>
        <v>46</v>
      </c>
      <c r="C49" s="66">
        <v>6046</v>
      </c>
      <c r="D49" s="78">
        <v>46</v>
      </c>
      <c r="E49" s="14" t="s">
        <v>162</v>
      </c>
      <c r="F49" s="13" t="s">
        <v>103</v>
      </c>
      <c r="G49" s="11">
        <f t="shared" si="1"/>
        <v>1355</v>
      </c>
      <c r="H49" s="12">
        <f t="shared" si="2"/>
        <v>34</v>
      </c>
      <c r="I49" s="12">
        <f t="shared" ref="I49:J49" si="183">IF(H49="","",RANK(H49,H$4:H$403))</f>
        <v>62</v>
      </c>
      <c r="J49" s="12">
        <f t="shared" si="183"/>
        <v>13</v>
      </c>
      <c r="K49" s="12" t="str">
        <f t="shared" si="4"/>
        <v/>
      </c>
      <c r="L49" s="12" t="str">
        <f t="shared" ref="L49:M49" si="184">IF(K49="","",RANK(K49,K$4:K$403))</f>
        <v/>
      </c>
      <c r="M49" s="12" t="str">
        <f t="shared" si="184"/>
        <v/>
      </c>
      <c r="N49" s="12" t="str">
        <f t="shared" si="6"/>
        <v/>
      </c>
      <c r="O49" s="12" t="str">
        <f t="shared" ref="O49:P49" si="185">IF(N49="","",RANK(N49,N$4:N$403))</f>
        <v/>
      </c>
      <c r="P49" s="12" t="str">
        <f t="shared" si="185"/>
        <v/>
      </c>
      <c r="Q49" s="12" t="str">
        <f t="shared" si="8"/>
        <v/>
      </c>
      <c r="R49" s="12" t="str">
        <f t="shared" ref="R49:S49" si="186">IF(Q49="","",RANK(Q49,Q$4:Q$403))</f>
        <v/>
      </c>
      <c r="S49" s="12" t="str">
        <f t="shared" si="186"/>
        <v/>
      </c>
      <c r="T49" s="11" t="str">
        <f t="shared" si="10"/>
        <v>TRALUSA</v>
      </c>
      <c r="W49" s="64" t="str">
        <f>IF('BASE DATOS CONDUCTORES'!F49="","",'BASE DATOS CONDUCTORES'!F49)</f>
        <v>TRALUSA</v>
      </c>
      <c r="X49" s="64">
        <f>'BASE DATOS CONDUCTORES'!J49</f>
        <v>13</v>
      </c>
      <c r="Y49" s="64" t="str">
        <f>'BASE DATOS CONDUCTORES'!M49</f>
        <v/>
      </c>
      <c r="Z49" s="64" t="str">
        <f>'BASE DATOS CONDUCTORES'!P49</f>
        <v/>
      </c>
      <c r="AA49" s="64" t="str">
        <f>'BASE DATOS CONDUCTORES'!S49</f>
        <v/>
      </c>
      <c r="AB49" s="64">
        <f>IF('BASE DATOS CONDUCTORES'!D49="","",'BASE DATOS CONDUCTORES'!D49)</f>
        <v>46</v>
      </c>
    </row>
    <row r="50" spans="2:28">
      <c r="B50" s="11">
        <f t="shared" si="0"/>
        <v>47</v>
      </c>
      <c r="C50" s="66">
        <v>6047</v>
      </c>
      <c r="D50" s="78">
        <v>47</v>
      </c>
      <c r="E50" s="14" t="s">
        <v>4</v>
      </c>
      <c r="F50" s="13" t="s">
        <v>103</v>
      </c>
      <c r="G50" s="11">
        <f t="shared" si="1"/>
        <v>1354</v>
      </c>
      <c r="H50" s="12">
        <f t="shared" si="2"/>
        <v>35</v>
      </c>
      <c r="I50" s="12">
        <f t="shared" ref="I50:J50" si="187">IF(H50="","",RANK(H50,H$4:H$403))</f>
        <v>61</v>
      </c>
      <c r="J50" s="12">
        <f t="shared" si="187"/>
        <v>14</v>
      </c>
      <c r="K50" s="12" t="str">
        <f t="shared" si="4"/>
        <v/>
      </c>
      <c r="L50" s="12" t="str">
        <f t="shared" ref="L50:M50" si="188">IF(K50="","",RANK(K50,K$4:K$403))</f>
        <v/>
      </c>
      <c r="M50" s="12" t="str">
        <f t="shared" si="188"/>
        <v/>
      </c>
      <c r="N50" s="12" t="str">
        <f t="shared" si="6"/>
        <v/>
      </c>
      <c r="O50" s="12" t="str">
        <f t="shared" ref="O50:P50" si="189">IF(N50="","",RANK(N50,N$4:N$403))</f>
        <v/>
      </c>
      <c r="P50" s="12" t="str">
        <f t="shared" si="189"/>
        <v/>
      </c>
      <c r="Q50" s="12" t="str">
        <f t="shared" si="8"/>
        <v/>
      </c>
      <c r="R50" s="12" t="str">
        <f t="shared" ref="R50:S50" si="190">IF(Q50="","",RANK(Q50,Q$4:Q$403))</f>
        <v/>
      </c>
      <c r="S50" s="12" t="str">
        <f t="shared" si="190"/>
        <v/>
      </c>
      <c r="T50" s="11" t="str">
        <f t="shared" si="10"/>
        <v>TRALUSA</v>
      </c>
      <c r="W50" s="64" t="str">
        <f>IF('BASE DATOS CONDUCTORES'!F50="","",'BASE DATOS CONDUCTORES'!F50)</f>
        <v>TRALUSA</v>
      </c>
      <c r="X50" s="64">
        <f>'BASE DATOS CONDUCTORES'!J50</f>
        <v>14</v>
      </c>
      <c r="Y50" s="64" t="str">
        <f>'BASE DATOS CONDUCTORES'!M50</f>
        <v/>
      </c>
      <c r="Z50" s="64" t="str">
        <f>'BASE DATOS CONDUCTORES'!P50</f>
        <v/>
      </c>
      <c r="AA50" s="64" t="str">
        <f>'BASE DATOS CONDUCTORES'!S50</f>
        <v/>
      </c>
      <c r="AB50" s="64">
        <f>IF('BASE DATOS CONDUCTORES'!D50="","",'BASE DATOS CONDUCTORES'!D50)</f>
        <v>47</v>
      </c>
    </row>
    <row r="51" spans="2:28">
      <c r="B51" s="11">
        <f t="shared" si="0"/>
        <v>48</v>
      </c>
      <c r="C51" s="66">
        <v>6054</v>
      </c>
      <c r="D51" s="78">
        <v>48</v>
      </c>
      <c r="E51" s="14" t="s">
        <v>14</v>
      </c>
      <c r="F51" s="13" t="s">
        <v>103</v>
      </c>
      <c r="G51" s="11">
        <f t="shared" si="1"/>
        <v>1353</v>
      </c>
      <c r="H51" s="12">
        <f t="shared" si="2"/>
        <v>36</v>
      </c>
      <c r="I51" s="12">
        <f t="shared" ref="I51:J51" si="191">IF(H51="","",RANK(H51,H$4:H$403))</f>
        <v>60</v>
      </c>
      <c r="J51" s="12">
        <f t="shared" si="191"/>
        <v>15</v>
      </c>
      <c r="K51" s="12" t="str">
        <f t="shared" si="4"/>
        <v/>
      </c>
      <c r="L51" s="12" t="str">
        <f t="shared" ref="L51:M51" si="192">IF(K51="","",RANK(K51,K$4:K$403))</f>
        <v/>
      </c>
      <c r="M51" s="12" t="str">
        <f t="shared" si="192"/>
        <v/>
      </c>
      <c r="N51" s="12" t="str">
        <f t="shared" si="6"/>
        <v/>
      </c>
      <c r="O51" s="12" t="str">
        <f t="shared" ref="O51:P51" si="193">IF(N51="","",RANK(N51,N$4:N$403))</f>
        <v/>
      </c>
      <c r="P51" s="12" t="str">
        <f t="shared" si="193"/>
        <v/>
      </c>
      <c r="Q51" s="12" t="str">
        <f t="shared" si="8"/>
        <v/>
      </c>
      <c r="R51" s="12" t="str">
        <f t="shared" ref="R51:S51" si="194">IF(Q51="","",RANK(Q51,Q$4:Q$403))</f>
        <v/>
      </c>
      <c r="S51" s="12" t="str">
        <f t="shared" si="194"/>
        <v/>
      </c>
      <c r="T51" s="11" t="str">
        <f t="shared" si="10"/>
        <v>TRALUSA</v>
      </c>
      <c r="W51" s="64" t="str">
        <f>IF('BASE DATOS CONDUCTORES'!F51="","",'BASE DATOS CONDUCTORES'!F51)</f>
        <v>TRALUSA</v>
      </c>
      <c r="X51" s="64">
        <f>'BASE DATOS CONDUCTORES'!J51</f>
        <v>15</v>
      </c>
      <c r="Y51" s="64" t="str">
        <f>'BASE DATOS CONDUCTORES'!M51</f>
        <v/>
      </c>
      <c r="Z51" s="64" t="str">
        <f>'BASE DATOS CONDUCTORES'!P51</f>
        <v/>
      </c>
      <c r="AA51" s="64" t="str">
        <f>'BASE DATOS CONDUCTORES'!S51</f>
        <v/>
      </c>
      <c r="AB51" s="64">
        <f>IF('BASE DATOS CONDUCTORES'!D51="","",'BASE DATOS CONDUCTORES'!D51)</f>
        <v>48</v>
      </c>
    </row>
    <row r="52" spans="2:28">
      <c r="B52" s="11">
        <f t="shared" si="0"/>
        <v>49</v>
      </c>
      <c r="C52" s="66">
        <v>6049</v>
      </c>
      <c r="D52" s="78">
        <v>49</v>
      </c>
      <c r="E52" s="14" t="s">
        <v>11</v>
      </c>
      <c r="F52" s="13" t="s">
        <v>103</v>
      </c>
      <c r="G52" s="11">
        <f t="shared" si="1"/>
        <v>1352</v>
      </c>
      <c r="H52" s="12">
        <f t="shared" si="2"/>
        <v>37</v>
      </c>
      <c r="I52" s="12">
        <f t="shared" ref="I52:J52" si="195">IF(H52="","",RANK(H52,H$4:H$403))</f>
        <v>59</v>
      </c>
      <c r="J52" s="12">
        <f t="shared" si="195"/>
        <v>16</v>
      </c>
      <c r="K52" s="12" t="str">
        <f t="shared" si="4"/>
        <v/>
      </c>
      <c r="L52" s="12" t="str">
        <f t="shared" ref="L52:M52" si="196">IF(K52="","",RANK(K52,K$4:K$403))</f>
        <v/>
      </c>
      <c r="M52" s="12" t="str">
        <f t="shared" si="196"/>
        <v/>
      </c>
      <c r="N52" s="12" t="str">
        <f t="shared" si="6"/>
        <v/>
      </c>
      <c r="O52" s="12" t="str">
        <f t="shared" ref="O52:P52" si="197">IF(N52="","",RANK(N52,N$4:N$403))</f>
        <v/>
      </c>
      <c r="P52" s="12" t="str">
        <f t="shared" si="197"/>
        <v/>
      </c>
      <c r="Q52" s="12" t="str">
        <f t="shared" si="8"/>
        <v/>
      </c>
      <c r="R52" s="12" t="str">
        <f t="shared" ref="R52:S52" si="198">IF(Q52="","",RANK(Q52,Q$4:Q$403))</f>
        <v/>
      </c>
      <c r="S52" s="12" t="str">
        <f t="shared" si="198"/>
        <v/>
      </c>
      <c r="T52" s="11" t="str">
        <f t="shared" si="10"/>
        <v>TRALUSA</v>
      </c>
      <c r="W52" s="64" t="str">
        <f>IF('BASE DATOS CONDUCTORES'!F52="","",'BASE DATOS CONDUCTORES'!F52)</f>
        <v>TRALUSA</v>
      </c>
      <c r="X52" s="64">
        <f>'BASE DATOS CONDUCTORES'!J52</f>
        <v>16</v>
      </c>
      <c r="Y52" s="64" t="str">
        <f>'BASE DATOS CONDUCTORES'!M52</f>
        <v/>
      </c>
      <c r="Z52" s="64" t="str">
        <f>'BASE DATOS CONDUCTORES'!P52</f>
        <v/>
      </c>
      <c r="AA52" s="64" t="str">
        <f>'BASE DATOS CONDUCTORES'!S52</f>
        <v/>
      </c>
      <c r="AB52" s="64">
        <f>IF('BASE DATOS CONDUCTORES'!D52="","",'BASE DATOS CONDUCTORES'!D52)</f>
        <v>49</v>
      </c>
    </row>
    <row r="53" spans="2:28">
      <c r="B53" s="11">
        <f t="shared" si="0"/>
        <v>50</v>
      </c>
      <c r="C53" s="66">
        <v>6050</v>
      </c>
      <c r="D53" s="78">
        <v>50</v>
      </c>
      <c r="E53" s="14" t="s">
        <v>15</v>
      </c>
      <c r="F53" s="13" t="s">
        <v>103</v>
      </c>
      <c r="G53" s="11">
        <f t="shared" si="1"/>
        <v>1351</v>
      </c>
      <c r="H53" s="12">
        <f t="shared" si="2"/>
        <v>38</v>
      </c>
      <c r="I53" s="12">
        <f t="shared" ref="I53:J53" si="199">IF(H53="","",RANK(H53,H$4:H$403))</f>
        <v>58</v>
      </c>
      <c r="J53" s="12">
        <f t="shared" si="199"/>
        <v>17</v>
      </c>
      <c r="K53" s="12" t="str">
        <f t="shared" si="4"/>
        <v/>
      </c>
      <c r="L53" s="12" t="str">
        <f t="shared" ref="L53:M53" si="200">IF(K53="","",RANK(K53,K$4:K$403))</f>
        <v/>
      </c>
      <c r="M53" s="12" t="str">
        <f t="shared" si="200"/>
        <v/>
      </c>
      <c r="N53" s="12" t="str">
        <f t="shared" si="6"/>
        <v/>
      </c>
      <c r="O53" s="12" t="str">
        <f t="shared" ref="O53:P53" si="201">IF(N53="","",RANK(N53,N$4:N$403))</f>
        <v/>
      </c>
      <c r="P53" s="12" t="str">
        <f t="shared" si="201"/>
        <v/>
      </c>
      <c r="Q53" s="12" t="str">
        <f t="shared" si="8"/>
        <v/>
      </c>
      <c r="R53" s="12" t="str">
        <f t="shared" ref="R53:S53" si="202">IF(Q53="","",RANK(Q53,Q$4:Q$403))</f>
        <v/>
      </c>
      <c r="S53" s="12" t="str">
        <f t="shared" si="202"/>
        <v/>
      </c>
      <c r="T53" s="11" t="str">
        <f t="shared" si="10"/>
        <v>TRALUSA</v>
      </c>
      <c r="W53" s="64" t="str">
        <f>IF('BASE DATOS CONDUCTORES'!F53="","",'BASE DATOS CONDUCTORES'!F53)</f>
        <v>TRALUSA</v>
      </c>
      <c r="X53" s="64">
        <f>'BASE DATOS CONDUCTORES'!J53</f>
        <v>17</v>
      </c>
      <c r="Y53" s="64" t="str">
        <f>'BASE DATOS CONDUCTORES'!M53</f>
        <v/>
      </c>
      <c r="Z53" s="64" t="str">
        <f>'BASE DATOS CONDUCTORES'!P53</f>
        <v/>
      </c>
      <c r="AA53" s="64" t="str">
        <f>'BASE DATOS CONDUCTORES'!S53</f>
        <v/>
      </c>
      <c r="AB53" s="64">
        <f>IF('BASE DATOS CONDUCTORES'!D53="","",'BASE DATOS CONDUCTORES'!D53)</f>
        <v>50</v>
      </c>
    </row>
    <row r="54" spans="2:28">
      <c r="B54" s="11" t="str">
        <f t="shared" si="0"/>
        <v/>
      </c>
      <c r="C54" s="66"/>
      <c r="D54" s="78">
        <v>51</v>
      </c>
      <c r="E54" s="14"/>
      <c r="F54" s="13"/>
      <c r="G54" s="11" t="str">
        <f t="shared" si="1"/>
        <v/>
      </c>
      <c r="H54" s="12" t="str">
        <f t="shared" si="2"/>
        <v/>
      </c>
      <c r="I54" s="12" t="str">
        <f t="shared" ref="I54:J54" si="203">IF(H54="","",RANK(H54,H$4:H$403))</f>
        <v/>
      </c>
      <c r="J54" s="12" t="str">
        <f t="shared" si="203"/>
        <v/>
      </c>
      <c r="K54" s="12" t="str">
        <f t="shared" si="4"/>
        <v/>
      </c>
      <c r="L54" s="12" t="str">
        <f t="shared" ref="L54:M54" si="204">IF(K54="","",RANK(K54,K$4:K$403))</f>
        <v/>
      </c>
      <c r="M54" s="12" t="str">
        <f t="shared" si="204"/>
        <v/>
      </c>
      <c r="N54" s="12" t="str">
        <f t="shared" si="6"/>
        <v/>
      </c>
      <c r="O54" s="12" t="str">
        <f t="shared" ref="O54:P54" si="205">IF(N54="","",RANK(N54,N$4:N$403))</f>
        <v/>
      </c>
      <c r="P54" s="12" t="str">
        <f t="shared" si="205"/>
        <v/>
      </c>
      <c r="Q54" s="12" t="str">
        <f t="shared" si="8"/>
        <v/>
      </c>
      <c r="R54" s="12" t="str">
        <f t="shared" ref="R54:S54" si="206">IF(Q54="","",RANK(Q54,Q$4:Q$403))</f>
        <v/>
      </c>
      <c r="S54" s="12" t="str">
        <f t="shared" si="206"/>
        <v/>
      </c>
      <c r="T54" s="11" t="str">
        <f t="shared" si="10"/>
        <v/>
      </c>
      <c r="W54" s="64" t="str">
        <f>IF('BASE DATOS CONDUCTORES'!F54="","",'BASE DATOS CONDUCTORES'!F54)</f>
        <v/>
      </c>
      <c r="X54" s="64" t="str">
        <f>'BASE DATOS CONDUCTORES'!J54</f>
        <v/>
      </c>
      <c r="Y54" s="64" t="str">
        <f>'BASE DATOS CONDUCTORES'!M54</f>
        <v/>
      </c>
      <c r="Z54" s="64" t="str">
        <f>'BASE DATOS CONDUCTORES'!P54</f>
        <v/>
      </c>
      <c r="AA54" s="64" t="str">
        <f>'BASE DATOS CONDUCTORES'!S54</f>
        <v/>
      </c>
      <c r="AB54" s="64">
        <f>IF('BASE DATOS CONDUCTORES'!D54="","",'BASE DATOS CONDUCTORES'!D54)</f>
        <v>51</v>
      </c>
    </row>
    <row r="55" spans="2:28">
      <c r="B55" s="11" t="str">
        <f t="shared" si="0"/>
        <v/>
      </c>
      <c r="C55" s="66"/>
      <c r="D55" s="78">
        <v>52</v>
      </c>
      <c r="E55" s="14"/>
      <c r="F55" s="13"/>
      <c r="G55" s="11" t="str">
        <f t="shared" si="1"/>
        <v/>
      </c>
      <c r="H55" s="12" t="str">
        <f t="shared" si="2"/>
        <v/>
      </c>
      <c r="I55" s="12" t="str">
        <f t="shared" ref="I55:J55" si="207">IF(H55="","",RANK(H55,H$4:H$403))</f>
        <v/>
      </c>
      <c r="J55" s="12" t="str">
        <f t="shared" si="207"/>
        <v/>
      </c>
      <c r="K55" s="12" t="str">
        <f t="shared" si="4"/>
        <v/>
      </c>
      <c r="L55" s="12" t="str">
        <f t="shared" ref="L55:M55" si="208">IF(K55="","",RANK(K55,K$4:K$403))</f>
        <v/>
      </c>
      <c r="M55" s="12" t="str">
        <f t="shared" si="208"/>
        <v/>
      </c>
      <c r="N55" s="12" t="str">
        <f t="shared" si="6"/>
        <v/>
      </c>
      <c r="O55" s="12" t="str">
        <f t="shared" ref="O55:P55" si="209">IF(N55="","",RANK(N55,N$4:N$403))</f>
        <v/>
      </c>
      <c r="P55" s="12" t="str">
        <f t="shared" si="209"/>
        <v/>
      </c>
      <c r="Q55" s="12" t="str">
        <f t="shared" si="8"/>
        <v/>
      </c>
      <c r="R55" s="12" t="str">
        <f t="shared" ref="R55:S55" si="210">IF(Q55="","",RANK(Q55,Q$4:Q$403))</f>
        <v/>
      </c>
      <c r="S55" s="12" t="str">
        <f t="shared" si="210"/>
        <v/>
      </c>
      <c r="T55" s="11" t="str">
        <f t="shared" si="10"/>
        <v/>
      </c>
      <c r="W55" s="64" t="str">
        <f>IF('BASE DATOS CONDUCTORES'!F55="","",'BASE DATOS CONDUCTORES'!F55)</f>
        <v/>
      </c>
      <c r="X55" s="64" t="str">
        <f>'BASE DATOS CONDUCTORES'!J55</f>
        <v/>
      </c>
      <c r="Y55" s="64" t="str">
        <f>'BASE DATOS CONDUCTORES'!M55</f>
        <v/>
      </c>
      <c r="Z55" s="64" t="str">
        <f>'BASE DATOS CONDUCTORES'!P55</f>
        <v/>
      </c>
      <c r="AA55" s="64" t="str">
        <f>'BASE DATOS CONDUCTORES'!S55</f>
        <v/>
      </c>
      <c r="AB55" s="64">
        <f>IF('BASE DATOS CONDUCTORES'!D55="","",'BASE DATOS CONDUCTORES'!D55)</f>
        <v>52</v>
      </c>
    </row>
    <row r="56" spans="2:28">
      <c r="B56" s="11" t="str">
        <f t="shared" si="0"/>
        <v/>
      </c>
      <c r="C56" s="66"/>
      <c r="D56" s="78">
        <v>53</v>
      </c>
      <c r="E56" s="14"/>
      <c r="F56" s="13"/>
      <c r="G56" s="11" t="str">
        <f t="shared" si="1"/>
        <v/>
      </c>
      <c r="H56" s="12" t="str">
        <f t="shared" si="2"/>
        <v/>
      </c>
      <c r="I56" s="12" t="str">
        <f t="shared" ref="I56:J56" si="211">IF(H56="","",RANK(H56,H$4:H$403))</f>
        <v/>
      </c>
      <c r="J56" s="12" t="str">
        <f t="shared" si="211"/>
        <v/>
      </c>
      <c r="K56" s="12" t="str">
        <f t="shared" si="4"/>
        <v/>
      </c>
      <c r="L56" s="12" t="str">
        <f t="shared" ref="L56:M56" si="212">IF(K56="","",RANK(K56,K$4:K$403))</f>
        <v/>
      </c>
      <c r="M56" s="12" t="str">
        <f t="shared" si="212"/>
        <v/>
      </c>
      <c r="N56" s="12" t="str">
        <f t="shared" si="6"/>
        <v/>
      </c>
      <c r="O56" s="12" t="str">
        <f t="shared" ref="O56:P56" si="213">IF(N56="","",RANK(N56,N$4:N$403))</f>
        <v/>
      </c>
      <c r="P56" s="12" t="str">
        <f t="shared" si="213"/>
        <v/>
      </c>
      <c r="Q56" s="12" t="str">
        <f t="shared" si="8"/>
        <v/>
      </c>
      <c r="R56" s="12" t="str">
        <f t="shared" ref="R56:S56" si="214">IF(Q56="","",RANK(Q56,Q$4:Q$403))</f>
        <v/>
      </c>
      <c r="S56" s="12" t="str">
        <f t="shared" si="214"/>
        <v/>
      </c>
      <c r="T56" s="11" t="str">
        <f t="shared" si="10"/>
        <v/>
      </c>
      <c r="W56" s="64" t="str">
        <f>IF('BASE DATOS CONDUCTORES'!F56="","",'BASE DATOS CONDUCTORES'!F56)</f>
        <v/>
      </c>
      <c r="X56" s="64" t="str">
        <f>'BASE DATOS CONDUCTORES'!J56</f>
        <v/>
      </c>
      <c r="Y56" s="64" t="str">
        <f>'BASE DATOS CONDUCTORES'!M56</f>
        <v/>
      </c>
      <c r="Z56" s="64" t="str">
        <f>'BASE DATOS CONDUCTORES'!P56</f>
        <v/>
      </c>
      <c r="AA56" s="64" t="str">
        <f>'BASE DATOS CONDUCTORES'!S56</f>
        <v/>
      </c>
      <c r="AB56" s="64">
        <f>IF('BASE DATOS CONDUCTORES'!D56="","",'BASE DATOS CONDUCTORES'!D56)</f>
        <v>53</v>
      </c>
    </row>
    <row r="57" spans="2:28">
      <c r="B57" s="11" t="str">
        <f t="shared" si="0"/>
        <v/>
      </c>
      <c r="C57" s="66"/>
      <c r="D57" s="78">
        <v>54</v>
      </c>
      <c r="E57" s="14"/>
      <c r="F57" s="13"/>
      <c r="G57" s="11" t="str">
        <f t="shared" si="1"/>
        <v/>
      </c>
      <c r="H57" s="12" t="str">
        <f t="shared" si="2"/>
        <v/>
      </c>
      <c r="I57" s="12" t="str">
        <f t="shared" ref="I57:J57" si="215">IF(H57="","",RANK(H57,H$4:H$403))</f>
        <v/>
      </c>
      <c r="J57" s="12" t="str">
        <f t="shared" si="215"/>
        <v/>
      </c>
      <c r="K57" s="12" t="str">
        <f t="shared" si="4"/>
        <v/>
      </c>
      <c r="L57" s="12" t="str">
        <f t="shared" ref="L57:M57" si="216">IF(K57="","",RANK(K57,K$4:K$403))</f>
        <v/>
      </c>
      <c r="M57" s="12" t="str">
        <f t="shared" si="216"/>
        <v/>
      </c>
      <c r="N57" s="12" t="str">
        <f t="shared" si="6"/>
        <v/>
      </c>
      <c r="O57" s="12" t="str">
        <f t="shared" ref="O57:P57" si="217">IF(N57="","",RANK(N57,N$4:N$403))</f>
        <v/>
      </c>
      <c r="P57" s="12" t="str">
        <f t="shared" si="217"/>
        <v/>
      </c>
      <c r="Q57" s="12" t="str">
        <f t="shared" si="8"/>
        <v/>
      </c>
      <c r="R57" s="12" t="str">
        <f t="shared" ref="R57:S57" si="218">IF(Q57="","",RANK(Q57,Q$4:Q$403))</f>
        <v/>
      </c>
      <c r="S57" s="12" t="str">
        <f t="shared" si="218"/>
        <v/>
      </c>
      <c r="T57" s="11" t="str">
        <f t="shared" si="10"/>
        <v/>
      </c>
      <c r="W57" s="64" t="str">
        <f>IF('BASE DATOS CONDUCTORES'!F57="","",'BASE DATOS CONDUCTORES'!F57)</f>
        <v/>
      </c>
      <c r="X57" s="64" t="str">
        <f>'BASE DATOS CONDUCTORES'!J57</f>
        <v/>
      </c>
      <c r="Y57" s="64" t="str">
        <f>'BASE DATOS CONDUCTORES'!M57</f>
        <v/>
      </c>
      <c r="Z57" s="64" t="str">
        <f>'BASE DATOS CONDUCTORES'!P57</f>
        <v/>
      </c>
      <c r="AA57" s="64" t="str">
        <f>'BASE DATOS CONDUCTORES'!S57</f>
        <v/>
      </c>
      <c r="AB57" s="64">
        <f>IF('BASE DATOS CONDUCTORES'!D57="","",'BASE DATOS CONDUCTORES'!D57)</f>
        <v>54</v>
      </c>
    </row>
    <row r="58" spans="2:28">
      <c r="B58" s="11">
        <f t="shared" si="0"/>
        <v>55</v>
      </c>
      <c r="C58" s="66">
        <v>6055</v>
      </c>
      <c r="D58" s="78">
        <v>55</v>
      </c>
      <c r="E58" s="14" t="s">
        <v>16</v>
      </c>
      <c r="F58" s="13" t="s">
        <v>103</v>
      </c>
      <c r="G58" s="11">
        <f t="shared" si="1"/>
        <v>1346</v>
      </c>
      <c r="H58" s="12">
        <f t="shared" si="2"/>
        <v>39</v>
      </c>
      <c r="I58" s="12">
        <f t="shared" ref="I58:J58" si="219">IF(H58="","",RANK(H58,H$4:H$403))</f>
        <v>57</v>
      </c>
      <c r="J58" s="12">
        <f t="shared" si="219"/>
        <v>18</v>
      </c>
      <c r="K58" s="12" t="str">
        <f t="shared" si="4"/>
        <v/>
      </c>
      <c r="L58" s="12" t="str">
        <f t="shared" ref="L58:M58" si="220">IF(K58="","",RANK(K58,K$4:K$403))</f>
        <v/>
      </c>
      <c r="M58" s="12" t="str">
        <f t="shared" si="220"/>
        <v/>
      </c>
      <c r="N58" s="12" t="str">
        <f t="shared" si="6"/>
        <v/>
      </c>
      <c r="O58" s="12" t="str">
        <f t="shared" ref="O58:P58" si="221">IF(N58="","",RANK(N58,N$4:N$403))</f>
        <v/>
      </c>
      <c r="P58" s="12" t="str">
        <f t="shared" si="221"/>
        <v/>
      </c>
      <c r="Q58" s="12" t="str">
        <f t="shared" si="8"/>
        <v/>
      </c>
      <c r="R58" s="12" t="str">
        <f t="shared" ref="R58:S58" si="222">IF(Q58="","",RANK(Q58,Q$4:Q$403))</f>
        <v/>
      </c>
      <c r="S58" s="12" t="str">
        <f t="shared" si="222"/>
        <v/>
      </c>
      <c r="T58" s="11" t="str">
        <f t="shared" si="10"/>
        <v>TRALUSA</v>
      </c>
      <c r="W58" s="64" t="str">
        <f>IF('BASE DATOS CONDUCTORES'!F58="","",'BASE DATOS CONDUCTORES'!F58)</f>
        <v>TRALUSA</v>
      </c>
      <c r="X58" s="64">
        <f>'BASE DATOS CONDUCTORES'!J58</f>
        <v>18</v>
      </c>
      <c r="Y58" s="64" t="str">
        <f>'BASE DATOS CONDUCTORES'!M58</f>
        <v/>
      </c>
      <c r="Z58" s="64" t="str">
        <f>'BASE DATOS CONDUCTORES'!P58</f>
        <v/>
      </c>
      <c r="AA58" s="64" t="str">
        <f>'BASE DATOS CONDUCTORES'!S58</f>
        <v/>
      </c>
      <c r="AB58" s="64">
        <f>IF('BASE DATOS CONDUCTORES'!D58="","",'BASE DATOS CONDUCTORES'!D58)</f>
        <v>55</v>
      </c>
    </row>
    <row r="59" spans="2:28">
      <c r="B59" s="11" t="str">
        <f t="shared" si="0"/>
        <v/>
      </c>
      <c r="C59" s="66"/>
      <c r="D59" s="78">
        <v>56</v>
      </c>
      <c r="E59" s="14"/>
      <c r="F59" s="13"/>
      <c r="G59" s="11" t="str">
        <f t="shared" si="1"/>
        <v/>
      </c>
      <c r="H59" s="12" t="str">
        <f t="shared" si="2"/>
        <v/>
      </c>
      <c r="I59" s="12" t="str">
        <f t="shared" ref="I59:J59" si="223">IF(H59="","",RANK(H59,H$4:H$403))</f>
        <v/>
      </c>
      <c r="J59" s="12" t="str">
        <f t="shared" si="223"/>
        <v/>
      </c>
      <c r="K59" s="12" t="str">
        <f t="shared" si="4"/>
        <v/>
      </c>
      <c r="L59" s="12" t="str">
        <f t="shared" ref="L59:M59" si="224">IF(K59="","",RANK(K59,K$4:K$403))</f>
        <v/>
      </c>
      <c r="M59" s="12" t="str">
        <f t="shared" si="224"/>
        <v/>
      </c>
      <c r="N59" s="12" t="str">
        <f t="shared" si="6"/>
        <v/>
      </c>
      <c r="O59" s="12" t="str">
        <f t="shared" ref="O59:P59" si="225">IF(N59="","",RANK(N59,N$4:N$403))</f>
        <v/>
      </c>
      <c r="P59" s="12" t="str">
        <f t="shared" si="225"/>
        <v/>
      </c>
      <c r="Q59" s="12" t="str">
        <f t="shared" si="8"/>
        <v/>
      </c>
      <c r="R59" s="12" t="str">
        <f t="shared" ref="R59:S59" si="226">IF(Q59="","",RANK(Q59,Q$4:Q$403))</f>
        <v/>
      </c>
      <c r="S59" s="12" t="str">
        <f t="shared" si="226"/>
        <v/>
      </c>
      <c r="T59" s="11" t="str">
        <f t="shared" si="10"/>
        <v/>
      </c>
      <c r="W59" s="64" t="str">
        <f>IF('BASE DATOS CONDUCTORES'!F59="","",'BASE DATOS CONDUCTORES'!F59)</f>
        <v/>
      </c>
      <c r="X59" s="64" t="str">
        <f>'BASE DATOS CONDUCTORES'!J59</f>
        <v/>
      </c>
      <c r="Y59" s="64" t="str">
        <f>'BASE DATOS CONDUCTORES'!M59</f>
        <v/>
      </c>
      <c r="Z59" s="64" t="str">
        <f>'BASE DATOS CONDUCTORES'!P59</f>
        <v/>
      </c>
      <c r="AA59" s="64" t="str">
        <f>'BASE DATOS CONDUCTORES'!S59</f>
        <v/>
      </c>
      <c r="AB59" s="64">
        <f>IF('BASE DATOS CONDUCTORES'!D59="","",'BASE DATOS CONDUCTORES'!D59)</f>
        <v>56</v>
      </c>
    </row>
    <row r="60" spans="2:28">
      <c r="B60" s="11" t="str">
        <f t="shared" si="0"/>
        <v/>
      </c>
      <c r="C60" s="66"/>
      <c r="D60" s="78">
        <v>57</v>
      </c>
      <c r="E60" s="14"/>
      <c r="F60" s="13"/>
      <c r="G60" s="11" t="str">
        <f t="shared" si="1"/>
        <v/>
      </c>
      <c r="H60" s="12" t="str">
        <f t="shared" si="2"/>
        <v/>
      </c>
      <c r="I60" s="12" t="str">
        <f t="shared" ref="I60:J60" si="227">IF(H60="","",RANK(H60,H$4:H$403))</f>
        <v/>
      </c>
      <c r="J60" s="12" t="str">
        <f t="shared" si="227"/>
        <v/>
      </c>
      <c r="K60" s="12" t="str">
        <f t="shared" si="4"/>
        <v/>
      </c>
      <c r="L60" s="12" t="str">
        <f t="shared" ref="L60:M60" si="228">IF(K60="","",RANK(K60,K$4:K$403))</f>
        <v/>
      </c>
      <c r="M60" s="12" t="str">
        <f t="shared" si="228"/>
        <v/>
      </c>
      <c r="N60" s="12" t="str">
        <f t="shared" si="6"/>
        <v/>
      </c>
      <c r="O60" s="12" t="str">
        <f t="shared" ref="O60:P60" si="229">IF(N60="","",RANK(N60,N$4:N$403))</f>
        <v/>
      </c>
      <c r="P60" s="12" t="str">
        <f t="shared" si="229"/>
        <v/>
      </c>
      <c r="Q60" s="12" t="str">
        <f t="shared" si="8"/>
        <v/>
      </c>
      <c r="R60" s="12" t="str">
        <f t="shared" ref="R60:S60" si="230">IF(Q60="","",RANK(Q60,Q$4:Q$403))</f>
        <v/>
      </c>
      <c r="S60" s="12" t="str">
        <f t="shared" si="230"/>
        <v/>
      </c>
      <c r="T60" s="11" t="str">
        <f t="shared" si="10"/>
        <v/>
      </c>
      <c r="W60" s="64" t="str">
        <f>IF('BASE DATOS CONDUCTORES'!F60="","",'BASE DATOS CONDUCTORES'!F60)</f>
        <v/>
      </c>
      <c r="X60" s="64" t="str">
        <f>'BASE DATOS CONDUCTORES'!J60</f>
        <v/>
      </c>
      <c r="Y60" s="64" t="str">
        <f>'BASE DATOS CONDUCTORES'!M60</f>
        <v/>
      </c>
      <c r="Z60" s="64" t="str">
        <f>'BASE DATOS CONDUCTORES'!P60</f>
        <v/>
      </c>
      <c r="AA60" s="64" t="str">
        <f>'BASE DATOS CONDUCTORES'!S60</f>
        <v/>
      </c>
      <c r="AB60" s="64">
        <f>IF('BASE DATOS CONDUCTORES'!D60="","",'BASE DATOS CONDUCTORES'!D60)</f>
        <v>57</v>
      </c>
    </row>
    <row r="61" spans="2:28">
      <c r="B61" s="11" t="str">
        <f t="shared" si="0"/>
        <v/>
      </c>
      <c r="C61" s="66"/>
      <c r="D61" s="78">
        <v>58</v>
      </c>
      <c r="E61" s="14"/>
      <c r="F61" s="13"/>
      <c r="G61" s="11" t="str">
        <f t="shared" si="1"/>
        <v/>
      </c>
      <c r="H61" s="12" t="str">
        <f t="shared" si="2"/>
        <v/>
      </c>
      <c r="I61" s="12" t="str">
        <f t="shared" ref="I61:J61" si="231">IF(H61="","",RANK(H61,H$4:H$403))</f>
        <v/>
      </c>
      <c r="J61" s="12" t="str">
        <f t="shared" si="231"/>
        <v/>
      </c>
      <c r="K61" s="12" t="str">
        <f t="shared" si="4"/>
        <v/>
      </c>
      <c r="L61" s="12" t="str">
        <f t="shared" ref="L61:M61" si="232">IF(K61="","",RANK(K61,K$4:K$403))</f>
        <v/>
      </c>
      <c r="M61" s="12" t="str">
        <f t="shared" si="232"/>
        <v/>
      </c>
      <c r="N61" s="12" t="str">
        <f t="shared" si="6"/>
        <v/>
      </c>
      <c r="O61" s="12" t="str">
        <f t="shared" ref="O61:P61" si="233">IF(N61="","",RANK(N61,N$4:N$403))</f>
        <v/>
      </c>
      <c r="P61" s="12" t="str">
        <f t="shared" si="233"/>
        <v/>
      </c>
      <c r="Q61" s="12" t="str">
        <f t="shared" si="8"/>
        <v/>
      </c>
      <c r="R61" s="12" t="str">
        <f t="shared" ref="R61:S61" si="234">IF(Q61="","",RANK(Q61,Q$4:Q$403))</f>
        <v/>
      </c>
      <c r="S61" s="12" t="str">
        <f t="shared" si="234"/>
        <v/>
      </c>
      <c r="T61" s="11" t="str">
        <f t="shared" si="10"/>
        <v/>
      </c>
      <c r="W61" s="64" t="str">
        <f>IF('BASE DATOS CONDUCTORES'!F61="","",'BASE DATOS CONDUCTORES'!F61)</f>
        <v/>
      </c>
      <c r="X61" s="64" t="str">
        <f>'BASE DATOS CONDUCTORES'!J61</f>
        <v/>
      </c>
      <c r="Y61" s="64" t="str">
        <f>'BASE DATOS CONDUCTORES'!M61</f>
        <v/>
      </c>
      <c r="Z61" s="64" t="str">
        <f>'BASE DATOS CONDUCTORES'!P61</f>
        <v/>
      </c>
      <c r="AA61" s="64" t="str">
        <f>'BASE DATOS CONDUCTORES'!S61</f>
        <v/>
      </c>
      <c r="AB61" s="64">
        <f>IF('BASE DATOS CONDUCTORES'!D61="","",'BASE DATOS CONDUCTORES'!D61)</f>
        <v>58</v>
      </c>
    </row>
    <row r="62" spans="2:28">
      <c r="B62" s="11" t="str">
        <f t="shared" si="0"/>
        <v/>
      </c>
      <c r="C62" s="66"/>
      <c r="D62" s="78">
        <v>59</v>
      </c>
      <c r="E62" s="14"/>
      <c r="F62" s="13"/>
      <c r="G62" s="11" t="str">
        <f t="shared" si="1"/>
        <v/>
      </c>
      <c r="H62" s="12" t="str">
        <f t="shared" si="2"/>
        <v/>
      </c>
      <c r="I62" s="12" t="str">
        <f t="shared" ref="I62:J62" si="235">IF(H62="","",RANK(H62,H$4:H$403))</f>
        <v/>
      </c>
      <c r="J62" s="12" t="str">
        <f t="shared" si="235"/>
        <v/>
      </c>
      <c r="K62" s="12" t="str">
        <f t="shared" si="4"/>
        <v/>
      </c>
      <c r="L62" s="12" t="str">
        <f t="shared" ref="L62:M62" si="236">IF(K62="","",RANK(K62,K$4:K$403))</f>
        <v/>
      </c>
      <c r="M62" s="12" t="str">
        <f t="shared" si="236"/>
        <v/>
      </c>
      <c r="N62" s="12" t="str">
        <f t="shared" si="6"/>
        <v/>
      </c>
      <c r="O62" s="12" t="str">
        <f t="shared" ref="O62:P62" si="237">IF(N62="","",RANK(N62,N$4:N$403))</f>
        <v/>
      </c>
      <c r="P62" s="12" t="str">
        <f t="shared" si="237"/>
        <v/>
      </c>
      <c r="Q62" s="12" t="str">
        <f t="shared" si="8"/>
        <v/>
      </c>
      <c r="R62" s="12" t="str">
        <f t="shared" ref="R62:S62" si="238">IF(Q62="","",RANK(Q62,Q$4:Q$403))</f>
        <v/>
      </c>
      <c r="S62" s="12" t="str">
        <f t="shared" si="238"/>
        <v/>
      </c>
      <c r="T62" s="11" t="str">
        <f t="shared" si="10"/>
        <v/>
      </c>
      <c r="W62" s="64" t="str">
        <f>IF('BASE DATOS CONDUCTORES'!F62="","",'BASE DATOS CONDUCTORES'!F62)</f>
        <v/>
      </c>
      <c r="X62" s="64" t="str">
        <f>'BASE DATOS CONDUCTORES'!J62</f>
        <v/>
      </c>
      <c r="Y62" s="64" t="str">
        <f>'BASE DATOS CONDUCTORES'!M62</f>
        <v/>
      </c>
      <c r="Z62" s="64" t="str">
        <f>'BASE DATOS CONDUCTORES'!P62</f>
        <v/>
      </c>
      <c r="AA62" s="64" t="str">
        <f>'BASE DATOS CONDUCTORES'!S62</f>
        <v/>
      </c>
      <c r="AB62" s="64">
        <f>IF('BASE DATOS CONDUCTORES'!D62="","",'BASE DATOS CONDUCTORES'!D62)</f>
        <v>59</v>
      </c>
    </row>
    <row r="63" spans="2:28">
      <c r="B63" s="11" t="str">
        <f t="shared" si="0"/>
        <v/>
      </c>
      <c r="C63" s="66"/>
      <c r="D63" s="78">
        <v>60</v>
      </c>
      <c r="E63" s="14"/>
      <c r="F63" s="13"/>
      <c r="G63" s="11" t="str">
        <f t="shared" si="1"/>
        <v/>
      </c>
      <c r="H63" s="12" t="str">
        <f t="shared" si="2"/>
        <v/>
      </c>
      <c r="I63" s="12" t="str">
        <f t="shared" ref="I63:J63" si="239">IF(H63="","",RANK(H63,H$4:H$403))</f>
        <v/>
      </c>
      <c r="J63" s="12" t="str">
        <f t="shared" si="239"/>
        <v/>
      </c>
      <c r="K63" s="12" t="str">
        <f t="shared" si="4"/>
        <v/>
      </c>
      <c r="L63" s="12" t="str">
        <f t="shared" ref="L63:M63" si="240">IF(K63="","",RANK(K63,K$4:K$403))</f>
        <v/>
      </c>
      <c r="M63" s="12" t="str">
        <f t="shared" si="240"/>
        <v/>
      </c>
      <c r="N63" s="12" t="str">
        <f t="shared" si="6"/>
        <v/>
      </c>
      <c r="O63" s="12" t="str">
        <f t="shared" ref="O63:P63" si="241">IF(N63="","",RANK(N63,N$4:N$403))</f>
        <v/>
      </c>
      <c r="P63" s="12" t="str">
        <f t="shared" si="241"/>
        <v/>
      </c>
      <c r="Q63" s="12" t="str">
        <f t="shared" si="8"/>
        <v/>
      </c>
      <c r="R63" s="12" t="str">
        <f t="shared" ref="R63:S63" si="242">IF(Q63="","",RANK(Q63,Q$4:Q$403))</f>
        <v/>
      </c>
      <c r="S63" s="12" t="str">
        <f t="shared" si="242"/>
        <v/>
      </c>
      <c r="T63" s="11" t="str">
        <f t="shared" si="10"/>
        <v/>
      </c>
      <c r="W63" s="64" t="str">
        <f>IF('BASE DATOS CONDUCTORES'!F63="","",'BASE DATOS CONDUCTORES'!F63)</f>
        <v/>
      </c>
      <c r="X63" s="64" t="str">
        <f>'BASE DATOS CONDUCTORES'!J63</f>
        <v/>
      </c>
      <c r="Y63" s="64" t="str">
        <f>'BASE DATOS CONDUCTORES'!M63</f>
        <v/>
      </c>
      <c r="Z63" s="64" t="str">
        <f>'BASE DATOS CONDUCTORES'!P63</f>
        <v/>
      </c>
      <c r="AA63" s="64" t="str">
        <f>'BASE DATOS CONDUCTORES'!S63</f>
        <v/>
      </c>
      <c r="AB63" s="64">
        <f>IF('BASE DATOS CONDUCTORES'!D63="","",'BASE DATOS CONDUCTORES'!D63)</f>
        <v>60</v>
      </c>
    </row>
    <row r="64" spans="2:28">
      <c r="B64" s="11" t="str">
        <f t="shared" si="0"/>
        <v/>
      </c>
      <c r="C64" s="66"/>
      <c r="D64" s="78">
        <v>61</v>
      </c>
      <c r="E64" s="14"/>
      <c r="F64" s="13"/>
      <c r="G64" s="11" t="str">
        <f t="shared" si="1"/>
        <v/>
      </c>
      <c r="H64" s="12" t="str">
        <f t="shared" si="2"/>
        <v/>
      </c>
      <c r="I64" s="12" t="str">
        <f t="shared" ref="I64:J64" si="243">IF(H64="","",RANK(H64,H$4:H$403))</f>
        <v/>
      </c>
      <c r="J64" s="12" t="str">
        <f t="shared" si="243"/>
        <v/>
      </c>
      <c r="K64" s="12" t="str">
        <f t="shared" si="4"/>
        <v/>
      </c>
      <c r="L64" s="12" t="str">
        <f t="shared" ref="L64:M64" si="244">IF(K64="","",RANK(K64,K$4:K$403))</f>
        <v/>
      </c>
      <c r="M64" s="12" t="str">
        <f t="shared" si="244"/>
        <v/>
      </c>
      <c r="N64" s="12" t="str">
        <f t="shared" si="6"/>
        <v/>
      </c>
      <c r="O64" s="12" t="str">
        <f t="shared" ref="O64:P64" si="245">IF(N64="","",RANK(N64,N$4:N$403))</f>
        <v/>
      </c>
      <c r="P64" s="12" t="str">
        <f t="shared" si="245"/>
        <v/>
      </c>
      <c r="Q64" s="12" t="str">
        <f t="shared" si="8"/>
        <v/>
      </c>
      <c r="R64" s="12" t="str">
        <f t="shared" ref="R64:S64" si="246">IF(Q64="","",RANK(Q64,Q$4:Q$403))</f>
        <v/>
      </c>
      <c r="S64" s="12" t="str">
        <f t="shared" si="246"/>
        <v/>
      </c>
      <c r="T64" s="11" t="str">
        <f t="shared" si="10"/>
        <v/>
      </c>
      <c r="W64" s="64" t="str">
        <f>IF('BASE DATOS CONDUCTORES'!F64="","",'BASE DATOS CONDUCTORES'!F64)</f>
        <v/>
      </c>
      <c r="X64" s="64" t="str">
        <f>'BASE DATOS CONDUCTORES'!J64</f>
        <v/>
      </c>
      <c r="Y64" s="64" t="str">
        <f>'BASE DATOS CONDUCTORES'!M64</f>
        <v/>
      </c>
      <c r="Z64" s="64" t="str">
        <f>'BASE DATOS CONDUCTORES'!P64</f>
        <v/>
      </c>
      <c r="AA64" s="64" t="str">
        <f>'BASE DATOS CONDUCTORES'!S64</f>
        <v/>
      </c>
      <c r="AB64" s="64">
        <f>IF('BASE DATOS CONDUCTORES'!D64="","",'BASE DATOS CONDUCTORES'!D64)</f>
        <v>61</v>
      </c>
    </row>
    <row r="65" spans="2:28">
      <c r="B65" s="11">
        <f t="shared" si="0"/>
        <v>62</v>
      </c>
      <c r="C65" s="66">
        <v>6062</v>
      </c>
      <c r="D65" s="78">
        <v>62</v>
      </c>
      <c r="E65" s="14" t="s">
        <v>19</v>
      </c>
      <c r="F65" s="13" t="s">
        <v>103</v>
      </c>
      <c r="G65" s="11">
        <f t="shared" si="1"/>
        <v>1339</v>
      </c>
      <c r="H65" s="12">
        <f t="shared" si="2"/>
        <v>40</v>
      </c>
      <c r="I65" s="12">
        <f t="shared" ref="I65:J65" si="247">IF(H65="","",RANK(H65,H$4:H$403))</f>
        <v>56</v>
      </c>
      <c r="J65" s="12">
        <f t="shared" si="247"/>
        <v>19</v>
      </c>
      <c r="K65" s="12" t="str">
        <f t="shared" si="4"/>
        <v/>
      </c>
      <c r="L65" s="12" t="str">
        <f t="shared" ref="L65:M65" si="248">IF(K65="","",RANK(K65,K$4:K$403))</f>
        <v/>
      </c>
      <c r="M65" s="12" t="str">
        <f t="shared" si="248"/>
        <v/>
      </c>
      <c r="N65" s="12" t="str">
        <f t="shared" si="6"/>
        <v/>
      </c>
      <c r="O65" s="12" t="str">
        <f t="shared" ref="O65:P65" si="249">IF(N65="","",RANK(N65,N$4:N$403))</f>
        <v/>
      </c>
      <c r="P65" s="12" t="str">
        <f t="shared" si="249"/>
        <v/>
      </c>
      <c r="Q65" s="12" t="str">
        <f t="shared" si="8"/>
        <v/>
      </c>
      <c r="R65" s="12" t="str">
        <f t="shared" ref="R65:S65" si="250">IF(Q65="","",RANK(Q65,Q$4:Q$403))</f>
        <v/>
      </c>
      <c r="S65" s="12" t="str">
        <f t="shared" si="250"/>
        <v/>
      </c>
      <c r="T65" s="11" t="str">
        <f t="shared" si="10"/>
        <v>TRALUSA</v>
      </c>
      <c r="W65" s="64" t="str">
        <f>IF('BASE DATOS CONDUCTORES'!F65="","",'BASE DATOS CONDUCTORES'!F65)</f>
        <v>TRALUSA</v>
      </c>
      <c r="X65" s="64">
        <f>'BASE DATOS CONDUCTORES'!J65</f>
        <v>19</v>
      </c>
      <c r="Y65" s="64" t="str">
        <f>'BASE DATOS CONDUCTORES'!M65</f>
        <v/>
      </c>
      <c r="Z65" s="64" t="str">
        <f>'BASE DATOS CONDUCTORES'!P65</f>
        <v/>
      </c>
      <c r="AA65" s="64" t="str">
        <f>'BASE DATOS CONDUCTORES'!S65</f>
        <v/>
      </c>
      <c r="AB65" s="64">
        <f>IF('BASE DATOS CONDUCTORES'!D65="","",'BASE DATOS CONDUCTORES'!D65)</f>
        <v>62</v>
      </c>
    </row>
    <row r="66" spans="2:28">
      <c r="B66" s="11">
        <f t="shared" si="0"/>
        <v>63</v>
      </c>
      <c r="C66" s="66">
        <v>6063</v>
      </c>
      <c r="D66" s="78">
        <v>63</v>
      </c>
      <c r="E66" s="14" t="s">
        <v>18</v>
      </c>
      <c r="F66" s="13" t="s">
        <v>103</v>
      </c>
      <c r="G66" s="11">
        <f t="shared" si="1"/>
        <v>1338</v>
      </c>
      <c r="H66" s="12">
        <f t="shared" si="2"/>
        <v>41</v>
      </c>
      <c r="I66" s="12">
        <f t="shared" ref="I66:J66" si="251">IF(H66="","",RANK(H66,H$4:H$403))</f>
        <v>55</v>
      </c>
      <c r="J66" s="12">
        <f t="shared" si="251"/>
        <v>20</v>
      </c>
      <c r="K66" s="12" t="str">
        <f t="shared" si="4"/>
        <v/>
      </c>
      <c r="L66" s="12" t="str">
        <f t="shared" ref="L66:M66" si="252">IF(K66="","",RANK(K66,K$4:K$403))</f>
        <v/>
      </c>
      <c r="M66" s="12" t="str">
        <f t="shared" si="252"/>
        <v/>
      </c>
      <c r="N66" s="12" t="str">
        <f t="shared" si="6"/>
        <v/>
      </c>
      <c r="O66" s="12" t="str">
        <f t="shared" ref="O66:P66" si="253">IF(N66="","",RANK(N66,N$4:N$403))</f>
        <v/>
      </c>
      <c r="P66" s="12" t="str">
        <f t="shared" si="253"/>
        <v/>
      </c>
      <c r="Q66" s="12" t="str">
        <f t="shared" si="8"/>
        <v/>
      </c>
      <c r="R66" s="12" t="str">
        <f t="shared" ref="R66:S66" si="254">IF(Q66="","",RANK(Q66,Q$4:Q$403))</f>
        <v/>
      </c>
      <c r="S66" s="12" t="str">
        <f t="shared" si="254"/>
        <v/>
      </c>
      <c r="T66" s="11" t="str">
        <f t="shared" si="10"/>
        <v>TRALUSA</v>
      </c>
      <c r="W66" s="64" t="str">
        <f>IF('BASE DATOS CONDUCTORES'!F66="","",'BASE DATOS CONDUCTORES'!F66)</f>
        <v>TRALUSA</v>
      </c>
      <c r="X66" s="64">
        <f>'BASE DATOS CONDUCTORES'!J66</f>
        <v>20</v>
      </c>
      <c r="Y66" s="64" t="str">
        <f>'BASE DATOS CONDUCTORES'!M66</f>
        <v/>
      </c>
      <c r="Z66" s="64" t="str">
        <f>'BASE DATOS CONDUCTORES'!P66</f>
        <v/>
      </c>
      <c r="AA66" s="64" t="str">
        <f>'BASE DATOS CONDUCTORES'!S66</f>
        <v/>
      </c>
      <c r="AB66" s="64">
        <f>IF('BASE DATOS CONDUCTORES'!D66="","",'BASE DATOS CONDUCTORES'!D66)</f>
        <v>63</v>
      </c>
    </row>
    <row r="67" spans="2:28">
      <c r="B67" s="11">
        <f t="shared" si="0"/>
        <v>64</v>
      </c>
      <c r="C67" s="66">
        <v>6064</v>
      </c>
      <c r="D67" s="78">
        <v>64</v>
      </c>
      <c r="E67" s="14" t="s">
        <v>20</v>
      </c>
      <c r="F67" s="13" t="s">
        <v>103</v>
      </c>
      <c r="G67" s="11">
        <f t="shared" si="1"/>
        <v>1337</v>
      </c>
      <c r="H67" s="12">
        <f t="shared" si="2"/>
        <v>42</v>
      </c>
      <c r="I67" s="12">
        <f t="shared" ref="I67:J67" si="255">IF(H67="","",RANK(H67,H$4:H$403))</f>
        <v>54</v>
      </c>
      <c r="J67" s="12">
        <f t="shared" si="255"/>
        <v>21</v>
      </c>
      <c r="K67" s="12" t="str">
        <f t="shared" si="4"/>
        <v/>
      </c>
      <c r="L67" s="12" t="str">
        <f t="shared" ref="L67:M67" si="256">IF(K67="","",RANK(K67,K$4:K$403))</f>
        <v/>
      </c>
      <c r="M67" s="12" t="str">
        <f t="shared" si="256"/>
        <v/>
      </c>
      <c r="N67" s="12" t="str">
        <f t="shared" si="6"/>
        <v/>
      </c>
      <c r="O67" s="12" t="str">
        <f t="shared" ref="O67:P67" si="257">IF(N67="","",RANK(N67,N$4:N$403))</f>
        <v/>
      </c>
      <c r="P67" s="12" t="str">
        <f t="shared" si="257"/>
        <v/>
      </c>
      <c r="Q67" s="12" t="str">
        <f t="shared" si="8"/>
        <v/>
      </c>
      <c r="R67" s="12" t="str">
        <f t="shared" ref="R67:S67" si="258">IF(Q67="","",RANK(Q67,Q$4:Q$403))</f>
        <v/>
      </c>
      <c r="S67" s="12" t="str">
        <f t="shared" si="258"/>
        <v/>
      </c>
      <c r="T67" s="11" t="str">
        <f t="shared" si="10"/>
        <v>TRALUSA</v>
      </c>
      <c r="W67" s="64" t="str">
        <f>IF('BASE DATOS CONDUCTORES'!F67="","",'BASE DATOS CONDUCTORES'!F67)</f>
        <v>TRALUSA</v>
      </c>
      <c r="X67" s="64">
        <f>'BASE DATOS CONDUCTORES'!J67</f>
        <v>21</v>
      </c>
      <c r="Y67" s="64" t="str">
        <f>'BASE DATOS CONDUCTORES'!M67</f>
        <v/>
      </c>
      <c r="Z67" s="64" t="str">
        <f>'BASE DATOS CONDUCTORES'!P67</f>
        <v/>
      </c>
      <c r="AA67" s="64" t="str">
        <f>'BASE DATOS CONDUCTORES'!S67</f>
        <v/>
      </c>
      <c r="AB67" s="64">
        <f>IF('BASE DATOS CONDUCTORES'!D67="","",'BASE DATOS CONDUCTORES'!D67)</f>
        <v>64</v>
      </c>
    </row>
    <row r="68" spans="2:28">
      <c r="B68" s="11" t="str">
        <f t="shared" si="0"/>
        <v/>
      </c>
      <c r="C68" s="66"/>
      <c r="D68" s="78">
        <v>65</v>
      </c>
      <c r="E68" s="14"/>
      <c r="F68" s="13"/>
      <c r="G68" s="11" t="str">
        <f t="shared" si="1"/>
        <v/>
      </c>
      <c r="H68" s="12" t="str">
        <f t="shared" si="2"/>
        <v/>
      </c>
      <c r="I68" s="12" t="str">
        <f t="shared" ref="I68:J68" si="259">IF(H68="","",RANK(H68,H$4:H$403))</f>
        <v/>
      </c>
      <c r="J68" s="12" t="str">
        <f t="shared" si="259"/>
        <v/>
      </c>
      <c r="K68" s="12" t="str">
        <f t="shared" si="4"/>
        <v/>
      </c>
      <c r="L68" s="12" t="str">
        <f t="shared" ref="L68:M68" si="260">IF(K68="","",RANK(K68,K$4:K$403))</f>
        <v/>
      </c>
      <c r="M68" s="12" t="str">
        <f t="shared" si="260"/>
        <v/>
      </c>
      <c r="N68" s="12" t="str">
        <f t="shared" si="6"/>
        <v/>
      </c>
      <c r="O68" s="12" t="str">
        <f t="shared" ref="O68:P68" si="261">IF(N68="","",RANK(N68,N$4:N$403))</f>
        <v/>
      </c>
      <c r="P68" s="12" t="str">
        <f t="shared" si="261"/>
        <v/>
      </c>
      <c r="Q68" s="12" t="str">
        <f t="shared" si="8"/>
        <v/>
      </c>
      <c r="R68" s="12" t="str">
        <f t="shared" ref="R68:S68" si="262">IF(Q68="","",RANK(Q68,Q$4:Q$403))</f>
        <v/>
      </c>
      <c r="S68" s="12" t="str">
        <f t="shared" si="262"/>
        <v/>
      </c>
      <c r="T68" s="11" t="str">
        <f t="shared" si="10"/>
        <v/>
      </c>
      <c r="W68" s="64" t="str">
        <f>IF('BASE DATOS CONDUCTORES'!F68="","",'BASE DATOS CONDUCTORES'!F68)</f>
        <v/>
      </c>
      <c r="X68" s="64" t="str">
        <f>'BASE DATOS CONDUCTORES'!J68</f>
        <v/>
      </c>
      <c r="Y68" s="64" t="str">
        <f>'BASE DATOS CONDUCTORES'!M68</f>
        <v/>
      </c>
      <c r="Z68" s="64" t="str">
        <f>'BASE DATOS CONDUCTORES'!P68</f>
        <v/>
      </c>
      <c r="AA68" s="64" t="str">
        <f>'BASE DATOS CONDUCTORES'!S68</f>
        <v/>
      </c>
      <c r="AB68" s="64">
        <f>IF('BASE DATOS CONDUCTORES'!D68="","",'BASE DATOS CONDUCTORES'!D68)</f>
        <v>65</v>
      </c>
    </row>
    <row r="69" spans="2:28">
      <c r="B69" s="11">
        <f t="shared" ref="B69:B132" si="263">IF(C69="","",D69)</f>
        <v>66</v>
      </c>
      <c r="C69" s="66">
        <v>6066</v>
      </c>
      <c r="D69" s="78">
        <v>66</v>
      </c>
      <c r="E69" s="14" t="s">
        <v>21</v>
      </c>
      <c r="F69" s="13" t="s">
        <v>103</v>
      </c>
      <c r="G69" s="11">
        <f t="shared" ref="G69:G132" si="264">IF(C69="","",IF(F69="TRALUSA",1000,IF(F69="AULUSA",200,IF(F69="CASTROMIL",300,IF(F69="AULUSA TEO",4000,0))))+IF(F69="",0,RANK(D69,$D$4:$D$403)))</f>
        <v>1335</v>
      </c>
      <c r="H69" s="12">
        <f t="shared" ref="H69:H132" si="265">IF(C69="","",IF(F69=$H$1,RANK(G69,$G$4:$G$403),""))</f>
        <v>43</v>
      </c>
      <c r="I69" s="12">
        <f t="shared" ref="I69:J69" si="266">IF(H69="","",RANK(H69,H$4:H$403))</f>
        <v>53</v>
      </c>
      <c r="J69" s="12">
        <f t="shared" si="266"/>
        <v>22</v>
      </c>
      <c r="K69" s="12" t="str">
        <f t="shared" ref="K69:K132" si="267">IF(C69="","",IF(F69=$K$1,RANK(G69,$G$4:$G$403),""))</f>
        <v/>
      </c>
      <c r="L69" s="12" t="str">
        <f t="shared" ref="L69:M69" si="268">IF(K69="","",RANK(K69,K$4:K$403))</f>
        <v/>
      </c>
      <c r="M69" s="12" t="str">
        <f t="shared" si="268"/>
        <v/>
      </c>
      <c r="N69" s="12" t="str">
        <f t="shared" ref="N69:N132" si="269">IF(C69="","",IF(F69=$N$1,RANK(G69,$G$4:$G$403),""))</f>
        <v/>
      </c>
      <c r="O69" s="12" t="str">
        <f t="shared" ref="O69:P69" si="270">IF(N69="","",RANK(N69,N$4:N$403))</f>
        <v/>
      </c>
      <c r="P69" s="12" t="str">
        <f t="shared" si="270"/>
        <v/>
      </c>
      <c r="Q69" s="12" t="str">
        <f t="shared" ref="Q69:Q132" si="271">IF(C69="","",IF(F69=$Q$1,RANK(G69,$G$4:$G$403),""))</f>
        <v/>
      </c>
      <c r="R69" s="12" t="str">
        <f t="shared" ref="R69:S69" si="272">IF(Q69="","",RANK(Q69,Q$4:Q$403))</f>
        <v/>
      </c>
      <c r="S69" s="12" t="str">
        <f t="shared" si="272"/>
        <v/>
      </c>
      <c r="T69" s="11" t="str">
        <f t="shared" ref="T69:T132" si="273">IF(F69="","",F69)</f>
        <v>TRALUSA</v>
      </c>
      <c r="W69" s="64" t="str">
        <f>IF('BASE DATOS CONDUCTORES'!F69="","",'BASE DATOS CONDUCTORES'!F69)</f>
        <v>TRALUSA</v>
      </c>
      <c r="X69" s="64">
        <f>'BASE DATOS CONDUCTORES'!J69</f>
        <v>22</v>
      </c>
      <c r="Y69" s="64" t="str">
        <f>'BASE DATOS CONDUCTORES'!M69</f>
        <v/>
      </c>
      <c r="Z69" s="64" t="str">
        <f>'BASE DATOS CONDUCTORES'!P69</f>
        <v/>
      </c>
      <c r="AA69" s="64" t="str">
        <f>'BASE DATOS CONDUCTORES'!S69</f>
        <v/>
      </c>
      <c r="AB69" s="64">
        <f>IF('BASE DATOS CONDUCTORES'!D69="","",'BASE DATOS CONDUCTORES'!D69)</f>
        <v>66</v>
      </c>
    </row>
    <row r="70" spans="2:28">
      <c r="B70" s="11" t="str">
        <f t="shared" si="263"/>
        <v/>
      </c>
      <c r="C70" s="66"/>
      <c r="D70" s="78">
        <v>67</v>
      </c>
      <c r="E70" s="14"/>
      <c r="F70" s="13"/>
      <c r="G70" s="11" t="str">
        <f t="shared" si="264"/>
        <v/>
      </c>
      <c r="H70" s="12" t="str">
        <f t="shared" si="265"/>
        <v/>
      </c>
      <c r="I70" s="12" t="str">
        <f t="shared" ref="I70:J70" si="274">IF(H70="","",RANK(H70,H$4:H$403))</f>
        <v/>
      </c>
      <c r="J70" s="12" t="str">
        <f t="shared" si="274"/>
        <v/>
      </c>
      <c r="K70" s="12" t="str">
        <f t="shared" si="267"/>
        <v/>
      </c>
      <c r="L70" s="12" t="str">
        <f t="shared" ref="L70:M70" si="275">IF(K70="","",RANK(K70,K$4:K$403))</f>
        <v/>
      </c>
      <c r="M70" s="12" t="str">
        <f t="shared" si="275"/>
        <v/>
      </c>
      <c r="N70" s="12" t="str">
        <f t="shared" si="269"/>
        <v/>
      </c>
      <c r="O70" s="12" t="str">
        <f t="shared" ref="O70:P70" si="276">IF(N70="","",RANK(N70,N$4:N$403))</f>
        <v/>
      </c>
      <c r="P70" s="12" t="str">
        <f t="shared" si="276"/>
        <v/>
      </c>
      <c r="Q70" s="12" t="str">
        <f t="shared" si="271"/>
        <v/>
      </c>
      <c r="R70" s="12" t="str">
        <f t="shared" ref="R70:S70" si="277">IF(Q70="","",RANK(Q70,Q$4:Q$403))</f>
        <v/>
      </c>
      <c r="S70" s="12" t="str">
        <f t="shared" si="277"/>
        <v/>
      </c>
      <c r="T70" s="11" t="str">
        <f t="shared" si="273"/>
        <v/>
      </c>
      <c r="W70" s="64" t="str">
        <f>IF('BASE DATOS CONDUCTORES'!F70="","",'BASE DATOS CONDUCTORES'!F70)</f>
        <v/>
      </c>
      <c r="X70" s="64" t="str">
        <f>'BASE DATOS CONDUCTORES'!J70</f>
        <v/>
      </c>
      <c r="Y70" s="64" t="str">
        <f>'BASE DATOS CONDUCTORES'!M70</f>
        <v/>
      </c>
      <c r="Z70" s="64" t="str">
        <f>'BASE DATOS CONDUCTORES'!P70</f>
        <v/>
      </c>
      <c r="AA70" s="64" t="str">
        <f>'BASE DATOS CONDUCTORES'!S70</f>
        <v/>
      </c>
      <c r="AB70" s="64">
        <f>IF('BASE DATOS CONDUCTORES'!D70="","",'BASE DATOS CONDUCTORES'!D70)</f>
        <v>67</v>
      </c>
    </row>
    <row r="71" spans="2:28">
      <c r="B71" s="11" t="str">
        <f t="shared" si="263"/>
        <v/>
      </c>
      <c r="C71" s="66"/>
      <c r="D71" s="78">
        <v>68</v>
      </c>
      <c r="E71" s="14"/>
      <c r="F71" s="13"/>
      <c r="G71" s="11" t="str">
        <f t="shared" si="264"/>
        <v/>
      </c>
      <c r="H71" s="12" t="str">
        <f t="shared" si="265"/>
        <v/>
      </c>
      <c r="I71" s="12" t="str">
        <f t="shared" ref="I71:J71" si="278">IF(H71="","",RANK(H71,H$4:H$403))</f>
        <v/>
      </c>
      <c r="J71" s="12" t="str">
        <f t="shared" si="278"/>
        <v/>
      </c>
      <c r="K71" s="12" t="str">
        <f t="shared" si="267"/>
        <v/>
      </c>
      <c r="L71" s="12" t="str">
        <f t="shared" ref="L71:M71" si="279">IF(K71="","",RANK(K71,K$4:K$403))</f>
        <v/>
      </c>
      <c r="M71" s="12" t="str">
        <f t="shared" si="279"/>
        <v/>
      </c>
      <c r="N71" s="12" t="str">
        <f t="shared" si="269"/>
        <v/>
      </c>
      <c r="O71" s="12" t="str">
        <f t="shared" ref="O71:P71" si="280">IF(N71="","",RANK(N71,N$4:N$403))</f>
        <v/>
      </c>
      <c r="P71" s="12" t="str">
        <f t="shared" si="280"/>
        <v/>
      </c>
      <c r="Q71" s="12" t="str">
        <f t="shared" si="271"/>
        <v/>
      </c>
      <c r="R71" s="12" t="str">
        <f t="shared" ref="R71:S71" si="281">IF(Q71="","",RANK(Q71,Q$4:Q$403))</f>
        <v/>
      </c>
      <c r="S71" s="12" t="str">
        <f t="shared" si="281"/>
        <v/>
      </c>
      <c r="T71" s="11" t="str">
        <f t="shared" si="273"/>
        <v/>
      </c>
      <c r="W71" s="64" t="str">
        <f>IF('BASE DATOS CONDUCTORES'!F71="","",'BASE DATOS CONDUCTORES'!F71)</f>
        <v/>
      </c>
      <c r="X71" s="64" t="str">
        <f>'BASE DATOS CONDUCTORES'!J71</f>
        <v/>
      </c>
      <c r="Y71" s="64" t="str">
        <f>'BASE DATOS CONDUCTORES'!M71</f>
        <v/>
      </c>
      <c r="Z71" s="64" t="str">
        <f>'BASE DATOS CONDUCTORES'!P71</f>
        <v/>
      </c>
      <c r="AA71" s="64" t="str">
        <f>'BASE DATOS CONDUCTORES'!S71</f>
        <v/>
      </c>
      <c r="AB71" s="64">
        <f>IF('BASE DATOS CONDUCTORES'!D71="","",'BASE DATOS CONDUCTORES'!D71)</f>
        <v>68</v>
      </c>
    </row>
    <row r="72" spans="2:28">
      <c r="B72" s="11" t="str">
        <f t="shared" si="263"/>
        <v/>
      </c>
      <c r="C72" s="66"/>
      <c r="D72" s="78">
        <v>69</v>
      </c>
      <c r="E72" s="14"/>
      <c r="F72" s="13"/>
      <c r="G72" s="11" t="str">
        <f t="shared" si="264"/>
        <v/>
      </c>
      <c r="H72" s="12" t="str">
        <f t="shared" si="265"/>
        <v/>
      </c>
      <c r="I72" s="12" t="str">
        <f t="shared" ref="I72:J72" si="282">IF(H72="","",RANK(H72,H$4:H$403))</f>
        <v/>
      </c>
      <c r="J72" s="12" t="str">
        <f t="shared" si="282"/>
        <v/>
      </c>
      <c r="K72" s="12" t="str">
        <f t="shared" si="267"/>
        <v/>
      </c>
      <c r="L72" s="12" t="str">
        <f t="shared" ref="L72:M72" si="283">IF(K72="","",RANK(K72,K$4:K$403))</f>
        <v/>
      </c>
      <c r="M72" s="12" t="str">
        <f t="shared" si="283"/>
        <v/>
      </c>
      <c r="N72" s="12" t="str">
        <f t="shared" si="269"/>
        <v/>
      </c>
      <c r="O72" s="12" t="str">
        <f t="shared" ref="O72:P72" si="284">IF(N72="","",RANK(N72,N$4:N$403))</f>
        <v/>
      </c>
      <c r="P72" s="12" t="str">
        <f t="shared" si="284"/>
        <v/>
      </c>
      <c r="Q72" s="12" t="str">
        <f t="shared" si="271"/>
        <v/>
      </c>
      <c r="R72" s="12" t="str">
        <f t="shared" ref="R72:S72" si="285">IF(Q72="","",RANK(Q72,Q$4:Q$403))</f>
        <v/>
      </c>
      <c r="S72" s="12" t="str">
        <f t="shared" si="285"/>
        <v/>
      </c>
      <c r="T72" s="11" t="str">
        <f t="shared" si="273"/>
        <v/>
      </c>
      <c r="W72" s="64" t="str">
        <f>IF('BASE DATOS CONDUCTORES'!F72="","",'BASE DATOS CONDUCTORES'!F72)</f>
        <v/>
      </c>
      <c r="X72" s="64" t="str">
        <f>'BASE DATOS CONDUCTORES'!J72</f>
        <v/>
      </c>
      <c r="Y72" s="64" t="str">
        <f>'BASE DATOS CONDUCTORES'!M72</f>
        <v/>
      </c>
      <c r="Z72" s="64" t="str">
        <f>'BASE DATOS CONDUCTORES'!P72</f>
        <v/>
      </c>
      <c r="AA72" s="64" t="str">
        <f>'BASE DATOS CONDUCTORES'!S72</f>
        <v/>
      </c>
      <c r="AB72" s="64">
        <f>IF('BASE DATOS CONDUCTORES'!D72="","",'BASE DATOS CONDUCTORES'!D72)</f>
        <v>69</v>
      </c>
    </row>
    <row r="73" spans="2:28">
      <c r="B73" s="11" t="str">
        <f t="shared" si="263"/>
        <v/>
      </c>
      <c r="C73" s="66"/>
      <c r="D73" s="78">
        <v>70</v>
      </c>
      <c r="E73" s="14"/>
      <c r="F73" s="13"/>
      <c r="G73" s="11" t="str">
        <f t="shared" si="264"/>
        <v/>
      </c>
      <c r="H73" s="12" t="str">
        <f t="shared" si="265"/>
        <v/>
      </c>
      <c r="I73" s="12" t="str">
        <f t="shared" ref="I73:J73" si="286">IF(H73="","",RANK(H73,H$4:H$403))</f>
        <v/>
      </c>
      <c r="J73" s="12" t="str">
        <f t="shared" si="286"/>
        <v/>
      </c>
      <c r="K73" s="12" t="str">
        <f t="shared" si="267"/>
        <v/>
      </c>
      <c r="L73" s="12" t="str">
        <f t="shared" ref="L73:M73" si="287">IF(K73="","",RANK(K73,K$4:K$403))</f>
        <v/>
      </c>
      <c r="M73" s="12" t="str">
        <f t="shared" si="287"/>
        <v/>
      </c>
      <c r="N73" s="12" t="str">
        <f t="shared" si="269"/>
        <v/>
      </c>
      <c r="O73" s="12" t="str">
        <f t="shared" ref="O73:P73" si="288">IF(N73="","",RANK(N73,N$4:N$403))</f>
        <v/>
      </c>
      <c r="P73" s="12" t="str">
        <f t="shared" si="288"/>
        <v/>
      </c>
      <c r="Q73" s="12" t="str">
        <f t="shared" si="271"/>
        <v/>
      </c>
      <c r="R73" s="12" t="str">
        <f t="shared" ref="R73:S73" si="289">IF(Q73="","",RANK(Q73,Q$4:Q$403))</f>
        <v/>
      </c>
      <c r="S73" s="12" t="str">
        <f t="shared" si="289"/>
        <v/>
      </c>
      <c r="T73" s="11" t="str">
        <f t="shared" si="273"/>
        <v/>
      </c>
      <c r="W73" s="64" t="str">
        <f>IF('BASE DATOS CONDUCTORES'!F73="","",'BASE DATOS CONDUCTORES'!F73)</f>
        <v/>
      </c>
      <c r="X73" s="64" t="str">
        <f>'BASE DATOS CONDUCTORES'!J73</f>
        <v/>
      </c>
      <c r="Y73" s="64" t="str">
        <f>'BASE DATOS CONDUCTORES'!M73</f>
        <v/>
      </c>
      <c r="Z73" s="64" t="str">
        <f>'BASE DATOS CONDUCTORES'!P73</f>
        <v/>
      </c>
      <c r="AA73" s="64" t="str">
        <f>'BASE DATOS CONDUCTORES'!S73</f>
        <v/>
      </c>
      <c r="AB73" s="64">
        <f>IF('BASE DATOS CONDUCTORES'!D73="","",'BASE DATOS CONDUCTORES'!D73)</f>
        <v>70</v>
      </c>
    </row>
    <row r="74" spans="2:28">
      <c r="B74" s="11">
        <f t="shared" si="263"/>
        <v>71</v>
      </c>
      <c r="C74" s="66">
        <v>6071</v>
      </c>
      <c r="D74" s="78">
        <v>71</v>
      </c>
      <c r="E74" s="14" t="s">
        <v>9</v>
      </c>
      <c r="F74" s="13" t="s">
        <v>103</v>
      </c>
      <c r="G74" s="11">
        <f t="shared" si="264"/>
        <v>1330</v>
      </c>
      <c r="H74" s="12">
        <f t="shared" si="265"/>
        <v>44</v>
      </c>
      <c r="I74" s="12">
        <f t="shared" ref="I74:J74" si="290">IF(H74="","",RANK(H74,H$4:H$403))</f>
        <v>52</v>
      </c>
      <c r="J74" s="12">
        <f t="shared" si="290"/>
        <v>23</v>
      </c>
      <c r="K74" s="12" t="str">
        <f t="shared" si="267"/>
        <v/>
      </c>
      <c r="L74" s="12" t="str">
        <f t="shared" ref="L74:M74" si="291">IF(K74="","",RANK(K74,K$4:K$403))</f>
        <v/>
      </c>
      <c r="M74" s="12" t="str">
        <f t="shared" si="291"/>
        <v/>
      </c>
      <c r="N74" s="12" t="str">
        <f t="shared" si="269"/>
        <v/>
      </c>
      <c r="O74" s="12" t="str">
        <f t="shared" ref="O74:P74" si="292">IF(N74="","",RANK(N74,N$4:N$403))</f>
        <v/>
      </c>
      <c r="P74" s="12" t="str">
        <f t="shared" si="292"/>
        <v/>
      </c>
      <c r="Q74" s="12" t="str">
        <f t="shared" si="271"/>
        <v/>
      </c>
      <c r="R74" s="12" t="str">
        <f t="shared" ref="R74:S74" si="293">IF(Q74="","",RANK(Q74,Q$4:Q$403))</f>
        <v/>
      </c>
      <c r="S74" s="12" t="str">
        <f t="shared" si="293"/>
        <v/>
      </c>
      <c r="T74" s="11" t="str">
        <f t="shared" si="273"/>
        <v>TRALUSA</v>
      </c>
      <c r="W74" s="64" t="str">
        <f>IF('BASE DATOS CONDUCTORES'!F74="","",'BASE DATOS CONDUCTORES'!F74)</f>
        <v>TRALUSA</v>
      </c>
      <c r="X74" s="64">
        <f>'BASE DATOS CONDUCTORES'!J74</f>
        <v>23</v>
      </c>
      <c r="Y74" s="64" t="str">
        <f>'BASE DATOS CONDUCTORES'!M74</f>
        <v/>
      </c>
      <c r="Z74" s="64" t="str">
        <f>'BASE DATOS CONDUCTORES'!P74</f>
        <v/>
      </c>
      <c r="AA74" s="64" t="str">
        <f>'BASE DATOS CONDUCTORES'!S74</f>
        <v/>
      </c>
      <c r="AB74" s="64">
        <f>IF('BASE DATOS CONDUCTORES'!D74="","",'BASE DATOS CONDUCTORES'!D74)</f>
        <v>71</v>
      </c>
    </row>
    <row r="75" spans="2:28">
      <c r="B75" s="11">
        <f t="shared" si="263"/>
        <v>72</v>
      </c>
      <c r="C75" s="66">
        <v>6072</v>
      </c>
      <c r="D75" s="78">
        <v>72</v>
      </c>
      <c r="E75" s="14" t="s">
        <v>23</v>
      </c>
      <c r="F75" s="13" t="s">
        <v>103</v>
      </c>
      <c r="G75" s="11">
        <f t="shared" si="264"/>
        <v>1329</v>
      </c>
      <c r="H75" s="12">
        <f t="shared" si="265"/>
        <v>45</v>
      </c>
      <c r="I75" s="12">
        <f t="shared" ref="I75:J75" si="294">IF(H75="","",RANK(H75,H$4:H$403))</f>
        <v>51</v>
      </c>
      <c r="J75" s="12">
        <f t="shared" si="294"/>
        <v>24</v>
      </c>
      <c r="K75" s="12" t="str">
        <f t="shared" si="267"/>
        <v/>
      </c>
      <c r="L75" s="12" t="str">
        <f t="shared" ref="L75:M75" si="295">IF(K75="","",RANK(K75,K$4:K$403))</f>
        <v/>
      </c>
      <c r="M75" s="12" t="str">
        <f t="shared" si="295"/>
        <v/>
      </c>
      <c r="N75" s="12" t="str">
        <f t="shared" si="269"/>
        <v/>
      </c>
      <c r="O75" s="12" t="str">
        <f t="shared" ref="O75:P75" si="296">IF(N75="","",RANK(N75,N$4:N$403))</f>
        <v/>
      </c>
      <c r="P75" s="12" t="str">
        <f t="shared" si="296"/>
        <v/>
      </c>
      <c r="Q75" s="12" t="str">
        <f t="shared" si="271"/>
        <v/>
      </c>
      <c r="R75" s="12" t="str">
        <f t="shared" ref="R75:S75" si="297">IF(Q75="","",RANK(Q75,Q$4:Q$403))</f>
        <v/>
      </c>
      <c r="S75" s="12" t="str">
        <f t="shared" si="297"/>
        <v/>
      </c>
      <c r="T75" s="11" t="str">
        <f t="shared" si="273"/>
        <v>TRALUSA</v>
      </c>
      <c r="W75" s="64" t="str">
        <f>IF('BASE DATOS CONDUCTORES'!F75="","",'BASE DATOS CONDUCTORES'!F75)</f>
        <v>TRALUSA</v>
      </c>
      <c r="X75" s="64">
        <f>'BASE DATOS CONDUCTORES'!J75</f>
        <v>24</v>
      </c>
      <c r="Y75" s="64" t="str">
        <f>'BASE DATOS CONDUCTORES'!M75</f>
        <v/>
      </c>
      <c r="Z75" s="64" t="str">
        <f>'BASE DATOS CONDUCTORES'!P75</f>
        <v/>
      </c>
      <c r="AA75" s="64" t="str">
        <f>'BASE DATOS CONDUCTORES'!S75</f>
        <v/>
      </c>
      <c r="AB75" s="64">
        <f>IF('BASE DATOS CONDUCTORES'!D75="","",'BASE DATOS CONDUCTORES'!D75)</f>
        <v>72</v>
      </c>
    </row>
    <row r="76" spans="2:28">
      <c r="B76" s="11">
        <f t="shared" si="263"/>
        <v>73</v>
      </c>
      <c r="C76" s="66">
        <v>6073</v>
      </c>
      <c r="D76" s="78">
        <v>73</v>
      </c>
      <c r="E76" s="14" t="s">
        <v>22</v>
      </c>
      <c r="F76" s="13" t="s">
        <v>103</v>
      </c>
      <c r="G76" s="11">
        <f t="shared" si="264"/>
        <v>1328</v>
      </c>
      <c r="H76" s="12">
        <f t="shared" si="265"/>
        <v>46</v>
      </c>
      <c r="I76" s="12">
        <f t="shared" ref="I76:J76" si="298">IF(H76="","",RANK(H76,H$4:H$403))</f>
        <v>50</v>
      </c>
      <c r="J76" s="12">
        <f t="shared" si="298"/>
        <v>25</v>
      </c>
      <c r="K76" s="12" t="str">
        <f t="shared" si="267"/>
        <v/>
      </c>
      <c r="L76" s="12" t="str">
        <f t="shared" ref="L76:M76" si="299">IF(K76="","",RANK(K76,K$4:K$403))</f>
        <v/>
      </c>
      <c r="M76" s="12" t="str">
        <f t="shared" si="299"/>
        <v/>
      </c>
      <c r="N76" s="12" t="str">
        <f t="shared" si="269"/>
        <v/>
      </c>
      <c r="O76" s="12" t="str">
        <f t="shared" ref="O76:P76" si="300">IF(N76="","",RANK(N76,N$4:N$403))</f>
        <v/>
      </c>
      <c r="P76" s="12" t="str">
        <f t="shared" si="300"/>
        <v/>
      </c>
      <c r="Q76" s="12" t="str">
        <f t="shared" si="271"/>
        <v/>
      </c>
      <c r="R76" s="12" t="str">
        <f t="shared" ref="R76:S76" si="301">IF(Q76="","",RANK(Q76,Q$4:Q$403))</f>
        <v/>
      </c>
      <c r="S76" s="12" t="str">
        <f t="shared" si="301"/>
        <v/>
      </c>
      <c r="T76" s="11" t="str">
        <f t="shared" si="273"/>
        <v>TRALUSA</v>
      </c>
      <c r="W76" s="64" t="str">
        <f>IF('BASE DATOS CONDUCTORES'!F76="","",'BASE DATOS CONDUCTORES'!F76)</f>
        <v>TRALUSA</v>
      </c>
      <c r="X76" s="64">
        <f>'BASE DATOS CONDUCTORES'!J76</f>
        <v>25</v>
      </c>
      <c r="Y76" s="64" t="str">
        <f>'BASE DATOS CONDUCTORES'!M76</f>
        <v/>
      </c>
      <c r="Z76" s="64" t="str">
        <f>'BASE DATOS CONDUCTORES'!P76</f>
        <v/>
      </c>
      <c r="AA76" s="64" t="str">
        <f>'BASE DATOS CONDUCTORES'!S76</f>
        <v/>
      </c>
      <c r="AB76" s="64">
        <f>IF('BASE DATOS CONDUCTORES'!D76="","",'BASE DATOS CONDUCTORES'!D76)</f>
        <v>73</v>
      </c>
    </row>
    <row r="77" spans="2:28">
      <c r="B77" s="11" t="str">
        <f t="shared" si="263"/>
        <v/>
      </c>
      <c r="C77" s="66"/>
      <c r="D77" s="78">
        <v>74</v>
      </c>
      <c r="E77" s="14"/>
      <c r="F77" s="13"/>
      <c r="G77" s="11" t="str">
        <f t="shared" si="264"/>
        <v/>
      </c>
      <c r="H77" s="12" t="str">
        <f t="shared" si="265"/>
        <v/>
      </c>
      <c r="I77" s="12" t="str">
        <f t="shared" ref="I77:J77" si="302">IF(H77="","",RANK(H77,H$4:H$403))</f>
        <v/>
      </c>
      <c r="J77" s="12" t="str">
        <f t="shared" si="302"/>
        <v/>
      </c>
      <c r="K77" s="12" t="str">
        <f t="shared" si="267"/>
        <v/>
      </c>
      <c r="L77" s="12" t="str">
        <f t="shared" ref="L77:M77" si="303">IF(K77="","",RANK(K77,K$4:K$403))</f>
        <v/>
      </c>
      <c r="M77" s="12" t="str">
        <f t="shared" si="303"/>
        <v/>
      </c>
      <c r="N77" s="12" t="str">
        <f t="shared" si="269"/>
        <v/>
      </c>
      <c r="O77" s="12" t="str">
        <f t="shared" ref="O77:P77" si="304">IF(N77="","",RANK(N77,N$4:N$403))</f>
        <v/>
      </c>
      <c r="P77" s="12" t="str">
        <f t="shared" si="304"/>
        <v/>
      </c>
      <c r="Q77" s="12" t="str">
        <f t="shared" si="271"/>
        <v/>
      </c>
      <c r="R77" s="12" t="str">
        <f t="shared" ref="R77:S77" si="305">IF(Q77="","",RANK(Q77,Q$4:Q$403))</f>
        <v/>
      </c>
      <c r="S77" s="12" t="str">
        <f t="shared" si="305"/>
        <v/>
      </c>
      <c r="T77" s="11" t="str">
        <f t="shared" si="273"/>
        <v/>
      </c>
      <c r="W77" s="64" t="str">
        <f>IF('BASE DATOS CONDUCTORES'!F77="","",'BASE DATOS CONDUCTORES'!F77)</f>
        <v/>
      </c>
      <c r="X77" s="64" t="str">
        <f>'BASE DATOS CONDUCTORES'!J77</f>
        <v/>
      </c>
      <c r="Y77" s="64" t="str">
        <f>'BASE DATOS CONDUCTORES'!M77</f>
        <v/>
      </c>
      <c r="Z77" s="64" t="str">
        <f>'BASE DATOS CONDUCTORES'!P77</f>
        <v/>
      </c>
      <c r="AA77" s="64" t="str">
        <f>'BASE DATOS CONDUCTORES'!S77</f>
        <v/>
      </c>
      <c r="AB77" s="64">
        <f>IF('BASE DATOS CONDUCTORES'!D77="","",'BASE DATOS CONDUCTORES'!D77)</f>
        <v>74</v>
      </c>
    </row>
    <row r="78" spans="2:28">
      <c r="B78" s="11" t="str">
        <f t="shared" si="263"/>
        <v/>
      </c>
      <c r="C78" s="66"/>
      <c r="D78" s="78">
        <v>75</v>
      </c>
      <c r="E78" s="14"/>
      <c r="F78" s="13"/>
      <c r="G78" s="11" t="str">
        <f t="shared" si="264"/>
        <v/>
      </c>
      <c r="H78" s="12" t="str">
        <f t="shared" si="265"/>
        <v/>
      </c>
      <c r="I78" s="12" t="str">
        <f t="shared" ref="I78:J78" si="306">IF(H78="","",RANK(H78,H$4:H$403))</f>
        <v/>
      </c>
      <c r="J78" s="12" t="str">
        <f t="shared" si="306"/>
        <v/>
      </c>
      <c r="K78" s="12" t="str">
        <f t="shared" si="267"/>
        <v/>
      </c>
      <c r="L78" s="12" t="str">
        <f t="shared" ref="L78:M78" si="307">IF(K78="","",RANK(K78,K$4:K$403))</f>
        <v/>
      </c>
      <c r="M78" s="12" t="str">
        <f t="shared" si="307"/>
        <v/>
      </c>
      <c r="N78" s="12" t="str">
        <f t="shared" si="269"/>
        <v/>
      </c>
      <c r="O78" s="12" t="str">
        <f t="shared" ref="O78:P78" si="308">IF(N78="","",RANK(N78,N$4:N$403))</f>
        <v/>
      </c>
      <c r="P78" s="12" t="str">
        <f t="shared" si="308"/>
        <v/>
      </c>
      <c r="Q78" s="12" t="str">
        <f t="shared" si="271"/>
        <v/>
      </c>
      <c r="R78" s="12" t="str">
        <f t="shared" ref="R78:S78" si="309">IF(Q78="","",RANK(Q78,Q$4:Q$403))</f>
        <v/>
      </c>
      <c r="S78" s="12" t="str">
        <f t="shared" si="309"/>
        <v/>
      </c>
      <c r="T78" s="11" t="str">
        <f t="shared" si="273"/>
        <v/>
      </c>
      <c r="W78" s="64" t="str">
        <f>IF('BASE DATOS CONDUCTORES'!F78="","",'BASE DATOS CONDUCTORES'!F78)</f>
        <v/>
      </c>
      <c r="X78" s="64" t="str">
        <f>'BASE DATOS CONDUCTORES'!J78</f>
        <v/>
      </c>
      <c r="Y78" s="64" t="str">
        <f>'BASE DATOS CONDUCTORES'!M78</f>
        <v/>
      </c>
      <c r="Z78" s="64" t="str">
        <f>'BASE DATOS CONDUCTORES'!P78</f>
        <v/>
      </c>
      <c r="AA78" s="64" t="str">
        <f>'BASE DATOS CONDUCTORES'!S78</f>
        <v/>
      </c>
      <c r="AB78" s="64">
        <f>IF('BASE DATOS CONDUCTORES'!D78="","",'BASE DATOS CONDUCTORES'!D78)</f>
        <v>75</v>
      </c>
    </row>
    <row r="79" spans="2:28">
      <c r="B79" s="11" t="str">
        <f t="shared" si="263"/>
        <v/>
      </c>
      <c r="C79" s="66"/>
      <c r="D79" s="78">
        <v>76</v>
      </c>
      <c r="E79" s="14"/>
      <c r="F79" s="13"/>
      <c r="G79" s="11" t="str">
        <f t="shared" si="264"/>
        <v/>
      </c>
      <c r="H79" s="12" t="str">
        <f t="shared" si="265"/>
        <v/>
      </c>
      <c r="I79" s="12" t="str">
        <f t="shared" ref="I79:J79" si="310">IF(H79="","",RANK(H79,H$4:H$403))</f>
        <v/>
      </c>
      <c r="J79" s="12" t="str">
        <f t="shared" si="310"/>
        <v/>
      </c>
      <c r="K79" s="12" t="str">
        <f t="shared" si="267"/>
        <v/>
      </c>
      <c r="L79" s="12" t="str">
        <f t="shared" ref="L79:M79" si="311">IF(K79="","",RANK(K79,K$4:K$403))</f>
        <v/>
      </c>
      <c r="M79" s="12" t="str">
        <f t="shared" si="311"/>
        <v/>
      </c>
      <c r="N79" s="12" t="str">
        <f t="shared" si="269"/>
        <v/>
      </c>
      <c r="O79" s="12" t="str">
        <f t="shared" ref="O79:P79" si="312">IF(N79="","",RANK(N79,N$4:N$403))</f>
        <v/>
      </c>
      <c r="P79" s="12" t="str">
        <f t="shared" si="312"/>
        <v/>
      </c>
      <c r="Q79" s="12" t="str">
        <f t="shared" si="271"/>
        <v/>
      </c>
      <c r="R79" s="12" t="str">
        <f t="shared" ref="R79:S79" si="313">IF(Q79="","",RANK(Q79,Q$4:Q$403))</f>
        <v/>
      </c>
      <c r="S79" s="12" t="str">
        <f t="shared" si="313"/>
        <v/>
      </c>
      <c r="T79" s="11" t="str">
        <f t="shared" si="273"/>
        <v/>
      </c>
      <c r="W79" s="64" t="str">
        <f>IF('BASE DATOS CONDUCTORES'!F79="","",'BASE DATOS CONDUCTORES'!F79)</f>
        <v/>
      </c>
      <c r="X79" s="64" t="str">
        <f>'BASE DATOS CONDUCTORES'!J79</f>
        <v/>
      </c>
      <c r="Y79" s="64" t="str">
        <f>'BASE DATOS CONDUCTORES'!M79</f>
        <v/>
      </c>
      <c r="Z79" s="64" t="str">
        <f>'BASE DATOS CONDUCTORES'!P79</f>
        <v/>
      </c>
      <c r="AA79" s="64" t="str">
        <f>'BASE DATOS CONDUCTORES'!S79</f>
        <v/>
      </c>
      <c r="AB79" s="64">
        <f>IF('BASE DATOS CONDUCTORES'!D79="","",'BASE DATOS CONDUCTORES'!D79)</f>
        <v>76</v>
      </c>
    </row>
    <row r="80" spans="2:28">
      <c r="B80" s="11" t="str">
        <f t="shared" si="263"/>
        <v/>
      </c>
      <c r="C80" s="66"/>
      <c r="D80" s="78">
        <v>77</v>
      </c>
      <c r="E80" s="14"/>
      <c r="F80" s="13"/>
      <c r="G80" s="11" t="str">
        <f t="shared" si="264"/>
        <v/>
      </c>
      <c r="H80" s="12" t="str">
        <f t="shared" si="265"/>
        <v/>
      </c>
      <c r="I80" s="12" t="str">
        <f t="shared" ref="I80:J80" si="314">IF(H80="","",RANK(H80,H$4:H$403))</f>
        <v/>
      </c>
      <c r="J80" s="12" t="str">
        <f t="shared" si="314"/>
        <v/>
      </c>
      <c r="K80" s="12" t="str">
        <f t="shared" si="267"/>
        <v/>
      </c>
      <c r="L80" s="12" t="str">
        <f t="shared" ref="L80:M80" si="315">IF(K80="","",RANK(K80,K$4:K$403))</f>
        <v/>
      </c>
      <c r="M80" s="12" t="str">
        <f t="shared" si="315"/>
        <v/>
      </c>
      <c r="N80" s="12" t="str">
        <f t="shared" si="269"/>
        <v/>
      </c>
      <c r="O80" s="12" t="str">
        <f t="shared" ref="O80:P80" si="316">IF(N80="","",RANK(N80,N$4:N$403))</f>
        <v/>
      </c>
      <c r="P80" s="12" t="str">
        <f t="shared" si="316"/>
        <v/>
      </c>
      <c r="Q80" s="12" t="str">
        <f t="shared" si="271"/>
        <v/>
      </c>
      <c r="R80" s="12" t="str">
        <f t="shared" ref="R80:S80" si="317">IF(Q80="","",RANK(Q80,Q$4:Q$403))</f>
        <v/>
      </c>
      <c r="S80" s="12" t="str">
        <f t="shared" si="317"/>
        <v/>
      </c>
      <c r="T80" s="11" t="str">
        <f t="shared" si="273"/>
        <v/>
      </c>
      <c r="W80" s="64" t="str">
        <f>IF('BASE DATOS CONDUCTORES'!F80="","",'BASE DATOS CONDUCTORES'!F80)</f>
        <v/>
      </c>
      <c r="X80" s="64" t="str">
        <f>'BASE DATOS CONDUCTORES'!J80</f>
        <v/>
      </c>
      <c r="Y80" s="64" t="str">
        <f>'BASE DATOS CONDUCTORES'!M80</f>
        <v/>
      </c>
      <c r="Z80" s="64" t="str">
        <f>'BASE DATOS CONDUCTORES'!P80</f>
        <v/>
      </c>
      <c r="AA80" s="64" t="str">
        <f>'BASE DATOS CONDUCTORES'!S80</f>
        <v/>
      </c>
      <c r="AB80" s="64">
        <f>IF('BASE DATOS CONDUCTORES'!D80="","",'BASE DATOS CONDUCTORES'!D80)</f>
        <v>77</v>
      </c>
    </row>
    <row r="81" spans="2:28">
      <c r="B81" s="11" t="str">
        <f t="shared" si="263"/>
        <v/>
      </c>
      <c r="C81" s="66"/>
      <c r="D81" s="78">
        <v>78</v>
      </c>
      <c r="E81" s="14"/>
      <c r="F81" s="13"/>
      <c r="G81" s="11" t="str">
        <f t="shared" si="264"/>
        <v/>
      </c>
      <c r="H81" s="12" t="str">
        <f t="shared" si="265"/>
        <v/>
      </c>
      <c r="I81" s="12" t="str">
        <f t="shared" ref="I81:J81" si="318">IF(H81="","",RANK(H81,H$4:H$403))</f>
        <v/>
      </c>
      <c r="J81" s="12" t="str">
        <f t="shared" si="318"/>
        <v/>
      </c>
      <c r="K81" s="12" t="str">
        <f t="shared" si="267"/>
        <v/>
      </c>
      <c r="L81" s="12" t="str">
        <f t="shared" ref="L81:M81" si="319">IF(K81="","",RANK(K81,K$4:K$403))</f>
        <v/>
      </c>
      <c r="M81" s="12" t="str">
        <f t="shared" si="319"/>
        <v/>
      </c>
      <c r="N81" s="12" t="str">
        <f t="shared" si="269"/>
        <v/>
      </c>
      <c r="O81" s="12" t="str">
        <f t="shared" ref="O81:P81" si="320">IF(N81="","",RANK(N81,N$4:N$403))</f>
        <v/>
      </c>
      <c r="P81" s="12" t="str">
        <f t="shared" si="320"/>
        <v/>
      </c>
      <c r="Q81" s="12" t="str">
        <f t="shared" si="271"/>
        <v/>
      </c>
      <c r="R81" s="12" t="str">
        <f t="shared" ref="R81:S81" si="321">IF(Q81="","",RANK(Q81,Q$4:Q$403))</f>
        <v/>
      </c>
      <c r="S81" s="12" t="str">
        <f t="shared" si="321"/>
        <v/>
      </c>
      <c r="T81" s="11" t="str">
        <f t="shared" si="273"/>
        <v/>
      </c>
      <c r="W81" s="64" t="str">
        <f>IF('BASE DATOS CONDUCTORES'!F81="","",'BASE DATOS CONDUCTORES'!F81)</f>
        <v/>
      </c>
      <c r="X81" s="64" t="str">
        <f>'BASE DATOS CONDUCTORES'!J81</f>
        <v/>
      </c>
      <c r="Y81" s="64" t="str">
        <f>'BASE DATOS CONDUCTORES'!M81</f>
        <v/>
      </c>
      <c r="Z81" s="64" t="str">
        <f>'BASE DATOS CONDUCTORES'!P81</f>
        <v/>
      </c>
      <c r="AA81" s="64" t="str">
        <f>'BASE DATOS CONDUCTORES'!S81</f>
        <v/>
      </c>
      <c r="AB81" s="64">
        <f>IF('BASE DATOS CONDUCTORES'!D81="","",'BASE DATOS CONDUCTORES'!D81)</f>
        <v>78</v>
      </c>
    </row>
    <row r="82" spans="2:28">
      <c r="B82" s="11" t="str">
        <f t="shared" si="263"/>
        <v/>
      </c>
      <c r="C82" s="66"/>
      <c r="D82" s="78">
        <v>79</v>
      </c>
      <c r="E82" s="14"/>
      <c r="F82" s="13"/>
      <c r="G82" s="11" t="str">
        <f t="shared" si="264"/>
        <v/>
      </c>
      <c r="H82" s="12" t="str">
        <f t="shared" si="265"/>
        <v/>
      </c>
      <c r="I82" s="12" t="str">
        <f t="shared" ref="I82:J82" si="322">IF(H82="","",RANK(H82,H$4:H$403))</f>
        <v/>
      </c>
      <c r="J82" s="12" t="str">
        <f t="shared" si="322"/>
        <v/>
      </c>
      <c r="K82" s="12" t="str">
        <f t="shared" si="267"/>
        <v/>
      </c>
      <c r="L82" s="12" t="str">
        <f t="shared" ref="L82:M82" si="323">IF(K82="","",RANK(K82,K$4:K$403))</f>
        <v/>
      </c>
      <c r="M82" s="12" t="str">
        <f t="shared" si="323"/>
        <v/>
      </c>
      <c r="N82" s="12" t="str">
        <f t="shared" si="269"/>
        <v/>
      </c>
      <c r="O82" s="12" t="str">
        <f t="shared" ref="O82:P82" si="324">IF(N82="","",RANK(N82,N$4:N$403))</f>
        <v/>
      </c>
      <c r="P82" s="12" t="str">
        <f t="shared" si="324"/>
        <v/>
      </c>
      <c r="Q82" s="12" t="str">
        <f t="shared" si="271"/>
        <v/>
      </c>
      <c r="R82" s="12" t="str">
        <f t="shared" ref="R82:S82" si="325">IF(Q82="","",RANK(Q82,Q$4:Q$403))</f>
        <v/>
      </c>
      <c r="S82" s="12" t="str">
        <f t="shared" si="325"/>
        <v/>
      </c>
      <c r="T82" s="11" t="str">
        <f t="shared" si="273"/>
        <v/>
      </c>
      <c r="W82" s="64" t="str">
        <f>IF('BASE DATOS CONDUCTORES'!F82="","",'BASE DATOS CONDUCTORES'!F82)</f>
        <v/>
      </c>
      <c r="X82" s="64" t="str">
        <f>'BASE DATOS CONDUCTORES'!J82</f>
        <v/>
      </c>
      <c r="Y82" s="64" t="str">
        <f>'BASE DATOS CONDUCTORES'!M82</f>
        <v/>
      </c>
      <c r="Z82" s="64" t="str">
        <f>'BASE DATOS CONDUCTORES'!P82</f>
        <v/>
      </c>
      <c r="AA82" s="64" t="str">
        <f>'BASE DATOS CONDUCTORES'!S82</f>
        <v/>
      </c>
      <c r="AB82" s="64">
        <f>IF('BASE DATOS CONDUCTORES'!D82="","",'BASE DATOS CONDUCTORES'!D82)</f>
        <v>79</v>
      </c>
    </row>
    <row r="83" spans="2:28">
      <c r="B83" s="11">
        <f t="shared" si="263"/>
        <v>80</v>
      </c>
      <c r="C83" s="66">
        <v>6080</v>
      </c>
      <c r="D83" s="78">
        <v>80</v>
      </c>
      <c r="E83" s="14" t="s">
        <v>24</v>
      </c>
      <c r="F83" s="13" t="s">
        <v>103</v>
      </c>
      <c r="G83" s="11">
        <f t="shared" si="264"/>
        <v>1321</v>
      </c>
      <c r="H83" s="12">
        <f t="shared" si="265"/>
        <v>47</v>
      </c>
      <c r="I83" s="12">
        <f t="shared" ref="I83:J83" si="326">IF(H83="","",RANK(H83,H$4:H$403))</f>
        <v>49</v>
      </c>
      <c r="J83" s="12">
        <f t="shared" si="326"/>
        <v>26</v>
      </c>
      <c r="K83" s="12" t="str">
        <f t="shared" si="267"/>
        <v/>
      </c>
      <c r="L83" s="12" t="str">
        <f t="shared" ref="L83:M83" si="327">IF(K83="","",RANK(K83,K$4:K$403))</f>
        <v/>
      </c>
      <c r="M83" s="12" t="str">
        <f t="shared" si="327"/>
        <v/>
      </c>
      <c r="N83" s="12" t="str">
        <f t="shared" si="269"/>
        <v/>
      </c>
      <c r="O83" s="12" t="str">
        <f t="shared" ref="O83:P83" si="328">IF(N83="","",RANK(N83,N$4:N$403))</f>
        <v/>
      </c>
      <c r="P83" s="12" t="str">
        <f t="shared" si="328"/>
        <v/>
      </c>
      <c r="Q83" s="12" t="str">
        <f t="shared" si="271"/>
        <v/>
      </c>
      <c r="R83" s="12" t="str">
        <f t="shared" ref="R83:S83" si="329">IF(Q83="","",RANK(Q83,Q$4:Q$403))</f>
        <v/>
      </c>
      <c r="S83" s="12" t="str">
        <f t="shared" si="329"/>
        <v/>
      </c>
      <c r="T83" s="11" t="str">
        <f t="shared" si="273"/>
        <v>TRALUSA</v>
      </c>
      <c r="W83" s="64" t="str">
        <f>IF('BASE DATOS CONDUCTORES'!F83="","",'BASE DATOS CONDUCTORES'!F83)</f>
        <v>TRALUSA</v>
      </c>
      <c r="X83" s="64">
        <f>'BASE DATOS CONDUCTORES'!J83</f>
        <v>26</v>
      </c>
      <c r="Y83" s="64" t="str">
        <f>'BASE DATOS CONDUCTORES'!M83</f>
        <v/>
      </c>
      <c r="Z83" s="64" t="str">
        <f>'BASE DATOS CONDUCTORES'!P83</f>
        <v/>
      </c>
      <c r="AA83" s="64" t="str">
        <f>'BASE DATOS CONDUCTORES'!S83</f>
        <v/>
      </c>
      <c r="AB83" s="64">
        <f>IF('BASE DATOS CONDUCTORES'!D83="","",'BASE DATOS CONDUCTORES'!D83)</f>
        <v>80</v>
      </c>
    </row>
    <row r="84" spans="2:28">
      <c r="B84" s="11" t="str">
        <f t="shared" si="263"/>
        <v/>
      </c>
      <c r="C84" s="66"/>
      <c r="D84" s="78">
        <v>81</v>
      </c>
      <c r="E84" s="14"/>
      <c r="F84" s="13"/>
      <c r="G84" s="11" t="str">
        <f t="shared" si="264"/>
        <v/>
      </c>
      <c r="H84" s="12" t="str">
        <f t="shared" si="265"/>
        <v/>
      </c>
      <c r="I84" s="12" t="str">
        <f t="shared" ref="I84:J84" si="330">IF(H84="","",RANK(H84,H$4:H$403))</f>
        <v/>
      </c>
      <c r="J84" s="12" t="str">
        <f t="shared" si="330"/>
        <v/>
      </c>
      <c r="K84" s="12" t="str">
        <f t="shared" si="267"/>
        <v/>
      </c>
      <c r="L84" s="12" t="str">
        <f t="shared" ref="L84:M84" si="331">IF(K84="","",RANK(K84,K$4:K$403))</f>
        <v/>
      </c>
      <c r="M84" s="12" t="str">
        <f t="shared" si="331"/>
        <v/>
      </c>
      <c r="N84" s="12" t="str">
        <f t="shared" si="269"/>
        <v/>
      </c>
      <c r="O84" s="12" t="str">
        <f t="shared" ref="O84:P84" si="332">IF(N84="","",RANK(N84,N$4:N$403))</f>
        <v/>
      </c>
      <c r="P84" s="12" t="str">
        <f t="shared" si="332"/>
        <v/>
      </c>
      <c r="Q84" s="12" t="str">
        <f t="shared" si="271"/>
        <v/>
      </c>
      <c r="R84" s="12" t="str">
        <f t="shared" ref="R84:S84" si="333">IF(Q84="","",RANK(Q84,Q$4:Q$403))</f>
        <v/>
      </c>
      <c r="S84" s="12" t="str">
        <f t="shared" si="333"/>
        <v/>
      </c>
      <c r="T84" s="11" t="str">
        <f t="shared" si="273"/>
        <v/>
      </c>
      <c r="W84" s="64" t="str">
        <f>IF('BASE DATOS CONDUCTORES'!F84="","",'BASE DATOS CONDUCTORES'!F84)</f>
        <v/>
      </c>
      <c r="X84" s="64" t="str">
        <f>'BASE DATOS CONDUCTORES'!J84</f>
        <v/>
      </c>
      <c r="Y84" s="64" t="str">
        <f>'BASE DATOS CONDUCTORES'!M84</f>
        <v/>
      </c>
      <c r="Z84" s="64" t="str">
        <f>'BASE DATOS CONDUCTORES'!P84</f>
        <v/>
      </c>
      <c r="AA84" s="64" t="str">
        <f>'BASE DATOS CONDUCTORES'!S84</f>
        <v/>
      </c>
      <c r="AB84" s="64">
        <f>IF('BASE DATOS CONDUCTORES'!D84="","",'BASE DATOS CONDUCTORES'!D84)</f>
        <v>81</v>
      </c>
    </row>
    <row r="85" spans="2:28">
      <c r="B85" s="11" t="str">
        <f t="shared" si="263"/>
        <v/>
      </c>
      <c r="C85" s="66"/>
      <c r="D85" s="78">
        <v>82</v>
      </c>
      <c r="E85" s="14"/>
      <c r="F85" s="13"/>
      <c r="G85" s="11" t="str">
        <f t="shared" si="264"/>
        <v/>
      </c>
      <c r="H85" s="12" t="str">
        <f t="shared" si="265"/>
        <v/>
      </c>
      <c r="I85" s="12" t="str">
        <f t="shared" ref="I85:J85" si="334">IF(H85="","",RANK(H85,H$4:H$403))</f>
        <v/>
      </c>
      <c r="J85" s="12" t="str">
        <f t="shared" si="334"/>
        <v/>
      </c>
      <c r="K85" s="12" t="str">
        <f t="shared" si="267"/>
        <v/>
      </c>
      <c r="L85" s="12" t="str">
        <f t="shared" ref="L85:M85" si="335">IF(K85="","",RANK(K85,K$4:K$403))</f>
        <v/>
      </c>
      <c r="M85" s="12" t="str">
        <f t="shared" si="335"/>
        <v/>
      </c>
      <c r="N85" s="12" t="str">
        <f t="shared" si="269"/>
        <v/>
      </c>
      <c r="O85" s="12" t="str">
        <f t="shared" ref="O85:P85" si="336">IF(N85="","",RANK(N85,N$4:N$403))</f>
        <v/>
      </c>
      <c r="P85" s="12" t="str">
        <f t="shared" si="336"/>
        <v/>
      </c>
      <c r="Q85" s="12" t="str">
        <f t="shared" si="271"/>
        <v/>
      </c>
      <c r="R85" s="12" t="str">
        <f t="shared" ref="R85:S85" si="337">IF(Q85="","",RANK(Q85,Q$4:Q$403))</f>
        <v/>
      </c>
      <c r="S85" s="12" t="str">
        <f t="shared" si="337"/>
        <v/>
      </c>
      <c r="T85" s="11" t="str">
        <f t="shared" si="273"/>
        <v/>
      </c>
      <c r="W85" s="64" t="str">
        <f>IF('BASE DATOS CONDUCTORES'!F85="","",'BASE DATOS CONDUCTORES'!F85)</f>
        <v/>
      </c>
      <c r="X85" s="64" t="str">
        <f>'BASE DATOS CONDUCTORES'!J85</f>
        <v/>
      </c>
      <c r="Y85" s="64" t="str">
        <f>'BASE DATOS CONDUCTORES'!M85</f>
        <v/>
      </c>
      <c r="Z85" s="64" t="str">
        <f>'BASE DATOS CONDUCTORES'!P85</f>
        <v/>
      </c>
      <c r="AA85" s="64" t="str">
        <f>'BASE DATOS CONDUCTORES'!S85</f>
        <v/>
      </c>
      <c r="AB85" s="64">
        <f>IF('BASE DATOS CONDUCTORES'!D85="","",'BASE DATOS CONDUCTORES'!D85)</f>
        <v>82</v>
      </c>
    </row>
    <row r="86" spans="2:28">
      <c r="B86" s="11" t="str">
        <f t="shared" si="263"/>
        <v/>
      </c>
      <c r="C86" s="66"/>
      <c r="D86" s="78">
        <v>83</v>
      </c>
      <c r="E86" s="14"/>
      <c r="F86" s="13"/>
      <c r="G86" s="11" t="str">
        <f t="shared" si="264"/>
        <v/>
      </c>
      <c r="H86" s="12" t="str">
        <f t="shared" si="265"/>
        <v/>
      </c>
      <c r="I86" s="12" t="str">
        <f t="shared" ref="I86:J86" si="338">IF(H86="","",RANK(H86,H$4:H$403))</f>
        <v/>
      </c>
      <c r="J86" s="12" t="str">
        <f t="shared" si="338"/>
        <v/>
      </c>
      <c r="K86" s="12" t="str">
        <f t="shared" si="267"/>
        <v/>
      </c>
      <c r="L86" s="12" t="str">
        <f t="shared" ref="L86:M86" si="339">IF(K86="","",RANK(K86,K$4:K$403))</f>
        <v/>
      </c>
      <c r="M86" s="12" t="str">
        <f t="shared" si="339"/>
        <v/>
      </c>
      <c r="N86" s="12" t="str">
        <f t="shared" si="269"/>
        <v/>
      </c>
      <c r="O86" s="12" t="str">
        <f t="shared" ref="O86:P86" si="340">IF(N86="","",RANK(N86,N$4:N$403))</f>
        <v/>
      </c>
      <c r="P86" s="12" t="str">
        <f t="shared" si="340"/>
        <v/>
      </c>
      <c r="Q86" s="12" t="str">
        <f t="shared" si="271"/>
        <v/>
      </c>
      <c r="R86" s="12" t="str">
        <f t="shared" ref="R86:S86" si="341">IF(Q86="","",RANK(Q86,Q$4:Q$403))</f>
        <v/>
      </c>
      <c r="S86" s="12" t="str">
        <f t="shared" si="341"/>
        <v/>
      </c>
      <c r="T86" s="11" t="str">
        <f t="shared" si="273"/>
        <v/>
      </c>
      <c r="W86" s="64" t="str">
        <f>IF('BASE DATOS CONDUCTORES'!F86="","",'BASE DATOS CONDUCTORES'!F86)</f>
        <v/>
      </c>
      <c r="X86" s="64" t="str">
        <f>'BASE DATOS CONDUCTORES'!J86</f>
        <v/>
      </c>
      <c r="Y86" s="64" t="str">
        <f>'BASE DATOS CONDUCTORES'!M86</f>
        <v/>
      </c>
      <c r="Z86" s="64" t="str">
        <f>'BASE DATOS CONDUCTORES'!P86</f>
        <v/>
      </c>
      <c r="AA86" s="64" t="str">
        <f>'BASE DATOS CONDUCTORES'!S86</f>
        <v/>
      </c>
      <c r="AB86" s="64">
        <f>IF('BASE DATOS CONDUCTORES'!D86="","",'BASE DATOS CONDUCTORES'!D86)</f>
        <v>83</v>
      </c>
    </row>
    <row r="87" spans="2:28">
      <c r="B87" s="11" t="str">
        <f t="shared" si="263"/>
        <v/>
      </c>
      <c r="C87" s="66"/>
      <c r="D87" s="78">
        <v>84</v>
      </c>
      <c r="E87" s="14"/>
      <c r="F87" s="13"/>
      <c r="G87" s="11" t="str">
        <f t="shared" si="264"/>
        <v/>
      </c>
      <c r="H87" s="12" t="str">
        <f t="shared" si="265"/>
        <v/>
      </c>
      <c r="I87" s="12" t="str">
        <f t="shared" ref="I87:J87" si="342">IF(H87="","",RANK(H87,H$4:H$403))</f>
        <v/>
      </c>
      <c r="J87" s="12" t="str">
        <f t="shared" si="342"/>
        <v/>
      </c>
      <c r="K87" s="12" t="str">
        <f t="shared" si="267"/>
        <v/>
      </c>
      <c r="L87" s="12" t="str">
        <f t="shared" ref="L87:M87" si="343">IF(K87="","",RANK(K87,K$4:K$403))</f>
        <v/>
      </c>
      <c r="M87" s="12" t="str">
        <f t="shared" si="343"/>
        <v/>
      </c>
      <c r="N87" s="12" t="str">
        <f t="shared" si="269"/>
        <v/>
      </c>
      <c r="O87" s="12" t="str">
        <f t="shared" ref="O87:P87" si="344">IF(N87="","",RANK(N87,N$4:N$403))</f>
        <v/>
      </c>
      <c r="P87" s="12" t="str">
        <f t="shared" si="344"/>
        <v/>
      </c>
      <c r="Q87" s="12" t="str">
        <f t="shared" si="271"/>
        <v/>
      </c>
      <c r="R87" s="12" t="str">
        <f t="shared" ref="R87:S87" si="345">IF(Q87="","",RANK(Q87,Q$4:Q$403))</f>
        <v/>
      </c>
      <c r="S87" s="12" t="str">
        <f t="shared" si="345"/>
        <v/>
      </c>
      <c r="T87" s="11" t="str">
        <f t="shared" si="273"/>
        <v/>
      </c>
      <c r="W87" s="64" t="str">
        <f>IF('BASE DATOS CONDUCTORES'!F87="","",'BASE DATOS CONDUCTORES'!F87)</f>
        <v/>
      </c>
      <c r="X87" s="64" t="str">
        <f>'BASE DATOS CONDUCTORES'!J87</f>
        <v/>
      </c>
      <c r="Y87" s="64" t="str">
        <f>'BASE DATOS CONDUCTORES'!M87</f>
        <v/>
      </c>
      <c r="Z87" s="64" t="str">
        <f>'BASE DATOS CONDUCTORES'!P87</f>
        <v/>
      </c>
      <c r="AA87" s="64" t="str">
        <f>'BASE DATOS CONDUCTORES'!S87</f>
        <v/>
      </c>
      <c r="AB87" s="64">
        <f>IF('BASE DATOS CONDUCTORES'!D87="","",'BASE DATOS CONDUCTORES'!D87)</f>
        <v>84</v>
      </c>
    </row>
    <row r="88" spans="2:28">
      <c r="B88" s="11" t="str">
        <f t="shared" si="263"/>
        <v/>
      </c>
      <c r="C88" s="66"/>
      <c r="D88" s="78">
        <v>85</v>
      </c>
      <c r="E88" s="14"/>
      <c r="F88" s="13"/>
      <c r="G88" s="11" t="str">
        <f t="shared" si="264"/>
        <v/>
      </c>
      <c r="H88" s="12" t="str">
        <f t="shared" si="265"/>
        <v/>
      </c>
      <c r="I88" s="12" t="str">
        <f t="shared" ref="I88:J88" si="346">IF(H88="","",RANK(H88,H$4:H$403))</f>
        <v/>
      </c>
      <c r="J88" s="12" t="str">
        <f t="shared" si="346"/>
        <v/>
      </c>
      <c r="K88" s="12" t="str">
        <f t="shared" si="267"/>
        <v/>
      </c>
      <c r="L88" s="12" t="str">
        <f t="shared" ref="L88:M88" si="347">IF(K88="","",RANK(K88,K$4:K$403))</f>
        <v/>
      </c>
      <c r="M88" s="12" t="str">
        <f t="shared" si="347"/>
        <v/>
      </c>
      <c r="N88" s="12" t="str">
        <f t="shared" si="269"/>
        <v/>
      </c>
      <c r="O88" s="12" t="str">
        <f t="shared" ref="O88:P88" si="348">IF(N88="","",RANK(N88,N$4:N$403))</f>
        <v/>
      </c>
      <c r="P88" s="12" t="str">
        <f t="shared" si="348"/>
        <v/>
      </c>
      <c r="Q88" s="12" t="str">
        <f t="shared" si="271"/>
        <v/>
      </c>
      <c r="R88" s="12" t="str">
        <f t="shared" ref="R88:S88" si="349">IF(Q88="","",RANK(Q88,Q$4:Q$403))</f>
        <v/>
      </c>
      <c r="S88" s="12" t="str">
        <f t="shared" si="349"/>
        <v/>
      </c>
      <c r="T88" s="11" t="str">
        <f t="shared" si="273"/>
        <v/>
      </c>
      <c r="W88" s="64" t="str">
        <f>IF('BASE DATOS CONDUCTORES'!F88="","",'BASE DATOS CONDUCTORES'!F88)</f>
        <v/>
      </c>
      <c r="X88" s="64" t="str">
        <f>'BASE DATOS CONDUCTORES'!J88</f>
        <v/>
      </c>
      <c r="Y88" s="64" t="str">
        <f>'BASE DATOS CONDUCTORES'!M88</f>
        <v/>
      </c>
      <c r="Z88" s="64" t="str">
        <f>'BASE DATOS CONDUCTORES'!P88</f>
        <v/>
      </c>
      <c r="AA88" s="64" t="str">
        <f>'BASE DATOS CONDUCTORES'!S88</f>
        <v/>
      </c>
      <c r="AB88" s="64">
        <f>IF('BASE DATOS CONDUCTORES'!D88="","",'BASE DATOS CONDUCTORES'!D88)</f>
        <v>85</v>
      </c>
    </row>
    <row r="89" spans="2:28">
      <c r="B89" s="11" t="str">
        <f t="shared" si="263"/>
        <v/>
      </c>
      <c r="C89" s="66"/>
      <c r="D89" s="78">
        <v>86</v>
      </c>
      <c r="E89" s="14"/>
      <c r="F89" s="13"/>
      <c r="G89" s="11" t="str">
        <f t="shared" si="264"/>
        <v/>
      </c>
      <c r="H89" s="12" t="str">
        <f t="shared" si="265"/>
        <v/>
      </c>
      <c r="I89" s="12" t="str">
        <f t="shared" ref="I89:J89" si="350">IF(H89="","",RANK(H89,H$4:H$403))</f>
        <v/>
      </c>
      <c r="J89" s="12" t="str">
        <f t="shared" si="350"/>
        <v/>
      </c>
      <c r="K89" s="12" t="str">
        <f t="shared" si="267"/>
        <v/>
      </c>
      <c r="L89" s="12" t="str">
        <f t="shared" ref="L89:M89" si="351">IF(K89="","",RANK(K89,K$4:K$403))</f>
        <v/>
      </c>
      <c r="M89" s="12" t="str">
        <f t="shared" si="351"/>
        <v/>
      </c>
      <c r="N89" s="12" t="str">
        <f t="shared" si="269"/>
        <v/>
      </c>
      <c r="O89" s="12" t="str">
        <f t="shared" ref="O89:P89" si="352">IF(N89="","",RANK(N89,N$4:N$403))</f>
        <v/>
      </c>
      <c r="P89" s="12" t="str">
        <f t="shared" si="352"/>
        <v/>
      </c>
      <c r="Q89" s="12" t="str">
        <f t="shared" si="271"/>
        <v/>
      </c>
      <c r="R89" s="12" t="str">
        <f t="shared" ref="R89:S89" si="353">IF(Q89="","",RANK(Q89,Q$4:Q$403))</f>
        <v/>
      </c>
      <c r="S89" s="12" t="str">
        <f t="shared" si="353"/>
        <v/>
      </c>
      <c r="T89" s="11" t="str">
        <f t="shared" si="273"/>
        <v/>
      </c>
      <c r="W89" s="64" t="str">
        <f>IF('BASE DATOS CONDUCTORES'!F89="","",'BASE DATOS CONDUCTORES'!F89)</f>
        <v/>
      </c>
      <c r="X89" s="64" t="str">
        <f>'BASE DATOS CONDUCTORES'!J89</f>
        <v/>
      </c>
      <c r="Y89" s="64" t="str">
        <f>'BASE DATOS CONDUCTORES'!M89</f>
        <v/>
      </c>
      <c r="Z89" s="64" t="str">
        <f>'BASE DATOS CONDUCTORES'!P89</f>
        <v/>
      </c>
      <c r="AA89" s="64" t="str">
        <f>'BASE DATOS CONDUCTORES'!S89</f>
        <v/>
      </c>
      <c r="AB89" s="64">
        <f>IF('BASE DATOS CONDUCTORES'!D89="","",'BASE DATOS CONDUCTORES'!D89)</f>
        <v>86</v>
      </c>
    </row>
    <row r="90" spans="2:28">
      <c r="B90" s="11" t="str">
        <f t="shared" si="263"/>
        <v/>
      </c>
      <c r="C90" s="66"/>
      <c r="D90" s="78">
        <v>87</v>
      </c>
      <c r="E90" s="14"/>
      <c r="F90" s="13"/>
      <c r="G90" s="11" t="str">
        <f t="shared" si="264"/>
        <v/>
      </c>
      <c r="H90" s="12" t="str">
        <f t="shared" si="265"/>
        <v/>
      </c>
      <c r="I90" s="12" t="str">
        <f t="shared" ref="I90:J90" si="354">IF(H90="","",RANK(H90,H$4:H$403))</f>
        <v/>
      </c>
      <c r="J90" s="12" t="str">
        <f t="shared" si="354"/>
        <v/>
      </c>
      <c r="K90" s="12" t="str">
        <f t="shared" si="267"/>
        <v/>
      </c>
      <c r="L90" s="12" t="str">
        <f t="shared" ref="L90:M90" si="355">IF(K90="","",RANK(K90,K$4:K$403))</f>
        <v/>
      </c>
      <c r="M90" s="12" t="str">
        <f t="shared" si="355"/>
        <v/>
      </c>
      <c r="N90" s="12" t="str">
        <f t="shared" si="269"/>
        <v/>
      </c>
      <c r="O90" s="12" t="str">
        <f t="shared" ref="O90:P90" si="356">IF(N90="","",RANK(N90,N$4:N$403))</f>
        <v/>
      </c>
      <c r="P90" s="12" t="str">
        <f t="shared" si="356"/>
        <v/>
      </c>
      <c r="Q90" s="12" t="str">
        <f t="shared" si="271"/>
        <v/>
      </c>
      <c r="R90" s="12" t="str">
        <f t="shared" ref="R90:S90" si="357">IF(Q90="","",RANK(Q90,Q$4:Q$403))</f>
        <v/>
      </c>
      <c r="S90" s="12" t="str">
        <f t="shared" si="357"/>
        <v/>
      </c>
      <c r="T90" s="11" t="str">
        <f t="shared" si="273"/>
        <v/>
      </c>
      <c r="W90" s="64" t="str">
        <f>IF('BASE DATOS CONDUCTORES'!F90="","",'BASE DATOS CONDUCTORES'!F90)</f>
        <v/>
      </c>
      <c r="X90" s="64" t="str">
        <f>'BASE DATOS CONDUCTORES'!J90</f>
        <v/>
      </c>
      <c r="Y90" s="64" t="str">
        <f>'BASE DATOS CONDUCTORES'!M90</f>
        <v/>
      </c>
      <c r="Z90" s="64" t="str">
        <f>'BASE DATOS CONDUCTORES'!P90</f>
        <v/>
      </c>
      <c r="AA90" s="64" t="str">
        <f>'BASE DATOS CONDUCTORES'!S90</f>
        <v/>
      </c>
      <c r="AB90" s="64">
        <f>IF('BASE DATOS CONDUCTORES'!D90="","",'BASE DATOS CONDUCTORES'!D90)</f>
        <v>87</v>
      </c>
    </row>
    <row r="91" spans="2:28">
      <c r="B91" s="11" t="str">
        <f t="shared" si="263"/>
        <v/>
      </c>
      <c r="C91" s="66"/>
      <c r="D91" s="78">
        <v>88</v>
      </c>
      <c r="E91" s="14"/>
      <c r="F91" s="13"/>
      <c r="G91" s="11" t="str">
        <f t="shared" si="264"/>
        <v/>
      </c>
      <c r="H91" s="12" t="str">
        <f t="shared" si="265"/>
        <v/>
      </c>
      <c r="I91" s="12" t="str">
        <f t="shared" ref="I91:J91" si="358">IF(H91="","",RANK(H91,H$4:H$403))</f>
        <v/>
      </c>
      <c r="J91" s="12" t="str">
        <f t="shared" si="358"/>
        <v/>
      </c>
      <c r="K91" s="12" t="str">
        <f t="shared" si="267"/>
        <v/>
      </c>
      <c r="L91" s="12" t="str">
        <f t="shared" ref="L91:M91" si="359">IF(K91="","",RANK(K91,K$4:K$403))</f>
        <v/>
      </c>
      <c r="M91" s="12" t="str">
        <f t="shared" si="359"/>
        <v/>
      </c>
      <c r="N91" s="12" t="str">
        <f t="shared" si="269"/>
        <v/>
      </c>
      <c r="O91" s="12" t="str">
        <f t="shared" ref="O91:P91" si="360">IF(N91="","",RANK(N91,N$4:N$403))</f>
        <v/>
      </c>
      <c r="P91" s="12" t="str">
        <f t="shared" si="360"/>
        <v/>
      </c>
      <c r="Q91" s="12" t="str">
        <f t="shared" si="271"/>
        <v/>
      </c>
      <c r="R91" s="12" t="str">
        <f t="shared" ref="R91:S91" si="361">IF(Q91="","",RANK(Q91,Q$4:Q$403))</f>
        <v/>
      </c>
      <c r="S91" s="12" t="str">
        <f t="shared" si="361"/>
        <v/>
      </c>
      <c r="T91" s="11" t="str">
        <f t="shared" si="273"/>
        <v/>
      </c>
      <c r="W91" s="64" t="str">
        <f>IF('BASE DATOS CONDUCTORES'!F91="","",'BASE DATOS CONDUCTORES'!F91)</f>
        <v/>
      </c>
      <c r="X91" s="64" t="str">
        <f>'BASE DATOS CONDUCTORES'!J91</f>
        <v/>
      </c>
      <c r="Y91" s="64" t="str">
        <f>'BASE DATOS CONDUCTORES'!M91</f>
        <v/>
      </c>
      <c r="Z91" s="64" t="str">
        <f>'BASE DATOS CONDUCTORES'!P91</f>
        <v/>
      </c>
      <c r="AA91" s="64" t="str">
        <f>'BASE DATOS CONDUCTORES'!S91</f>
        <v/>
      </c>
      <c r="AB91" s="64">
        <f>IF('BASE DATOS CONDUCTORES'!D91="","",'BASE DATOS CONDUCTORES'!D91)</f>
        <v>88</v>
      </c>
    </row>
    <row r="92" spans="2:28">
      <c r="B92" s="11">
        <f t="shared" si="263"/>
        <v>89</v>
      </c>
      <c r="C92" s="66">
        <v>6089</v>
      </c>
      <c r="D92" s="78">
        <v>89</v>
      </c>
      <c r="E92" s="14" t="s">
        <v>30</v>
      </c>
      <c r="F92" s="13" t="s">
        <v>103</v>
      </c>
      <c r="G92" s="11">
        <f t="shared" si="264"/>
        <v>1312</v>
      </c>
      <c r="H92" s="12">
        <f t="shared" si="265"/>
        <v>48</v>
      </c>
      <c r="I92" s="12">
        <f t="shared" ref="I92:J92" si="362">IF(H92="","",RANK(H92,H$4:H$403))</f>
        <v>48</v>
      </c>
      <c r="J92" s="12">
        <f t="shared" si="362"/>
        <v>27</v>
      </c>
      <c r="K92" s="12" t="str">
        <f t="shared" si="267"/>
        <v/>
      </c>
      <c r="L92" s="12" t="str">
        <f t="shared" ref="L92:M92" si="363">IF(K92="","",RANK(K92,K$4:K$403))</f>
        <v/>
      </c>
      <c r="M92" s="12" t="str">
        <f t="shared" si="363"/>
        <v/>
      </c>
      <c r="N92" s="12" t="str">
        <f t="shared" si="269"/>
        <v/>
      </c>
      <c r="O92" s="12" t="str">
        <f t="shared" ref="O92:P92" si="364">IF(N92="","",RANK(N92,N$4:N$403))</f>
        <v/>
      </c>
      <c r="P92" s="12" t="str">
        <f t="shared" si="364"/>
        <v/>
      </c>
      <c r="Q92" s="12" t="str">
        <f t="shared" si="271"/>
        <v/>
      </c>
      <c r="R92" s="12" t="str">
        <f t="shared" ref="R92:S92" si="365">IF(Q92="","",RANK(Q92,Q$4:Q$403))</f>
        <v/>
      </c>
      <c r="S92" s="12" t="str">
        <f t="shared" si="365"/>
        <v/>
      </c>
      <c r="T92" s="11" t="str">
        <f t="shared" si="273"/>
        <v>TRALUSA</v>
      </c>
      <c r="W92" s="64" t="str">
        <f>IF('BASE DATOS CONDUCTORES'!F92="","",'BASE DATOS CONDUCTORES'!F92)</f>
        <v>TRALUSA</v>
      </c>
      <c r="X92" s="64">
        <f>'BASE DATOS CONDUCTORES'!J92</f>
        <v>27</v>
      </c>
      <c r="Y92" s="64" t="str">
        <f>'BASE DATOS CONDUCTORES'!M92</f>
        <v/>
      </c>
      <c r="Z92" s="64" t="str">
        <f>'BASE DATOS CONDUCTORES'!P92</f>
        <v/>
      </c>
      <c r="AA92" s="64" t="str">
        <f>'BASE DATOS CONDUCTORES'!S92</f>
        <v/>
      </c>
      <c r="AB92" s="64">
        <f>IF('BASE DATOS CONDUCTORES'!D92="","",'BASE DATOS CONDUCTORES'!D92)</f>
        <v>89</v>
      </c>
    </row>
    <row r="93" spans="2:28">
      <c r="B93" s="11" t="str">
        <f t="shared" si="263"/>
        <v/>
      </c>
      <c r="C93" s="66"/>
      <c r="D93" s="78">
        <v>90</v>
      </c>
      <c r="E93" s="14"/>
      <c r="F93" s="13"/>
      <c r="G93" s="11" t="str">
        <f t="shared" si="264"/>
        <v/>
      </c>
      <c r="H93" s="12" t="str">
        <f t="shared" si="265"/>
        <v/>
      </c>
      <c r="I93" s="12" t="str">
        <f t="shared" ref="I93:J93" si="366">IF(H93="","",RANK(H93,H$4:H$403))</f>
        <v/>
      </c>
      <c r="J93" s="12" t="str">
        <f t="shared" si="366"/>
        <v/>
      </c>
      <c r="K93" s="12" t="str">
        <f t="shared" si="267"/>
        <v/>
      </c>
      <c r="L93" s="12" t="str">
        <f t="shared" ref="L93:M93" si="367">IF(K93="","",RANK(K93,K$4:K$403))</f>
        <v/>
      </c>
      <c r="M93" s="12" t="str">
        <f t="shared" si="367"/>
        <v/>
      </c>
      <c r="N93" s="12" t="str">
        <f t="shared" si="269"/>
        <v/>
      </c>
      <c r="O93" s="12" t="str">
        <f t="shared" ref="O93:P93" si="368">IF(N93="","",RANK(N93,N$4:N$403))</f>
        <v/>
      </c>
      <c r="P93" s="12" t="str">
        <f t="shared" si="368"/>
        <v/>
      </c>
      <c r="Q93" s="12" t="str">
        <f t="shared" si="271"/>
        <v/>
      </c>
      <c r="R93" s="12" t="str">
        <f t="shared" ref="R93:S93" si="369">IF(Q93="","",RANK(Q93,Q$4:Q$403))</f>
        <v/>
      </c>
      <c r="S93" s="12" t="str">
        <f t="shared" si="369"/>
        <v/>
      </c>
      <c r="T93" s="11" t="str">
        <f t="shared" si="273"/>
        <v/>
      </c>
      <c r="W93" s="64" t="str">
        <f>IF('BASE DATOS CONDUCTORES'!F93="","",'BASE DATOS CONDUCTORES'!F93)</f>
        <v/>
      </c>
      <c r="X93" s="64" t="str">
        <f>'BASE DATOS CONDUCTORES'!J93</f>
        <v/>
      </c>
      <c r="Y93" s="64" t="str">
        <f>'BASE DATOS CONDUCTORES'!M93</f>
        <v/>
      </c>
      <c r="Z93" s="64" t="str">
        <f>'BASE DATOS CONDUCTORES'!P93</f>
        <v/>
      </c>
      <c r="AA93" s="64" t="str">
        <f>'BASE DATOS CONDUCTORES'!S93</f>
        <v/>
      </c>
      <c r="AB93" s="64">
        <f>IF('BASE DATOS CONDUCTORES'!D93="","",'BASE DATOS CONDUCTORES'!D93)</f>
        <v>90</v>
      </c>
    </row>
    <row r="94" spans="2:28">
      <c r="B94" s="11">
        <f t="shared" si="263"/>
        <v>91</v>
      </c>
      <c r="C94" s="66">
        <v>6091</v>
      </c>
      <c r="D94" s="78">
        <v>91</v>
      </c>
      <c r="E94" s="14" t="s">
        <v>28</v>
      </c>
      <c r="F94" s="13" t="s">
        <v>103</v>
      </c>
      <c r="G94" s="11">
        <f t="shared" si="264"/>
        <v>1310</v>
      </c>
      <c r="H94" s="12">
        <f t="shared" si="265"/>
        <v>49</v>
      </c>
      <c r="I94" s="12">
        <f t="shared" ref="I94:J94" si="370">IF(H94="","",RANK(H94,H$4:H$403))</f>
        <v>47</v>
      </c>
      <c r="J94" s="12">
        <f t="shared" si="370"/>
        <v>28</v>
      </c>
      <c r="K94" s="12" t="str">
        <f t="shared" si="267"/>
        <v/>
      </c>
      <c r="L94" s="12" t="str">
        <f t="shared" ref="L94:M94" si="371">IF(K94="","",RANK(K94,K$4:K$403))</f>
        <v/>
      </c>
      <c r="M94" s="12" t="str">
        <f t="shared" si="371"/>
        <v/>
      </c>
      <c r="N94" s="12" t="str">
        <f t="shared" si="269"/>
        <v/>
      </c>
      <c r="O94" s="12" t="str">
        <f t="shared" ref="O94:P94" si="372">IF(N94="","",RANK(N94,N$4:N$403))</f>
        <v/>
      </c>
      <c r="P94" s="12" t="str">
        <f t="shared" si="372"/>
        <v/>
      </c>
      <c r="Q94" s="12" t="str">
        <f t="shared" si="271"/>
        <v/>
      </c>
      <c r="R94" s="12" t="str">
        <f t="shared" ref="R94:S94" si="373">IF(Q94="","",RANK(Q94,Q$4:Q$403))</f>
        <v/>
      </c>
      <c r="S94" s="12" t="str">
        <f t="shared" si="373"/>
        <v/>
      </c>
      <c r="T94" s="11" t="str">
        <f t="shared" si="273"/>
        <v>TRALUSA</v>
      </c>
      <c r="W94" s="64" t="str">
        <f>IF('BASE DATOS CONDUCTORES'!F94="","",'BASE DATOS CONDUCTORES'!F94)</f>
        <v>TRALUSA</v>
      </c>
      <c r="X94" s="64">
        <f>'BASE DATOS CONDUCTORES'!J94</f>
        <v>28</v>
      </c>
      <c r="Y94" s="64" t="str">
        <f>'BASE DATOS CONDUCTORES'!M94</f>
        <v/>
      </c>
      <c r="Z94" s="64" t="str">
        <f>'BASE DATOS CONDUCTORES'!P94</f>
        <v/>
      </c>
      <c r="AA94" s="64" t="str">
        <f>'BASE DATOS CONDUCTORES'!S94</f>
        <v/>
      </c>
      <c r="AB94" s="64">
        <f>IF('BASE DATOS CONDUCTORES'!D94="","",'BASE DATOS CONDUCTORES'!D94)</f>
        <v>91</v>
      </c>
    </row>
    <row r="95" spans="2:28">
      <c r="B95" s="11">
        <f t="shared" si="263"/>
        <v>92</v>
      </c>
      <c r="C95" s="66">
        <v>6092</v>
      </c>
      <c r="D95" s="78">
        <v>92</v>
      </c>
      <c r="E95" s="14" t="s">
        <v>29</v>
      </c>
      <c r="F95" s="13" t="s">
        <v>103</v>
      </c>
      <c r="G95" s="11">
        <f t="shared" si="264"/>
        <v>1309</v>
      </c>
      <c r="H95" s="12">
        <f t="shared" si="265"/>
        <v>50</v>
      </c>
      <c r="I95" s="12">
        <f t="shared" ref="I95:J95" si="374">IF(H95="","",RANK(H95,H$4:H$403))</f>
        <v>46</v>
      </c>
      <c r="J95" s="12">
        <f t="shared" si="374"/>
        <v>29</v>
      </c>
      <c r="K95" s="12" t="str">
        <f t="shared" si="267"/>
        <v/>
      </c>
      <c r="L95" s="12" t="str">
        <f t="shared" ref="L95:M95" si="375">IF(K95="","",RANK(K95,K$4:K$403))</f>
        <v/>
      </c>
      <c r="M95" s="12" t="str">
        <f t="shared" si="375"/>
        <v/>
      </c>
      <c r="N95" s="12" t="str">
        <f t="shared" si="269"/>
        <v/>
      </c>
      <c r="O95" s="12" t="str">
        <f t="shared" ref="O95:P95" si="376">IF(N95="","",RANK(N95,N$4:N$403))</f>
        <v/>
      </c>
      <c r="P95" s="12" t="str">
        <f t="shared" si="376"/>
        <v/>
      </c>
      <c r="Q95" s="12" t="str">
        <f t="shared" si="271"/>
        <v/>
      </c>
      <c r="R95" s="12" t="str">
        <f t="shared" ref="R95:S95" si="377">IF(Q95="","",RANK(Q95,Q$4:Q$403))</f>
        <v/>
      </c>
      <c r="S95" s="12" t="str">
        <f t="shared" si="377"/>
        <v/>
      </c>
      <c r="T95" s="11" t="str">
        <f t="shared" si="273"/>
        <v>TRALUSA</v>
      </c>
      <c r="W95" s="64" t="str">
        <f>IF('BASE DATOS CONDUCTORES'!F95="","",'BASE DATOS CONDUCTORES'!F95)</f>
        <v>TRALUSA</v>
      </c>
      <c r="X95" s="64">
        <f>'BASE DATOS CONDUCTORES'!J95</f>
        <v>29</v>
      </c>
      <c r="Y95" s="64" t="str">
        <f>'BASE DATOS CONDUCTORES'!M95</f>
        <v/>
      </c>
      <c r="Z95" s="64" t="str">
        <f>'BASE DATOS CONDUCTORES'!P95</f>
        <v/>
      </c>
      <c r="AA95" s="64" t="str">
        <f>'BASE DATOS CONDUCTORES'!S95</f>
        <v/>
      </c>
      <c r="AB95" s="64">
        <f>IF('BASE DATOS CONDUCTORES'!D95="","",'BASE DATOS CONDUCTORES'!D95)</f>
        <v>92</v>
      </c>
    </row>
    <row r="96" spans="2:28">
      <c r="B96" s="11">
        <f t="shared" si="263"/>
        <v>93</v>
      </c>
      <c r="C96" s="66">
        <v>6093</v>
      </c>
      <c r="D96" s="78">
        <v>93</v>
      </c>
      <c r="E96" s="14" t="s">
        <v>25</v>
      </c>
      <c r="F96" s="13" t="s">
        <v>103</v>
      </c>
      <c r="G96" s="11">
        <f t="shared" si="264"/>
        <v>1308</v>
      </c>
      <c r="H96" s="12">
        <f t="shared" si="265"/>
        <v>51</v>
      </c>
      <c r="I96" s="12">
        <f t="shared" ref="I96:J96" si="378">IF(H96="","",RANK(H96,H$4:H$403))</f>
        <v>45</v>
      </c>
      <c r="J96" s="12">
        <f t="shared" si="378"/>
        <v>30</v>
      </c>
      <c r="K96" s="12" t="str">
        <f t="shared" si="267"/>
        <v/>
      </c>
      <c r="L96" s="12" t="str">
        <f t="shared" ref="L96:M96" si="379">IF(K96="","",RANK(K96,K$4:K$403))</f>
        <v/>
      </c>
      <c r="M96" s="12" t="str">
        <f t="shared" si="379"/>
        <v/>
      </c>
      <c r="N96" s="12" t="str">
        <f t="shared" si="269"/>
        <v/>
      </c>
      <c r="O96" s="12" t="str">
        <f t="shared" ref="O96:P96" si="380">IF(N96="","",RANK(N96,N$4:N$403))</f>
        <v/>
      </c>
      <c r="P96" s="12" t="str">
        <f t="shared" si="380"/>
        <v/>
      </c>
      <c r="Q96" s="12" t="str">
        <f t="shared" si="271"/>
        <v/>
      </c>
      <c r="R96" s="12" t="str">
        <f t="shared" ref="R96:S96" si="381">IF(Q96="","",RANK(Q96,Q$4:Q$403))</f>
        <v/>
      </c>
      <c r="S96" s="12" t="str">
        <f t="shared" si="381"/>
        <v/>
      </c>
      <c r="T96" s="11" t="str">
        <f t="shared" si="273"/>
        <v>TRALUSA</v>
      </c>
      <c r="W96" s="64" t="str">
        <f>IF('BASE DATOS CONDUCTORES'!F96="","",'BASE DATOS CONDUCTORES'!F96)</f>
        <v>TRALUSA</v>
      </c>
      <c r="X96" s="64">
        <f>'BASE DATOS CONDUCTORES'!J96</f>
        <v>30</v>
      </c>
      <c r="Y96" s="64" t="str">
        <f>'BASE DATOS CONDUCTORES'!M96</f>
        <v/>
      </c>
      <c r="Z96" s="64" t="str">
        <f>'BASE DATOS CONDUCTORES'!P96</f>
        <v/>
      </c>
      <c r="AA96" s="64" t="str">
        <f>'BASE DATOS CONDUCTORES'!S96</f>
        <v/>
      </c>
      <c r="AB96" s="64">
        <f>IF('BASE DATOS CONDUCTORES'!D96="","",'BASE DATOS CONDUCTORES'!D96)</f>
        <v>93</v>
      </c>
    </row>
    <row r="97" spans="2:28">
      <c r="B97" s="11" t="str">
        <f t="shared" si="263"/>
        <v/>
      </c>
      <c r="C97" s="66"/>
      <c r="D97" s="78">
        <v>94</v>
      </c>
      <c r="E97" s="14"/>
      <c r="F97" s="13"/>
      <c r="G97" s="11" t="str">
        <f t="shared" si="264"/>
        <v/>
      </c>
      <c r="H97" s="12" t="str">
        <f t="shared" si="265"/>
        <v/>
      </c>
      <c r="I97" s="12" t="str">
        <f t="shared" ref="I97:J97" si="382">IF(H97="","",RANK(H97,H$4:H$403))</f>
        <v/>
      </c>
      <c r="J97" s="12" t="str">
        <f t="shared" si="382"/>
        <v/>
      </c>
      <c r="K97" s="12" t="str">
        <f t="shared" si="267"/>
        <v/>
      </c>
      <c r="L97" s="12" t="str">
        <f t="shared" ref="L97:M97" si="383">IF(K97="","",RANK(K97,K$4:K$403))</f>
        <v/>
      </c>
      <c r="M97" s="12" t="str">
        <f t="shared" si="383"/>
        <v/>
      </c>
      <c r="N97" s="12" t="str">
        <f t="shared" si="269"/>
        <v/>
      </c>
      <c r="O97" s="12" t="str">
        <f t="shared" ref="O97:P97" si="384">IF(N97="","",RANK(N97,N$4:N$403))</f>
        <v/>
      </c>
      <c r="P97" s="12" t="str">
        <f t="shared" si="384"/>
        <v/>
      </c>
      <c r="Q97" s="12" t="str">
        <f t="shared" si="271"/>
        <v/>
      </c>
      <c r="R97" s="12" t="str">
        <f t="shared" ref="R97:S97" si="385">IF(Q97="","",RANK(Q97,Q$4:Q$403))</f>
        <v/>
      </c>
      <c r="S97" s="12" t="str">
        <f t="shared" si="385"/>
        <v/>
      </c>
      <c r="T97" s="11" t="str">
        <f t="shared" si="273"/>
        <v/>
      </c>
      <c r="W97" s="64" t="str">
        <f>IF('BASE DATOS CONDUCTORES'!F97="","",'BASE DATOS CONDUCTORES'!F97)</f>
        <v/>
      </c>
      <c r="X97" s="64" t="str">
        <f>'BASE DATOS CONDUCTORES'!J97</f>
        <v/>
      </c>
      <c r="Y97" s="64" t="str">
        <f>'BASE DATOS CONDUCTORES'!M97</f>
        <v/>
      </c>
      <c r="Z97" s="64" t="str">
        <f>'BASE DATOS CONDUCTORES'!P97</f>
        <v/>
      </c>
      <c r="AA97" s="64" t="str">
        <f>'BASE DATOS CONDUCTORES'!S97</f>
        <v/>
      </c>
      <c r="AB97" s="64">
        <f>IF('BASE DATOS CONDUCTORES'!D97="","",'BASE DATOS CONDUCTORES'!D97)</f>
        <v>94</v>
      </c>
    </row>
    <row r="98" spans="2:28">
      <c r="B98" s="11">
        <f t="shared" si="263"/>
        <v>95</v>
      </c>
      <c r="C98" s="66">
        <v>6095</v>
      </c>
      <c r="D98" s="78">
        <v>95</v>
      </c>
      <c r="E98" s="14" t="s">
        <v>32</v>
      </c>
      <c r="F98" s="13" t="s">
        <v>103</v>
      </c>
      <c r="G98" s="11">
        <f t="shared" si="264"/>
        <v>1306</v>
      </c>
      <c r="H98" s="12">
        <f t="shared" si="265"/>
        <v>52</v>
      </c>
      <c r="I98" s="12">
        <f t="shared" ref="I98:J98" si="386">IF(H98="","",RANK(H98,H$4:H$403))</f>
        <v>44</v>
      </c>
      <c r="J98" s="12">
        <f t="shared" si="386"/>
        <v>31</v>
      </c>
      <c r="K98" s="12" t="str">
        <f t="shared" si="267"/>
        <v/>
      </c>
      <c r="L98" s="12" t="str">
        <f t="shared" ref="L98:M98" si="387">IF(K98="","",RANK(K98,K$4:K$403))</f>
        <v/>
      </c>
      <c r="M98" s="12" t="str">
        <f t="shared" si="387"/>
        <v/>
      </c>
      <c r="N98" s="12" t="str">
        <f t="shared" si="269"/>
        <v/>
      </c>
      <c r="O98" s="12" t="str">
        <f t="shared" ref="O98:P98" si="388">IF(N98="","",RANK(N98,N$4:N$403))</f>
        <v/>
      </c>
      <c r="P98" s="12" t="str">
        <f t="shared" si="388"/>
        <v/>
      </c>
      <c r="Q98" s="12" t="str">
        <f t="shared" si="271"/>
        <v/>
      </c>
      <c r="R98" s="12" t="str">
        <f t="shared" ref="R98:S98" si="389">IF(Q98="","",RANK(Q98,Q$4:Q$403))</f>
        <v/>
      </c>
      <c r="S98" s="12" t="str">
        <f t="shared" si="389"/>
        <v/>
      </c>
      <c r="T98" s="11" t="str">
        <f t="shared" si="273"/>
        <v>TRALUSA</v>
      </c>
      <c r="W98" s="64" t="str">
        <f>IF('BASE DATOS CONDUCTORES'!F98="","",'BASE DATOS CONDUCTORES'!F98)</f>
        <v>TRALUSA</v>
      </c>
      <c r="X98" s="64">
        <f>'BASE DATOS CONDUCTORES'!J98</f>
        <v>31</v>
      </c>
      <c r="Y98" s="64" t="str">
        <f>'BASE DATOS CONDUCTORES'!M98</f>
        <v/>
      </c>
      <c r="Z98" s="64" t="str">
        <f>'BASE DATOS CONDUCTORES'!P98</f>
        <v/>
      </c>
      <c r="AA98" s="64" t="str">
        <f>'BASE DATOS CONDUCTORES'!S98</f>
        <v/>
      </c>
      <c r="AB98" s="64">
        <f>IF('BASE DATOS CONDUCTORES'!D98="","",'BASE DATOS CONDUCTORES'!D98)</f>
        <v>95</v>
      </c>
    </row>
    <row r="99" spans="2:28">
      <c r="B99" s="11" t="str">
        <f t="shared" si="263"/>
        <v/>
      </c>
      <c r="C99" s="66"/>
      <c r="D99" s="78">
        <v>96</v>
      </c>
      <c r="E99" s="14"/>
      <c r="F99" s="13"/>
      <c r="G99" s="11" t="str">
        <f t="shared" si="264"/>
        <v/>
      </c>
      <c r="H99" s="12" t="str">
        <f t="shared" si="265"/>
        <v/>
      </c>
      <c r="I99" s="12" t="str">
        <f t="shared" ref="I99:J99" si="390">IF(H99="","",RANK(H99,H$4:H$403))</f>
        <v/>
      </c>
      <c r="J99" s="12" t="str">
        <f t="shared" si="390"/>
        <v/>
      </c>
      <c r="K99" s="12" t="str">
        <f t="shared" si="267"/>
        <v/>
      </c>
      <c r="L99" s="12" t="str">
        <f t="shared" ref="L99:M99" si="391">IF(K99="","",RANK(K99,K$4:K$403))</f>
        <v/>
      </c>
      <c r="M99" s="12" t="str">
        <f t="shared" si="391"/>
        <v/>
      </c>
      <c r="N99" s="12" t="str">
        <f t="shared" si="269"/>
        <v/>
      </c>
      <c r="O99" s="12" t="str">
        <f t="shared" ref="O99:P99" si="392">IF(N99="","",RANK(N99,N$4:N$403))</f>
        <v/>
      </c>
      <c r="P99" s="12" t="str">
        <f t="shared" si="392"/>
        <v/>
      </c>
      <c r="Q99" s="12" t="str">
        <f t="shared" si="271"/>
        <v/>
      </c>
      <c r="R99" s="12" t="str">
        <f t="shared" ref="R99:S99" si="393">IF(Q99="","",RANK(Q99,Q$4:Q$403))</f>
        <v/>
      </c>
      <c r="S99" s="12" t="str">
        <f t="shared" si="393"/>
        <v/>
      </c>
      <c r="T99" s="11" t="str">
        <f t="shared" si="273"/>
        <v/>
      </c>
      <c r="W99" s="64" t="str">
        <f>IF('BASE DATOS CONDUCTORES'!F99="","",'BASE DATOS CONDUCTORES'!F99)</f>
        <v/>
      </c>
      <c r="X99" s="64" t="str">
        <f>'BASE DATOS CONDUCTORES'!J99</f>
        <v/>
      </c>
      <c r="Y99" s="64" t="str">
        <f>'BASE DATOS CONDUCTORES'!M99</f>
        <v/>
      </c>
      <c r="Z99" s="64" t="str">
        <f>'BASE DATOS CONDUCTORES'!P99</f>
        <v/>
      </c>
      <c r="AA99" s="64" t="str">
        <f>'BASE DATOS CONDUCTORES'!S99</f>
        <v/>
      </c>
      <c r="AB99" s="64">
        <f>IF('BASE DATOS CONDUCTORES'!D99="","",'BASE DATOS CONDUCTORES'!D99)</f>
        <v>96</v>
      </c>
    </row>
    <row r="100" spans="2:28">
      <c r="B100" s="11">
        <f t="shared" si="263"/>
        <v>97</v>
      </c>
      <c r="C100" s="66">
        <v>6097</v>
      </c>
      <c r="D100" s="78">
        <v>97</v>
      </c>
      <c r="E100" s="14" t="s">
        <v>33</v>
      </c>
      <c r="F100" s="13" t="s">
        <v>103</v>
      </c>
      <c r="G100" s="11">
        <f t="shared" si="264"/>
        <v>1304</v>
      </c>
      <c r="H100" s="12">
        <f t="shared" si="265"/>
        <v>53</v>
      </c>
      <c r="I100" s="12">
        <f t="shared" ref="I100:J100" si="394">IF(H100="","",RANK(H100,H$4:H$403))</f>
        <v>43</v>
      </c>
      <c r="J100" s="12">
        <f t="shared" si="394"/>
        <v>32</v>
      </c>
      <c r="K100" s="12" t="str">
        <f t="shared" si="267"/>
        <v/>
      </c>
      <c r="L100" s="12" t="str">
        <f t="shared" ref="L100:M100" si="395">IF(K100="","",RANK(K100,K$4:K$403))</f>
        <v/>
      </c>
      <c r="M100" s="12" t="str">
        <f t="shared" si="395"/>
        <v/>
      </c>
      <c r="N100" s="12" t="str">
        <f t="shared" si="269"/>
        <v/>
      </c>
      <c r="O100" s="12" t="str">
        <f t="shared" ref="O100:P100" si="396">IF(N100="","",RANK(N100,N$4:N$403))</f>
        <v/>
      </c>
      <c r="P100" s="12" t="str">
        <f t="shared" si="396"/>
        <v/>
      </c>
      <c r="Q100" s="12" t="str">
        <f t="shared" si="271"/>
        <v/>
      </c>
      <c r="R100" s="12" t="str">
        <f t="shared" ref="R100:S100" si="397">IF(Q100="","",RANK(Q100,Q$4:Q$403))</f>
        <v/>
      </c>
      <c r="S100" s="12" t="str">
        <f t="shared" si="397"/>
        <v/>
      </c>
      <c r="T100" s="11" t="str">
        <f t="shared" si="273"/>
        <v>TRALUSA</v>
      </c>
      <c r="W100" s="64" t="str">
        <f>IF('BASE DATOS CONDUCTORES'!F100="","",'BASE DATOS CONDUCTORES'!F100)</f>
        <v>TRALUSA</v>
      </c>
      <c r="X100" s="64">
        <f>'BASE DATOS CONDUCTORES'!J100</f>
        <v>32</v>
      </c>
      <c r="Y100" s="64" t="str">
        <f>'BASE DATOS CONDUCTORES'!M100</f>
        <v/>
      </c>
      <c r="Z100" s="64" t="str">
        <f>'BASE DATOS CONDUCTORES'!P100</f>
        <v/>
      </c>
      <c r="AA100" s="64" t="str">
        <f>'BASE DATOS CONDUCTORES'!S100</f>
        <v/>
      </c>
      <c r="AB100" s="64">
        <f>IF('BASE DATOS CONDUCTORES'!D100="","",'BASE DATOS CONDUCTORES'!D100)</f>
        <v>97</v>
      </c>
    </row>
    <row r="101" spans="2:28">
      <c r="B101" s="11" t="str">
        <f t="shared" si="263"/>
        <v/>
      </c>
      <c r="C101" s="66"/>
      <c r="D101" s="78">
        <v>98</v>
      </c>
      <c r="E101" s="14"/>
      <c r="F101" s="13"/>
      <c r="G101" s="11" t="str">
        <f t="shared" si="264"/>
        <v/>
      </c>
      <c r="H101" s="12" t="str">
        <f t="shared" si="265"/>
        <v/>
      </c>
      <c r="I101" s="12" t="str">
        <f t="shared" ref="I101:J101" si="398">IF(H101="","",RANK(H101,H$4:H$403))</f>
        <v/>
      </c>
      <c r="J101" s="12" t="str">
        <f t="shared" si="398"/>
        <v/>
      </c>
      <c r="K101" s="12" t="str">
        <f t="shared" si="267"/>
        <v/>
      </c>
      <c r="L101" s="12" t="str">
        <f t="shared" ref="L101:M101" si="399">IF(K101="","",RANK(K101,K$4:K$403))</f>
        <v/>
      </c>
      <c r="M101" s="12" t="str">
        <f t="shared" si="399"/>
        <v/>
      </c>
      <c r="N101" s="12" t="str">
        <f t="shared" si="269"/>
        <v/>
      </c>
      <c r="O101" s="12" t="str">
        <f t="shared" ref="O101:P101" si="400">IF(N101="","",RANK(N101,N$4:N$403))</f>
        <v/>
      </c>
      <c r="P101" s="12" t="str">
        <f t="shared" si="400"/>
        <v/>
      </c>
      <c r="Q101" s="12" t="str">
        <f t="shared" si="271"/>
        <v/>
      </c>
      <c r="R101" s="12" t="str">
        <f t="shared" ref="R101:S101" si="401">IF(Q101="","",RANK(Q101,Q$4:Q$403))</f>
        <v/>
      </c>
      <c r="S101" s="12" t="str">
        <f t="shared" si="401"/>
        <v/>
      </c>
      <c r="T101" s="11" t="str">
        <f t="shared" si="273"/>
        <v/>
      </c>
      <c r="W101" s="64" t="str">
        <f>IF('BASE DATOS CONDUCTORES'!F101="","",'BASE DATOS CONDUCTORES'!F101)</f>
        <v/>
      </c>
      <c r="X101" s="64" t="str">
        <f>'BASE DATOS CONDUCTORES'!J101</f>
        <v/>
      </c>
      <c r="Y101" s="64" t="str">
        <f>'BASE DATOS CONDUCTORES'!M101</f>
        <v/>
      </c>
      <c r="Z101" s="64" t="str">
        <f>'BASE DATOS CONDUCTORES'!P101</f>
        <v/>
      </c>
      <c r="AA101" s="64" t="str">
        <f>'BASE DATOS CONDUCTORES'!S101</f>
        <v/>
      </c>
      <c r="AB101" s="64">
        <f>IF('BASE DATOS CONDUCTORES'!D101="","",'BASE DATOS CONDUCTORES'!D101)</f>
        <v>98</v>
      </c>
    </row>
    <row r="102" spans="2:28">
      <c r="B102" s="11" t="str">
        <f t="shared" si="263"/>
        <v/>
      </c>
      <c r="C102" s="66"/>
      <c r="D102" s="78">
        <v>99</v>
      </c>
      <c r="E102" s="14"/>
      <c r="F102" s="13"/>
      <c r="G102" s="11" t="str">
        <f t="shared" si="264"/>
        <v/>
      </c>
      <c r="H102" s="12" t="str">
        <f t="shared" si="265"/>
        <v/>
      </c>
      <c r="I102" s="12" t="str">
        <f t="shared" ref="I102:J102" si="402">IF(H102="","",RANK(H102,H$4:H$403))</f>
        <v/>
      </c>
      <c r="J102" s="12" t="str">
        <f t="shared" si="402"/>
        <v/>
      </c>
      <c r="K102" s="12" t="str">
        <f t="shared" si="267"/>
        <v/>
      </c>
      <c r="L102" s="12" t="str">
        <f t="shared" ref="L102:M102" si="403">IF(K102="","",RANK(K102,K$4:K$403))</f>
        <v/>
      </c>
      <c r="M102" s="12" t="str">
        <f t="shared" si="403"/>
        <v/>
      </c>
      <c r="N102" s="12" t="str">
        <f t="shared" si="269"/>
        <v/>
      </c>
      <c r="O102" s="12" t="str">
        <f t="shared" ref="O102:P102" si="404">IF(N102="","",RANK(N102,N$4:N$403))</f>
        <v/>
      </c>
      <c r="P102" s="12" t="str">
        <f t="shared" si="404"/>
        <v/>
      </c>
      <c r="Q102" s="12" t="str">
        <f t="shared" si="271"/>
        <v/>
      </c>
      <c r="R102" s="12" t="str">
        <f t="shared" ref="R102:S102" si="405">IF(Q102="","",RANK(Q102,Q$4:Q$403))</f>
        <v/>
      </c>
      <c r="S102" s="12" t="str">
        <f t="shared" si="405"/>
        <v/>
      </c>
      <c r="T102" s="11" t="str">
        <f t="shared" si="273"/>
        <v/>
      </c>
      <c r="W102" s="64" t="str">
        <f>IF('BASE DATOS CONDUCTORES'!F102="","",'BASE DATOS CONDUCTORES'!F102)</f>
        <v/>
      </c>
      <c r="X102" s="64" t="str">
        <f>'BASE DATOS CONDUCTORES'!J102</f>
        <v/>
      </c>
      <c r="Y102" s="64" t="str">
        <f>'BASE DATOS CONDUCTORES'!M102</f>
        <v/>
      </c>
      <c r="Z102" s="64" t="str">
        <f>'BASE DATOS CONDUCTORES'!P102</f>
        <v/>
      </c>
      <c r="AA102" s="64" t="str">
        <f>'BASE DATOS CONDUCTORES'!S102</f>
        <v/>
      </c>
      <c r="AB102" s="64">
        <f>IF('BASE DATOS CONDUCTORES'!D102="","",'BASE DATOS CONDUCTORES'!D102)</f>
        <v>99</v>
      </c>
    </row>
    <row r="103" spans="2:28">
      <c r="B103" s="11">
        <f t="shared" si="263"/>
        <v>100</v>
      </c>
      <c r="C103" s="66">
        <v>4305</v>
      </c>
      <c r="D103" s="78">
        <v>100</v>
      </c>
      <c r="E103" s="14" t="s">
        <v>182</v>
      </c>
      <c r="F103" s="13" t="s">
        <v>103</v>
      </c>
      <c r="G103" s="11">
        <f t="shared" si="264"/>
        <v>1301</v>
      </c>
      <c r="H103" s="12">
        <f t="shared" si="265"/>
        <v>54</v>
      </c>
      <c r="I103" s="12">
        <f t="shared" ref="I103:J103" si="406">IF(H103="","",RANK(H103,H$4:H$403))</f>
        <v>42</v>
      </c>
      <c r="J103" s="12">
        <f t="shared" si="406"/>
        <v>33</v>
      </c>
      <c r="K103" s="12" t="str">
        <f t="shared" si="267"/>
        <v/>
      </c>
      <c r="L103" s="12" t="str">
        <f t="shared" ref="L103:M103" si="407">IF(K103="","",RANK(K103,K$4:K$403))</f>
        <v/>
      </c>
      <c r="M103" s="12" t="str">
        <f t="shared" si="407"/>
        <v/>
      </c>
      <c r="N103" s="12" t="str">
        <f t="shared" si="269"/>
        <v/>
      </c>
      <c r="O103" s="12" t="str">
        <f t="shared" ref="O103:P103" si="408">IF(N103="","",RANK(N103,N$4:N$403))</f>
        <v/>
      </c>
      <c r="P103" s="12" t="str">
        <f t="shared" si="408"/>
        <v/>
      </c>
      <c r="Q103" s="12" t="str">
        <f t="shared" si="271"/>
        <v/>
      </c>
      <c r="R103" s="12" t="str">
        <f t="shared" ref="R103:S103" si="409">IF(Q103="","",RANK(Q103,Q$4:Q$403))</f>
        <v/>
      </c>
      <c r="S103" s="12" t="str">
        <f t="shared" si="409"/>
        <v/>
      </c>
      <c r="T103" s="11" t="str">
        <f t="shared" si="273"/>
        <v>TRALUSA</v>
      </c>
      <c r="W103" s="64" t="str">
        <f>IF('BASE DATOS CONDUCTORES'!F103="","",'BASE DATOS CONDUCTORES'!F103)</f>
        <v>TRALUSA</v>
      </c>
      <c r="X103" s="64">
        <f>'BASE DATOS CONDUCTORES'!J103</f>
        <v>33</v>
      </c>
      <c r="Y103" s="64" t="str">
        <f>'BASE DATOS CONDUCTORES'!M103</f>
        <v/>
      </c>
      <c r="Z103" s="64" t="str">
        <f>'BASE DATOS CONDUCTORES'!P103</f>
        <v/>
      </c>
      <c r="AA103" s="64" t="str">
        <f>'BASE DATOS CONDUCTORES'!S103</f>
        <v/>
      </c>
      <c r="AB103" s="64">
        <f>IF('BASE DATOS CONDUCTORES'!D103="","",'BASE DATOS CONDUCTORES'!D103)</f>
        <v>100</v>
      </c>
    </row>
    <row r="104" spans="2:28">
      <c r="B104" s="11" t="str">
        <f t="shared" si="263"/>
        <v/>
      </c>
      <c r="C104" s="66"/>
      <c r="D104" s="78">
        <v>101</v>
      </c>
      <c r="E104" s="14"/>
      <c r="F104" s="13"/>
      <c r="G104" s="11" t="str">
        <f t="shared" si="264"/>
        <v/>
      </c>
      <c r="H104" s="12" t="str">
        <f t="shared" si="265"/>
        <v/>
      </c>
      <c r="I104" s="12" t="str">
        <f t="shared" ref="I104:J104" si="410">IF(H104="","",RANK(H104,H$4:H$403))</f>
        <v/>
      </c>
      <c r="J104" s="12" t="str">
        <f t="shared" si="410"/>
        <v/>
      </c>
      <c r="K104" s="12" t="str">
        <f t="shared" si="267"/>
        <v/>
      </c>
      <c r="L104" s="12" t="str">
        <f t="shared" ref="L104:M104" si="411">IF(K104="","",RANK(K104,K$4:K$403))</f>
        <v/>
      </c>
      <c r="M104" s="12" t="str">
        <f t="shared" si="411"/>
        <v/>
      </c>
      <c r="N104" s="12" t="str">
        <f t="shared" si="269"/>
        <v/>
      </c>
      <c r="O104" s="12" t="str">
        <f t="shared" ref="O104:P104" si="412">IF(N104="","",RANK(N104,N$4:N$403))</f>
        <v/>
      </c>
      <c r="P104" s="12" t="str">
        <f t="shared" si="412"/>
        <v/>
      </c>
      <c r="Q104" s="12" t="str">
        <f t="shared" si="271"/>
        <v/>
      </c>
      <c r="R104" s="12" t="str">
        <f t="shared" ref="R104:S104" si="413">IF(Q104="","",RANK(Q104,Q$4:Q$403))</f>
        <v/>
      </c>
      <c r="S104" s="12" t="str">
        <f t="shared" si="413"/>
        <v/>
      </c>
      <c r="T104" s="11" t="str">
        <f t="shared" si="273"/>
        <v/>
      </c>
      <c r="W104" s="64" t="str">
        <f>IF('BASE DATOS CONDUCTORES'!F104="","",'BASE DATOS CONDUCTORES'!F104)</f>
        <v/>
      </c>
      <c r="X104" s="64" t="str">
        <f>'BASE DATOS CONDUCTORES'!J104</f>
        <v/>
      </c>
      <c r="Y104" s="64" t="str">
        <f>'BASE DATOS CONDUCTORES'!M104</f>
        <v/>
      </c>
      <c r="Z104" s="64" t="str">
        <f>'BASE DATOS CONDUCTORES'!P104</f>
        <v/>
      </c>
      <c r="AA104" s="64" t="str">
        <f>'BASE DATOS CONDUCTORES'!S104</f>
        <v/>
      </c>
      <c r="AB104" s="64">
        <f>IF('BASE DATOS CONDUCTORES'!D104="","",'BASE DATOS CONDUCTORES'!D104)</f>
        <v>101</v>
      </c>
    </row>
    <row r="105" spans="2:28">
      <c r="B105" s="11">
        <f t="shared" si="263"/>
        <v>102</v>
      </c>
      <c r="C105" s="66">
        <v>6638</v>
      </c>
      <c r="D105" s="78">
        <v>102</v>
      </c>
      <c r="E105" s="14" t="s">
        <v>183</v>
      </c>
      <c r="F105" s="13" t="s">
        <v>103</v>
      </c>
      <c r="G105" s="11">
        <f t="shared" si="264"/>
        <v>1299</v>
      </c>
      <c r="H105" s="12">
        <f t="shared" si="265"/>
        <v>55</v>
      </c>
      <c r="I105" s="12">
        <f t="shared" ref="I105:J105" si="414">IF(H105="","",RANK(H105,H$4:H$403))</f>
        <v>41</v>
      </c>
      <c r="J105" s="12">
        <f t="shared" si="414"/>
        <v>34</v>
      </c>
      <c r="K105" s="12" t="str">
        <f t="shared" si="267"/>
        <v/>
      </c>
      <c r="L105" s="12" t="str">
        <f t="shared" ref="L105:M105" si="415">IF(K105="","",RANK(K105,K$4:K$403))</f>
        <v/>
      </c>
      <c r="M105" s="12" t="str">
        <f t="shared" si="415"/>
        <v/>
      </c>
      <c r="N105" s="12" t="str">
        <f t="shared" si="269"/>
        <v/>
      </c>
      <c r="O105" s="12" t="str">
        <f t="shared" ref="O105:P105" si="416">IF(N105="","",RANK(N105,N$4:N$403))</f>
        <v/>
      </c>
      <c r="P105" s="12" t="str">
        <f t="shared" si="416"/>
        <v/>
      </c>
      <c r="Q105" s="12" t="str">
        <f t="shared" si="271"/>
        <v/>
      </c>
      <c r="R105" s="12" t="str">
        <f t="shared" ref="R105:S105" si="417">IF(Q105="","",RANK(Q105,Q$4:Q$403))</f>
        <v/>
      </c>
      <c r="S105" s="12" t="str">
        <f t="shared" si="417"/>
        <v/>
      </c>
      <c r="T105" s="11" t="str">
        <f t="shared" si="273"/>
        <v>TRALUSA</v>
      </c>
      <c r="W105" s="64" t="str">
        <f>IF('BASE DATOS CONDUCTORES'!F105="","",'BASE DATOS CONDUCTORES'!F105)</f>
        <v>TRALUSA</v>
      </c>
      <c r="X105" s="64">
        <f>'BASE DATOS CONDUCTORES'!J105</f>
        <v>34</v>
      </c>
      <c r="Y105" s="64" t="str">
        <f>'BASE DATOS CONDUCTORES'!M105</f>
        <v/>
      </c>
      <c r="Z105" s="64" t="str">
        <f>'BASE DATOS CONDUCTORES'!P105</f>
        <v/>
      </c>
      <c r="AA105" s="64" t="str">
        <f>'BASE DATOS CONDUCTORES'!S105</f>
        <v/>
      </c>
      <c r="AB105" s="64">
        <f>IF('BASE DATOS CONDUCTORES'!D105="","",'BASE DATOS CONDUCTORES'!D105)</f>
        <v>102</v>
      </c>
    </row>
    <row r="106" spans="2:28">
      <c r="B106" s="11">
        <f t="shared" si="263"/>
        <v>103</v>
      </c>
      <c r="C106" s="66">
        <v>6103</v>
      </c>
      <c r="D106" s="78">
        <v>103</v>
      </c>
      <c r="E106" s="14" t="s">
        <v>34</v>
      </c>
      <c r="F106" s="13" t="s">
        <v>103</v>
      </c>
      <c r="G106" s="11">
        <f t="shared" si="264"/>
        <v>1298</v>
      </c>
      <c r="H106" s="12">
        <f t="shared" si="265"/>
        <v>56</v>
      </c>
      <c r="I106" s="12">
        <f t="shared" ref="I106:J106" si="418">IF(H106="","",RANK(H106,H$4:H$403))</f>
        <v>40</v>
      </c>
      <c r="J106" s="12">
        <f t="shared" si="418"/>
        <v>35</v>
      </c>
      <c r="K106" s="12" t="str">
        <f t="shared" si="267"/>
        <v/>
      </c>
      <c r="L106" s="12" t="str">
        <f t="shared" ref="L106:M106" si="419">IF(K106="","",RANK(K106,K$4:K$403))</f>
        <v/>
      </c>
      <c r="M106" s="12" t="str">
        <f t="shared" si="419"/>
        <v/>
      </c>
      <c r="N106" s="12" t="str">
        <f t="shared" si="269"/>
        <v/>
      </c>
      <c r="O106" s="12" t="str">
        <f t="shared" ref="O106:P106" si="420">IF(N106="","",RANK(N106,N$4:N$403))</f>
        <v/>
      </c>
      <c r="P106" s="12" t="str">
        <f t="shared" si="420"/>
        <v/>
      </c>
      <c r="Q106" s="12" t="str">
        <f t="shared" si="271"/>
        <v/>
      </c>
      <c r="R106" s="12" t="str">
        <f t="shared" ref="R106:S106" si="421">IF(Q106="","",RANK(Q106,Q$4:Q$403))</f>
        <v/>
      </c>
      <c r="S106" s="12" t="str">
        <f t="shared" si="421"/>
        <v/>
      </c>
      <c r="T106" s="11" t="str">
        <f t="shared" si="273"/>
        <v>TRALUSA</v>
      </c>
      <c r="W106" s="64" t="str">
        <f>IF('BASE DATOS CONDUCTORES'!F106="","",'BASE DATOS CONDUCTORES'!F106)</f>
        <v>TRALUSA</v>
      </c>
      <c r="X106" s="64">
        <f>'BASE DATOS CONDUCTORES'!J106</f>
        <v>35</v>
      </c>
      <c r="Y106" s="64" t="str">
        <f>'BASE DATOS CONDUCTORES'!M106</f>
        <v/>
      </c>
      <c r="Z106" s="64" t="str">
        <f>'BASE DATOS CONDUCTORES'!P106</f>
        <v/>
      </c>
      <c r="AA106" s="64" t="str">
        <f>'BASE DATOS CONDUCTORES'!S106</f>
        <v/>
      </c>
      <c r="AB106" s="64">
        <f>IF('BASE DATOS CONDUCTORES'!D106="","",'BASE DATOS CONDUCTORES'!D106)</f>
        <v>103</v>
      </c>
    </row>
    <row r="107" spans="2:28">
      <c r="B107" s="11">
        <f t="shared" si="263"/>
        <v>104</v>
      </c>
      <c r="C107" s="66">
        <v>6104</v>
      </c>
      <c r="D107" s="78">
        <v>104</v>
      </c>
      <c r="E107" s="14" t="s">
        <v>12</v>
      </c>
      <c r="F107" s="13" t="s">
        <v>103</v>
      </c>
      <c r="G107" s="11">
        <f t="shared" si="264"/>
        <v>1297</v>
      </c>
      <c r="H107" s="12">
        <f t="shared" si="265"/>
        <v>57</v>
      </c>
      <c r="I107" s="12">
        <f t="shared" ref="I107:J107" si="422">IF(H107="","",RANK(H107,H$4:H$403))</f>
        <v>39</v>
      </c>
      <c r="J107" s="12">
        <f t="shared" si="422"/>
        <v>36</v>
      </c>
      <c r="K107" s="12" t="str">
        <f t="shared" si="267"/>
        <v/>
      </c>
      <c r="L107" s="12" t="str">
        <f t="shared" ref="L107:M107" si="423">IF(K107="","",RANK(K107,K$4:K$403))</f>
        <v/>
      </c>
      <c r="M107" s="12" t="str">
        <f t="shared" si="423"/>
        <v/>
      </c>
      <c r="N107" s="12" t="str">
        <f t="shared" si="269"/>
        <v/>
      </c>
      <c r="O107" s="12" t="str">
        <f t="shared" ref="O107:P107" si="424">IF(N107="","",RANK(N107,N$4:N$403))</f>
        <v/>
      </c>
      <c r="P107" s="12" t="str">
        <f t="shared" si="424"/>
        <v/>
      </c>
      <c r="Q107" s="12" t="str">
        <f t="shared" si="271"/>
        <v/>
      </c>
      <c r="R107" s="12" t="str">
        <f t="shared" ref="R107:S107" si="425">IF(Q107="","",RANK(Q107,Q$4:Q$403))</f>
        <v/>
      </c>
      <c r="S107" s="12" t="str">
        <f t="shared" si="425"/>
        <v/>
      </c>
      <c r="T107" s="11" t="str">
        <f t="shared" si="273"/>
        <v>TRALUSA</v>
      </c>
      <c r="W107" s="64" t="str">
        <f>IF('BASE DATOS CONDUCTORES'!F107="","",'BASE DATOS CONDUCTORES'!F107)</f>
        <v>TRALUSA</v>
      </c>
      <c r="X107" s="64">
        <f>'BASE DATOS CONDUCTORES'!J107</f>
        <v>36</v>
      </c>
      <c r="Y107" s="64" t="str">
        <f>'BASE DATOS CONDUCTORES'!M107</f>
        <v/>
      </c>
      <c r="Z107" s="64" t="str">
        <f>'BASE DATOS CONDUCTORES'!P107</f>
        <v/>
      </c>
      <c r="AA107" s="64" t="str">
        <f>'BASE DATOS CONDUCTORES'!S107</f>
        <v/>
      </c>
      <c r="AB107" s="64">
        <f>IF('BASE DATOS CONDUCTORES'!D107="","",'BASE DATOS CONDUCTORES'!D107)</f>
        <v>104</v>
      </c>
    </row>
    <row r="108" spans="2:28">
      <c r="B108" s="11" t="str">
        <f t="shared" si="263"/>
        <v/>
      </c>
      <c r="C108" s="66"/>
      <c r="D108" s="78">
        <v>105</v>
      </c>
      <c r="E108" s="14"/>
      <c r="F108" s="13"/>
      <c r="G108" s="11" t="str">
        <f t="shared" si="264"/>
        <v/>
      </c>
      <c r="H108" s="12" t="str">
        <f t="shared" si="265"/>
        <v/>
      </c>
      <c r="I108" s="12" t="str">
        <f t="shared" ref="I108:J108" si="426">IF(H108="","",RANK(H108,H$4:H$403))</f>
        <v/>
      </c>
      <c r="J108" s="12" t="str">
        <f t="shared" si="426"/>
        <v/>
      </c>
      <c r="K108" s="12" t="str">
        <f t="shared" si="267"/>
        <v/>
      </c>
      <c r="L108" s="12" t="str">
        <f t="shared" ref="L108:M108" si="427">IF(K108="","",RANK(K108,K$4:K$403))</f>
        <v/>
      </c>
      <c r="M108" s="12" t="str">
        <f t="shared" si="427"/>
        <v/>
      </c>
      <c r="N108" s="12" t="str">
        <f t="shared" si="269"/>
        <v/>
      </c>
      <c r="O108" s="12" t="str">
        <f t="shared" ref="O108:P108" si="428">IF(N108="","",RANK(N108,N$4:N$403))</f>
        <v/>
      </c>
      <c r="P108" s="12" t="str">
        <f t="shared" si="428"/>
        <v/>
      </c>
      <c r="Q108" s="12" t="str">
        <f t="shared" si="271"/>
        <v/>
      </c>
      <c r="R108" s="12" t="str">
        <f t="shared" ref="R108:S108" si="429">IF(Q108="","",RANK(Q108,Q$4:Q$403))</f>
        <v/>
      </c>
      <c r="S108" s="12" t="str">
        <f t="shared" si="429"/>
        <v/>
      </c>
      <c r="T108" s="11" t="str">
        <f t="shared" si="273"/>
        <v/>
      </c>
      <c r="W108" s="64" t="str">
        <f>IF('BASE DATOS CONDUCTORES'!F108="","",'BASE DATOS CONDUCTORES'!F108)</f>
        <v/>
      </c>
      <c r="X108" s="64" t="str">
        <f>'BASE DATOS CONDUCTORES'!J108</f>
        <v/>
      </c>
      <c r="Y108" s="64" t="str">
        <f>'BASE DATOS CONDUCTORES'!M108</f>
        <v/>
      </c>
      <c r="Z108" s="64" t="str">
        <f>'BASE DATOS CONDUCTORES'!P108</f>
        <v/>
      </c>
      <c r="AA108" s="64" t="str">
        <f>'BASE DATOS CONDUCTORES'!S108</f>
        <v/>
      </c>
      <c r="AB108" s="64">
        <f>IF('BASE DATOS CONDUCTORES'!D108="","",'BASE DATOS CONDUCTORES'!D108)</f>
        <v>105</v>
      </c>
    </row>
    <row r="109" spans="2:28">
      <c r="B109" s="11">
        <f t="shared" si="263"/>
        <v>106</v>
      </c>
      <c r="C109" s="66">
        <v>6106</v>
      </c>
      <c r="D109" s="78">
        <v>106</v>
      </c>
      <c r="E109" s="14" t="s">
        <v>36</v>
      </c>
      <c r="F109" s="13" t="s">
        <v>103</v>
      </c>
      <c r="G109" s="11">
        <f t="shared" si="264"/>
        <v>1295</v>
      </c>
      <c r="H109" s="12">
        <f t="shared" si="265"/>
        <v>58</v>
      </c>
      <c r="I109" s="12">
        <f t="shared" ref="I109:J109" si="430">IF(H109="","",RANK(H109,H$4:H$403))</f>
        <v>38</v>
      </c>
      <c r="J109" s="12">
        <f t="shared" si="430"/>
        <v>37</v>
      </c>
      <c r="K109" s="12" t="str">
        <f t="shared" si="267"/>
        <v/>
      </c>
      <c r="L109" s="12" t="str">
        <f t="shared" ref="L109:M109" si="431">IF(K109="","",RANK(K109,K$4:K$403))</f>
        <v/>
      </c>
      <c r="M109" s="12" t="str">
        <f t="shared" si="431"/>
        <v/>
      </c>
      <c r="N109" s="12" t="str">
        <f t="shared" si="269"/>
        <v/>
      </c>
      <c r="O109" s="12" t="str">
        <f t="shared" ref="O109:P109" si="432">IF(N109="","",RANK(N109,N$4:N$403))</f>
        <v/>
      </c>
      <c r="P109" s="12" t="str">
        <f t="shared" si="432"/>
        <v/>
      </c>
      <c r="Q109" s="12" t="str">
        <f t="shared" si="271"/>
        <v/>
      </c>
      <c r="R109" s="12" t="str">
        <f t="shared" ref="R109:S109" si="433">IF(Q109="","",RANK(Q109,Q$4:Q$403))</f>
        <v/>
      </c>
      <c r="S109" s="12" t="str">
        <f t="shared" si="433"/>
        <v/>
      </c>
      <c r="T109" s="11" t="str">
        <f t="shared" si="273"/>
        <v>TRALUSA</v>
      </c>
      <c r="W109" s="64" t="str">
        <f>IF('BASE DATOS CONDUCTORES'!F109="","",'BASE DATOS CONDUCTORES'!F109)</f>
        <v>TRALUSA</v>
      </c>
      <c r="X109" s="64">
        <f>'BASE DATOS CONDUCTORES'!J109</f>
        <v>37</v>
      </c>
      <c r="Y109" s="64" t="str">
        <f>'BASE DATOS CONDUCTORES'!M109</f>
        <v/>
      </c>
      <c r="Z109" s="64" t="str">
        <f>'BASE DATOS CONDUCTORES'!P109</f>
        <v/>
      </c>
      <c r="AA109" s="64" t="str">
        <f>'BASE DATOS CONDUCTORES'!S109</f>
        <v/>
      </c>
      <c r="AB109" s="64">
        <f>IF('BASE DATOS CONDUCTORES'!D109="","",'BASE DATOS CONDUCTORES'!D109)</f>
        <v>106</v>
      </c>
    </row>
    <row r="110" spans="2:28">
      <c r="B110" s="11" t="str">
        <f t="shared" si="263"/>
        <v/>
      </c>
      <c r="C110" s="66"/>
      <c r="D110" s="78">
        <v>107</v>
      </c>
      <c r="E110" s="14"/>
      <c r="F110" s="13"/>
      <c r="G110" s="11" t="str">
        <f t="shared" si="264"/>
        <v/>
      </c>
      <c r="H110" s="12" t="str">
        <f t="shared" si="265"/>
        <v/>
      </c>
      <c r="I110" s="12" t="str">
        <f t="shared" ref="I110:J110" si="434">IF(H110="","",RANK(H110,H$4:H$403))</f>
        <v/>
      </c>
      <c r="J110" s="12" t="str">
        <f t="shared" si="434"/>
        <v/>
      </c>
      <c r="K110" s="12" t="str">
        <f t="shared" si="267"/>
        <v/>
      </c>
      <c r="L110" s="12" t="str">
        <f t="shared" ref="L110:M110" si="435">IF(K110="","",RANK(K110,K$4:K$403))</f>
        <v/>
      </c>
      <c r="M110" s="12" t="str">
        <f t="shared" si="435"/>
        <v/>
      </c>
      <c r="N110" s="12" t="str">
        <f t="shared" si="269"/>
        <v/>
      </c>
      <c r="O110" s="12" t="str">
        <f t="shared" ref="O110:P110" si="436">IF(N110="","",RANK(N110,N$4:N$403))</f>
        <v/>
      </c>
      <c r="P110" s="12" t="str">
        <f t="shared" si="436"/>
        <v/>
      </c>
      <c r="Q110" s="12" t="str">
        <f t="shared" si="271"/>
        <v/>
      </c>
      <c r="R110" s="12" t="str">
        <f t="shared" ref="R110:S110" si="437">IF(Q110="","",RANK(Q110,Q$4:Q$403))</f>
        <v/>
      </c>
      <c r="S110" s="12" t="str">
        <f t="shared" si="437"/>
        <v/>
      </c>
      <c r="T110" s="11" t="str">
        <f t="shared" si="273"/>
        <v/>
      </c>
      <c r="W110" s="64" t="str">
        <f>IF('BASE DATOS CONDUCTORES'!F110="","",'BASE DATOS CONDUCTORES'!F110)</f>
        <v/>
      </c>
      <c r="X110" s="64" t="str">
        <f>'BASE DATOS CONDUCTORES'!J110</f>
        <v/>
      </c>
      <c r="Y110" s="64" t="str">
        <f>'BASE DATOS CONDUCTORES'!M110</f>
        <v/>
      </c>
      <c r="Z110" s="64" t="str">
        <f>'BASE DATOS CONDUCTORES'!P110</f>
        <v/>
      </c>
      <c r="AA110" s="64" t="str">
        <f>'BASE DATOS CONDUCTORES'!S110</f>
        <v/>
      </c>
      <c r="AB110" s="64">
        <f>IF('BASE DATOS CONDUCTORES'!D110="","",'BASE DATOS CONDUCTORES'!D110)</f>
        <v>107</v>
      </c>
    </row>
    <row r="111" spans="2:28">
      <c r="B111" s="11">
        <f t="shared" si="263"/>
        <v>108</v>
      </c>
      <c r="C111" s="66">
        <v>6108</v>
      </c>
      <c r="D111" s="78">
        <v>108</v>
      </c>
      <c r="E111" s="14" t="s">
        <v>38</v>
      </c>
      <c r="F111" s="13" t="s">
        <v>103</v>
      </c>
      <c r="G111" s="11">
        <f t="shared" si="264"/>
        <v>1293</v>
      </c>
      <c r="H111" s="12">
        <f t="shared" si="265"/>
        <v>59</v>
      </c>
      <c r="I111" s="12">
        <f t="shared" ref="I111:J111" si="438">IF(H111="","",RANK(H111,H$4:H$403))</f>
        <v>37</v>
      </c>
      <c r="J111" s="12">
        <f t="shared" si="438"/>
        <v>38</v>
      </c>
      <c r="K111" s="12" t="str">
        <f t="shared" si="267"/>
        <v/>
      </c>
      <c r="L111" s="12" t="str">
        <f t="shared" ref="L111:M111" si="439">IF(K111="","",RANK(K111,K$4:K$403))</f>
        <v/>
      </c>
      <c r="M111" s="12" t="str">
        <f t="shared" si="439"/>
        <v/>
      </c>
      <c r="N111" s="12" t="str">
        <f t="shared" si="269"/>
        <v/>
      </c>
      <c r="O111" s="12" t="str">
        <f t="shared" ref="O111:P111" si="440">IF(N111="","",RANK(N111,N$4:N$403))</f>
        <v/>
      </c>
      <c r="P111" s="12" t="str">
        <f t="shared" si="440"/>
        <v/>
      </c>
      <c r="Q111" s="12" t="str">
        <f t="shared" si="271"/>
        <v/>
      </c>
      <c r="R111" s="12" t="str">
        <f t="shared" ref="R111:S111" si="441">IF(Q111="","",RANK(Q111,Q$4:Q$403))</f>
        <v/>
      </c>
      <c r="S111" s="12" t="str">
        <f t="shared" si="441"/>
        <v/>
      </c>
      <c r="T111" s="11" t="str">
        <f t="shared" si="273"/>
        <v>TRALUSA</v>
      </c>
      <c r="W111" s="64" t="str">
        <f>IF('BASE DATOS CONDUCTORES'!F111="","",'BASE DATOS CONDUCTORES'!F111)</f>
        <v>TRALUSA</v>
      </c>
      <c r="X111" s="64">
        <f>'BASE DATOS CONDUCTORES'!J111</f>
        <v>38</v>
      </c>
      <c r="Y111" s="64" t="str">
        <f>'BASE DATOS CONDUCTORES'!M111</f>
        <v/>
      </c>
      <c r="Z111" s="64" t="str">
        <f>'BASE DATOS CONDUCTORES'!P111</f>
        <v/>
      </c>
      <c r="AA111" s="64" t="str">
        <f>'BASE DATOS CONDUCTORES'!S111</f>
        <v/>
      </c>
      <c r="AB111" s="64">
        <f>IF('BASE DATOS CONDUCTORES'!D111="","",'BASE DATOS CONDUCTORES'!D111)</f>
        <v>108</v>
      </c>
    </row>
    <row r="112" spans="2:28">
      <c r="B112" s="11" t="str">
        <f t="shared" si="263"/>
        <v/>
      </c>
      <c r="C112" s="66"/>
      <c r="D112" s="78">
        <v>109</v>
      </c>
      <c r="E112" s="14"/>
      <c r="F112" s="13"/>
      <c r="G112" s="11" t="str">
        <f t="shared" si="264"/>
        <v/>
      </c>
      <c r="H112" s="12" t="str">
        <f t="shared" si="265"/>
        <v/>
      </c>
      <c r="I112" s="12" t="str">
        <f t="shared" ref="I112:J112" si="442">IF(H112="","",RANK(H112,H$4:H$403))</f>
        <v/>
      </c>
      <c r="J112" s="12" t="str">
        <f t="shared" si="442"/>
        <v/>
      </c>
      <c r="K112" s="12" t="str">
        <f t="shared" si="267"/>
        <v/>
      </c>
      <c r="L112" s="12" t="str">
        <f t="shared" ref="L112:M112" si="443">IF(K112="","",RANK(K112,K$4:K$403))</f>
        <v/>
      </c>
      <c r="M112" s="12" t="str">
        <f t="shared" si="443"/>
        <v/>
      </c>
      <c r="N112" s="12" t="str">
        <f t="shared" si="269"/>
        <v/>
      </c>
      <c r="O112" s="12" t="str">
        <f t="shared" ref="O112:P112" si="444">IF(N112="","",RANK(N112,N$4:N$403))</f>
        <v/>
      </c>
      <c r="P112" s="12" t="str">
        <f t="shared" si="444"/>
        <v/>
      </c>
      <c r="Q112" s="12" t="str">
        <f t="shared" si="271"/>
        <v/>
      </c>
      <c r="R112" s="12" t="str">
        <f t="shared" ref="R112:S112" si="445">IF(Q112="","",RANK(Q112,Q$4:Q$403))</f>
        <v/>
      </c>
      <c r="S112" s="12" t="str">
        <f t="shared" si="445"/>
        <v/>
      </c>
      <c r="T112" s="11" t="str">
        <f t="shared" si="273"/>
        <v/>
      </c>
      <c r="W112" s="64" t="str">
        <f>IF('BASE DATOS CONDUCTORES'!F112="","",'BASE DATOS CONDUCTORES'!F112)</f>
        <v/>
      </c>
      <c r="X112" s="64" t="str">
        <f>'BASE DATOS CONDUCTORES'!J112</f>
        <v/>
      </c>
      <c r="Y112" s="64" t="str">
        <f>'BASE DATOS CONDUCTORES'!M112</f>
        <v/>
      </c>
      <c r="Z112" s="64" t="str">
        <f>'BASE DATOS CONDUCTORES'!P112</f>
        <v/>
      </c>
      <c r="AA112" s="64" t="str">
        <f>'BASE DATOS CONDUCTORES'!S112</f>
        <v/>
      </c>
      <c r="AB112" s="64">
        <f>IF('BASE DATOS CONDUCTORES'!D112="","",'BASE DATOS CONDUCTORES'!D112)</f>
        <v>109</v>
      </c>
    </row>
    <row r="113" spans="2:28">
      <c r="B113" s="11" t="str">
        <f t="shared" si="263"/>
        <v/>
      </c>
      <c r="C113" s="66"/>
      <c r="D113" s="78">
        <v>110</v>
      </c>
      <c r="E113" s="14"/>
      <c r="F113" s="13"/>
      <c r="G113" s="11" t="str">
        <f t="shared" si="264"/>
        <v/>
      </c>
      <c r="H113" s="12" t="str">
        <f t="shared" si="265"/>
        <v/>
      </c>
      <c r="I113" s="12" t="str">
        <f t="shared" ref="I113:J113" si="446">IF(H113="","",RANK(H113,H$4:H$403))</f>
        <v/>
      </c>
      <c r="J113" s="12" t="str">
        <f t="shared" si="446"/>
        <v/>
      </c>
      <c r="K113" s="12" t="str">
        <f t="shared" si="267"/>
        <v/>
      </c>
      <c r="L113" s="12" t="str">
        <f t="shared" ref="L113:M113" si="447">IF(K113="","",RANK(K113,K$4:K$403))</f>
        <v/>
      </c>
      <c r="M113" s="12" t="str">
        <f t="shared" si="447"/>
        <v/>
      </c>
      <c r="N113" s="12" t="str">
        <f t="shared" si="269"/>
        <v/>
      </c>
      <c r="O113" s="12" t="str">
        <f t="shared" ref="O113:P113" si="448">IF(N113="","",RANK(N113,N$4:N$403))</f>
        <v/>
      </c>
      <c r="P113" s="12" t="str">
        <f t="shared" si="448"/>
        <v/>
      </c>
      <c r="Q113" s="12" t="str">
        <f t="shared" si="271"/>
        <v/>
      </c>
      <c r="R113" s="12" t="str">
        <f t="shared" ref="R113:S113" si="449">IF(Q113="","",RANK(Q113,Q$4:Q$403))</f>
        <v/>
      </c>
      <c r="S113" s="12" t="str">
        <f t="shared" si="449"/>
        <v/>
      </c>
      <c r="T113" s="11" t="str">
        <f t="shared" si="273"/>
        <v/>
      </c>
      <c r="W113" s="64" t="str">
        <f>IF('BASE DATOS CONDUCTORES'!F113="","",'BASE DATOS CONDUCTORES'!F113)</f>
        <v/>
      </c>
      <c r="X113" s="64" t="str">
        <f>'BASE DATOS CONDUCTORES'!J113</f>
        <v/>
      </c>
      <c r="Y113" s="64" t="str">
        <f>'BASE DATOS CONDUCTORES'!M113</f>
        <v/>
      </c>
      <c r="Z113" s="64" t="str">
        <f>'BASE DATOS CONDUCTORES'!P113</f>
        <v/>
      </c>
      <c r="AA113" s="64" t="str">
        <f>'BASE DATOS CONDUCTORES'!S113</f>
        <v/>
      </c>
      <c r="AB113" s="64">
        <f>IF('BASE DATOS CONDUCTORES'!D113="","",'BASE DATOS CONDUCTORES'!D113)</f>
        <v>110</v>
      </c>
    </row>
    <row r="114" spans="2:28">
      <c r="B114" s="11" t="str">
        <f t="shared" si="263"/>
        <v/>
      </c>
      <c r="C114" s="66"/>
      <c r="D114" s="78">
        <v>111</v>
      </c>
      <c r="E114" s="14"/>
      <c r="F114" s="13"/>
      <c r="G114" s="11" t="str">
        <f t="shared" si="264"/>
        <v/>
      </c>
      <c r="H114" s="12" t="str">
        <f t="shared" si="265"/>
        <v/>
      </c>
      <c r="I114" s="12" t="str">
        <f t="shared" ref="I114:J114" si="450">IF(H114="","",RANK(H114,H$4:H$403))</f>
        <v/>
      </c>
      <c r="J114" s="12" t="str">
        <f t="shared" si="450"/>
        <v/>
      </c>
      <c r="K114" s="12" t="str">
        <f t="shared" si="267"/>
        <v/>
      </c>
      <c r="L114" s="12" t="str">
        <f t="shared" ref="L114:M114" si="451">IF(K114="","",RANK(K114,K$4:K$403))</f>
        <v/>
      </c>
      <c r="M114" s="12" t="str">
        <f t="shared" si="451"/>
        <v/>
      </c>
      <c r="N114" s="12" t="str">
        <f t="shared" si="269"/>
        <v/>
      </c>
      <c r="O114" s="12" t="str">
        <f t="shared" ref="O114:P114" si="452">IF(N114="","",RANK(N114,N$4:N$403))</f>
        <v/>
      </c>
      <c r="P114" s="12" t="str">
        <f t="shared" si="452"/>
        <v/>
      </c>
      <c r="Q114" s="12" t="str">
        <f t="shared" si="271"/>
        <v/>
      </c>
      <c r="R114" s="12" t="str">
        <f t="shared" ref="R114:S114" si="453">IF(Q114="","",RANK(Q114,Q$4:Q$403))</f>
        <v/>
      </c>
      <c r="S114" s="12" t="str">
        <f t="shared" si="453"/>
        <v/>
      </c>
      <c r="T114" s="11" t="str">
        <f t="shared" si="273"/>
        <v/>
      </c>
      <c r="W114" s="64" t="str">
        <f>IF('BASE DATOS CONDUCTORES'!F114="","",'BASE DATOS CONDUCTORES'!F114)</f>
        <v/>
      </c>
      <c r="X114" s="64" t="str">
        <f>'BASE DATOS CONDUCTORES'!J114</f>
        <v/>
      </c>
      <c r="Y114" s="64" t="str">
        <f>'BASE DATOS CONDUCTORES'!M114</f>
        <v/>
      </c>
      <c r="Z114" s="64" t="str">
        <f>'BASE DATOS CONDUCTORES'!P114</f>
        <v/>
      </c>
      <c r="AA114" s="64" t="str">
        <f>'BASE DATOS CONDUCTORES'!S114</f>
        <v/>
      </c>
      <c r="AB114" s="64">
        <f>IF('BASE DATOS CONDUCTORES'!D114="","",'BASE DATOS CONDUCTORES'!D114)</f>
        <v>111</v>
      </c>
    </row>
    <row r="115" spans="2:28">
      <c r="B115" s="11" t="str">
        <f t="shared" si="263"/>
        <v/>
      </c>
      <c r="C115" s="67"/>
      <c r="D115" s="78">
        <v>112</v>
      </c>
      <c r="E115" s="15"/>
      <c r="F115" s="16"/>
      <c r="G115" s="11" t="str">
        <f t="shared" si="264"/>
        <v/>
      </c>
      <c r="H115" s="12" t="str">
        <f t="shared" si="265"/>
        <v/>
      </c>
      <c r="I115" s="12" t="str">
        <f t="shared" ref="I115:J115" si="454">IF(H115="","",RANK(H115,H$4:H$403))</f>
        <v/>
      </c>
      <c r="J115" s="12" t="str">
        <f t="shared" si="454"/>
        <v/>
      </c>
      <c r="K115" s="12" t="str">
        <f t="shared" si="267"/>
        <v/>
      </c>
      <c r="L115" s="12" t="str">
        <f t="shared" ref="L115:M115" si="455">IF(K115="","",RANK(K115,K$4:K$403))</f>
        <v/>
      </c>
      <c r="M115" s="12" t="str">
        <f t="shared" si="455"/>
        <v/>
      </c>
      <c r="N115" s="12" t="str">
        <f t="shared" si="269"/>
        <v/>
      </c>
      <c r="O115" s="12" t="str">
        <f t="shared" ref="O115:P115" si="456">IF(N115="","",RANK(N115,N$4:N$403))</f>
        <v/>
      </c>
      <c r="P115" s="12" t="str">
        <f t="shared" si="456"/>
        <v/>
      </c>
      <c r="Q115" s="12" t="str">
        <f t="shared" si="271"/>
        <v/>
      </c>
      <c r="R115" s="12" t="str">
        <f t="shared" ref="R115:S115" si="457">IF(Q115="","",RANK(Q115,Q$4:Q$403))</f>
        <v/>
      </c>
      <c r="S115" s="12" t="str">
        <f t="shared" si="457"/>
        <v/>
      </c>
      <c r="T115" s="11" t="str">
        <f t="shared" si="273"/>
        <v/>
      </c>
      <c r="W115" s="64" t="str">
        <f>IF('BASE DATOS CONDUCTORES'!F115="","",'BASE DATOS CONDUCTORES'!F115)</f>
        <v/>
      </c>
      <c r="X115" s="64" t="str">
        <f>'BASE DATOS CONDUCTORES'!J115</f>
        <v/>
      </c>
      <c r="Y115" s="64" t="str">
        <f>'BASE DATOS CONDUCTORES'!M115</f>
        <v/>
      </c>
      <c r="Z115" s="64" t="str">
        <f>'BASE DATOS CONDUCTORES'!P115</f>
        <v/>
      </c>
      <c r="AA115" s="64" t="str">
        <f>'BASE DATOS CONDUCTORES'!S115</f>
        <v/>
      </c>
      <c r="AB115" s="64">
        <f>IF('BASE DATOS CONDUCTORES'!D115="","",'BASE DATOS CONDUCTORES'!D115)</f>
        <v>112</v>
      </c>
    </row>
    <row r="116" spans="2:28">
      <c r="B116" s="11" t="str">
        <f t="shared" si="263"/>
        <v/>
      </c>
      <c r="C116" s="66"/>
      <c r="D116" s="78">
        <v>113</v>
      </c>
      <c r="E116" s="15"/>
      <c r="F116" s="16"/>
      <c r="G116" s="11" t="str">
        <f t="shared" si="264"/>
        <v/>
      </c>
      <c r="H116" s="12" t="str">
        <f t="shared" si="265"/>
        <v/>
      </c>
      <c r="I116" s="12" t="str">
        <f t="shared" ref="I116:J116" si="458">IF(H116="","",RANK(H116,H$4:H$403))</f>
        <v/>
      </c>
      <c r="J116" s="12" t="str">
        <f t="shared" si="458"/>
        <v/>
      </c>
      <c r="K116" s="12" t="str">
        <f t="shared" si="267"/>
        <v/>
      </c>
      <c r="L116" s="12" t="str">
        <f t="shared" ref="L116:M116" si="459">IF(K116="","",RANK(K116,K$4:K$403))</f>
        <v/>
      </c>
      <c r="M116" s="12" t="str">
        <f t="shared" si="459"/>
        <v/>
      </c>
      <c r="N116" s="12" t="str">
        <f t="shared" si="269"/>
        <v/>
      </c>
      <c r="O116" s="12" t="str">
        <f t="shared" ref="O116:P116" si="460">IF(N116="","",RANK(N116,N$4:N$403))</f>
        <v/>
      </c>
      <c r="P116" s="12" t="str">
        <f t="shared" si="460"/>
        <v/>
      </c>
      <c r="Q116" s="12" t="str">
        <f t="shared" si="271"/>
        <v/>
      </c>
      <c r="R116" s="12" t="str">
        <f t="shared" ref="R116:S116" si="461">IF(Q116="","",RANK(Q116,Q$4:Q$403))</f>
        <v/>
      </c>
      <c r="S116" s="12" t="str">
        <f t="shared" si="461"/>
        <v/>
      </c>
      <c r="T116" s="11" t="str">
        <f t="shared" si="273"/>
        <v/>
      </c>
      <c r="W116" s="64" t="str">
        <f>IF('BASE DATOS CONDUCTORES'!F116="","",'BASE DATOS CONDUCTORES'!F116)</f>
        <v/>
      </c>
      <c r="X116" s="64" t="str">
        <f>'BASE DATOS CONDUCTORES'!J116</f>
        <v/>
      </c>
      <c r="Y116" s="64" t="str">
        <f>'BASE DATOS CONDUCTORES'!M116</f>
        <v/>
      </c>
      <c r="Z116" s="64" t="str">
        <f>'BASE DATOS CONDUCTORES'!P116</f>
        <v/>
      </c>
      <c r="AA116" s="64" t="str">
        <f>'BASE DATOS CONDUCTORES'!S116</f>
        <v/>
      </c>
      <c r="AB116" s="64">
        <f>IF('BASE DATOS CONDUCTORES'!D116="","",'BASE DATOS CONDUCTORES'!D116)</f>
        <v>113</v>
      </c>
    </row>
    <row r="117" spans="2:28">
      <c r="B117" s="11" t="str">
        <f t="shared" si="263"/>
        <v/>
      </c>
      <c r="C117" s="66"/>
      <c r="D117" s="78">
        <v>114</v>
      </c>
      <c r="E117" s="15"/>
      <c r="F117" s="13"/>
      <c r="G117" s="11" t="str">
        <f t="shared" si="264"/>
        <v/>
      </c>
      <c r="H117" s="12" t="str">
        <f t="shared" si="265"/>
        <v/>
      </c>
      <c r="I117" s="12" t="str">
        <f t="shared" ref="I117:J117" si="462">IF(H117="","",RANK(H117,H$4:H$403))</f>
        <v/>
      </c>
      <c r="J117" s="12" t="str">
        <f t="shared" si="462"/>
        <v/>
      </c>
      <c r="K117" s="12" t="str">
        <f t="shared" si="267"/>
        <v/>
      </c>
      <c r="L117" s="12" t="str">
        <f t="shared" ref="L117:M117" si="463">IF(K117="","",RANK(K117,K$4:K$403))</f>
        <v/>
      </c>
      <c r="M117" s="12" t="str">
        <f t="shared" si="463"/>
        <v/>
      </c>
      <c r="N117" s="12" t="str">
        <f t="shared" si="269"/>
        <v/>
      </c>
      <c r="O117" s="12" t="str">
        <f t="shared" ref="O117:P117" si="464">IF(N117="","",RANK(N117,N$4:N$403))</f>
        <v/>
      </c>
      <c r="P117" s="12" t="str">
        <f t="shared" si="464"/>
        <v/>
      </c>
      <c r="Q117" s="12" t="str">
        <f t="shared" si="271"/>
        <v/>
      </c>
      <c r="R117" s="12" t="str">
        <f t="shared" ref="R117:S117" si="465">IF(Q117="","",RANK(Q117,Q$4:Q$403))</f>
        <v/>
      </c>
      <c r="S117" s="12" t="str">
        <f t="shared" si="465"/>
        <v/>
      </c>
      <c r="T117" s="11" t="str">
        <f t="shared" si="273"/>
        <v/>
      </c>
      <c r="W117" s="64" t="str">
        <f>IF('BASE DATOS CONDUCTORES'!F117="","",'BASE DATOS CONDUCTORES'!F117)</f>
        <v/>
      </c>
      <c r="X117" s="64" t="str">
        <f>'BASE DATOS CONDUCTORES'!J117</f>
        <v/>
      </c>
      <c r="Y117" s="64" t="str">
        <f>'BASE DATOS CONDUCTORES'!M117</f>
        <v/>
      </c>
      <c r="Z117" s="64" t="str">
        <f>'BASE DATOS CONDUCTORES'!P117</f>
        <v/>
      </c>
      <c r="AA117" s="64" t="str">
        <f>'BASE DATOS CONDUCTORES'!S117</f>
        <v/>
      </c>
      <c r="AB117" s="64">
        <f>IF('BASE DATOS CONDUCTORES'!D117="","",'BASE DATOS CONDUCTORES'!D117)</f>
        <v>114</v>
      </c>
    </row>
    <row r="118" spans="2:28">
      <c r="B118" s="11">
        <f t="shared" si="263"/>
        <v>115</v>
      </c>
      <c r="C118" s="66">
        <v>6115</v>
      </c>
      <c r="D118" s="78">
        <v>115</v>
      </c>
      <c r="E118" s="14" t="s">
        <v>39</v>
      </c>
      <c r="F118" s="13" t="s">
        <v>103</v>
      </c>
      <c r="G118" s="11">
        <f t="shared" si="264"/>
        <v>1286</v>
      </c>
      <c r="H118" s="12">
        <f t="shared" si="265"/>
        <v>60</v>
      </c>
      <c r="I118" s="12">
        <f t="shared" ref="I118:J118" si="466">IF(H118="","",RANK(H118,H$4:H$403))</f>
        <v>36</v>
      </c>
      <c r="J118" s="12">
        <f t="shared" si="466"/>
        <v>39</v>
      </c>
      <c r="K118" s="12" t="str">
        <f t="shared" si="267"/>
        <v/>
      </c>
      <c r="L118" s="12" t="str">
        <f t="shared" ref="L118:M118" si="467">IF(K118="","",RANK(K118,K$4:K$403))</f>
        <v/>
      </c>
      <c r="M118" s="12" t="str">
        <f t="shared" si="467"/>
        <v/>
      </c>
      <c r="N118" s="12" t="str">
        <f t="shared" si="269"/>
        <v/>
      </c>
      <c r="O118" s="12" t="str">
        <f t="shared" ref="O118:P118" si="468">IF(N118="","",RANK(N118,N$4:N$403))</f>
        <v/>
      </c>
      <c r="P118" s="12" t="str">
        <f t="shared" si="468"/>
        <v/>
      </c>
      <c r="Q118" s="12" t="str">
        <f t="shared" si="271"/>
        <v/>
      </c>
      <c r="R118" s="12" t="str">
        <f t="shared" ref="R118:S118" si="469">IF(Q118="","",RANK(Q118,Q$4:Q$403))</f>
        <v/>
      </c>
      <c r="S118" s="12" t="str">
        <f t="shared" si="469"/>
        <v/>
      </c>
      <c r="T118" s="11" t="str">
        <f t="shared" si="273"/>
        <v>TRALUSA</v>
      </c>
      <c r="W118" s="64" t="str">
        <f>IF('BASE DATOS CONDUCTORES'!F118="","",'BASE DATOS CONDUCTORES'!F118)</f>
        <v>TRALUSA</v>
      </c>
      <c r="X118" s="64">
        <f>'BASE DATOS CONDUCTORES'!J118</f>
        <v>39</v>
      </c>
      <c r="Y118" s="64" t="str">
        <f>'BASE DATOS CONDUCTORES'!M118</f>
        <v/>
      </c>
      <c r="Z118" s="64" t="str">
        <f>'BASE DATOS CONDUCTORES'!P118</f>
        <v/>
      </c>
      <c r="AA118" s="64" t="str">
        <f>'BASE DATOS CONDUCTORES'!S118</f>
        <v/>
      </c>
      <c r="AB118" s="64">
        <f>IF('BASE DATOS CONDUCTORES'!D118="","",'BASE DATOS CONDUCTORES'!D118)</f>
        <v>115</v>
      </c>
    </row>
    <row r="119" spans="2:28">
      <c r="B119" s="11" t="str">
        <f t="shared" si="263"/>
        <v/>
      </c>
      <c r="C119" s="66"/>
      <c r="D119" s="78">
        <v>116</v>
      </c>
      <c r="E119" s="14"/>
      <c r="F119" s="13"/>
      <c r="G119" s="11" t="str">
        <f t="shared" si="264"/>
        <v/>
      </c>
      <c r="H119" s="12" t="str">
        <f t="shared" si="265"/>
        <v/>
      </c>
      <c r="I119" s="12" t="str">
        <f t="shared" ref="I119:J119" si="470">IF(H119="","",RANK(H119,H$4:H$403))</f>
        <v/>
      </c>
      <c r="J119" s="12" t="str">
        <f t="shared" si="470"/>
        <v/>
      </c>
      <c r="K119" s="12" t="str">
        <f t="shared" si="267"/>
        <v/>
      </c>
      <c r="L119" s="12" t="str">
        <f t="shared" ref="L119:M119" si="471">IF(K119="","",RANK(K119,K$4:K$403))</f>
        <v/>
      </c>
      <c r="M119" s="12" t="str">
        <f t="shared" si="471"/>
        <v/>
      </c>
      <c r="N119" s="12" t="str">
        <f t="shared" si="269"/>
        <v/>
      </c>
      <c r="O119" s="12" t="str">
        <f t="shared" ref="O119:P119" si="472">IF(N119="","",RANK(N119,N$4:N$403))</f>
        <v/>
      </c>
      <c r="P119" s="12" t="str">
        <f t="shared" si="472"/>
        <v/>
      </c>
      <c r="Q119" s="12" t="str">
        <f t="shared" si="271"/>
        <v/>
      </c>
      <c r="R119" s="12" t="str">
        <f t="shared" ref="R119:S119" si="473">IF(Q119="","",RANK(Q119,Q$4:Q$403))</f>
        <v/>
      </c>
      <c r="S119" s="12" t="str">
        <f t="shared" si="473"/>
        <v/>
      </c>
      <c r="T119" s="11" t="str">
        <f t="shared" si="273"/>
        <v/>
      </c>
      <c r="W119" s="64" t="str">
        <f>IF('BASE DATOS CONDUCTORES'!F119="","",'BASE DATOS CONDUCTORES'!F119)</f>
        <v/>
      </c>
      <c r="X119" s="64" t="str">
        <f>'BASE DATOS CONDUCTORES'!J119</f>
        <v/>
      </c>
      <c r="Y119" s="64" t="str">
        <f>'BASE DATOS CONDUCTORES'!M119</f>
        <v/>
      </c>
      <c r="Z119" s="64" t="str">
        <f>'BASE DATOS CONDUCTORES'!P119</f>
        <v/>
      </c>
      <c r="AA119" s="64" t="str">
        <f>'BASE DATOS CONDUCTORES'!S119</f>
        <v/>
      </c>
      <c r="AB119" s="64">
        <f>IF('BASE DATOS CONDUCTORES'!D119="","",'BASE DATOS CONDUCTORES'!D119)</f>
        <v>116</v>
      </c>
    </row>
    <row r="120" spans="2:28">
      <c r="B120" s="11">
        <f t="shared" si="263"/>
        <v>117</v>
      </c>
      <c r="C120" s="66">
        <v>6117</v>
      </c>
      <c r="D120" s="78">
        <v>117</v>
      </c>
      <c r="E120" s="14" t="s">
        <v>41</v>
      </c>
      <c r="F120" s="13" t="s">
        <v>103</v>
      </c>
      <c r="G120" s="11">
        <f t="shared" si="264"/>
        <v>1284</v>
      </c>
      <c r="H120" s="12">
        <f t="shared" si="265"/>
        <v>61</v>
      </c>
      <c r="I120" s="12">
        <f t="shared" ref="I120:J120" si="474">IF(H120="","",RANK(H120,H$4:H$403))</f>
        <v>35</v>
      </c>
      <c r="J120" s="12">
        <f t="shared" si="474"/>
        <v>40</v>
      </c>
      <c r="K120" s="12" t="str">
        <f t="shared" si="267"/>
        <v/>
      </c>
      <c r="L120" s="12" t="str">
        <f t="shared" ref="L120:M120" si="475">IF(K120="","",RANK(K120,K$4:K$403))</f>
        <v/>
      </c>
      <c r="M120" s="12" t="str">
        <f t="shared" si="475"/>
        <v/>
      </c>
      <c r="N120" s="12" t="str">
        <f t="shared" si="269"/>
        <v/>
      </c>
      <c r="O120" s="12" t="str">
        <f t="shared" ref="O120:P120" si="476">IF(N120="","",RANK(N120,N$4:N$403))</f>
        <v/>
      </c>
      <c r="P120" s="12" t="str">
        <f t="shared" si="476"/>
        <v/>
      </c>
      <c r="Q120" s="12" t="str">
        <f t="shared" si="271"/>
        <v/>
      </c>
      <c r="R120" s="12" t="str">
        <f t="shared" ref="R120:S120" si="477">IF(Q120="","",RANK(Q120,Q$4:Q$403))</f>
        <v/>
      </c>
      <c r="S120" s="12" t="str">
        <f t="shared" si="477"/>
        <v/>
      </c>
      <c r="T120" s="11" t="str">
        <f t="shared" si="273"/>
        <v>TRALUSA</v>
      </c>
      <c r="W120" s="64" t="str">
        <f>IF('BASE DATOS CONDUCTORES'!F120="","",'BASE DATOS CONDUCTORES'!F120)</f>
        <v>TRALUSA</v>
      </c>
      <c r="X120" s="64">
        <f>'BASE DATOS CONDUCTORES'!J120</f>
        <v>40</v>
      </c>
      <c r="Y120" s="64" t="str">
        <f>'BASE DATOS CONDUCTORES'!M120</f>
        <v/>
      </c>
      <c r="Z120" s="64" t="str">
        <f>'BASE DATOS CONDUCTORES'!P120</f>
        <v/>
      </c>
      <c r="AA120" s="64" t="str">
        <f>'BASE DATOS CONDUCTORES'!S120</f>
        <v/>
      </c>
      <c r="AB120" s="64">
        <f>IF('BASE DATOS CONDUCTORES'!D120="","",'BASE DATOS CONDUCTORES'!D120)</f>
        <v>117</v>
      </c>
    </row>
    <row r="121" spans="2:28">
      <c r="B121" s="11">
        <f t="shared" si="263"/>
        <v>118</v>
      </c>
      <c r="C121" s="66">
        <v>8056</v>
      </c>
      <c r="D121" s="78">
        <v>118</v>
      </c>
      <c r="E121" s="14" t="s">
        <v>45</v>
      </c>
      <c r="F121" s="13" t="s">
        <v>103</v>
      </c>
      <c r="G121" s="11">
        <f t="shared" si="264"/>
        <v>1283</v>
      </c>
      <c r="H121" s="12">
        <f t="shared" si="265"/>
        <v>62</v>
      </c>
      <c r="I121" s="12">
        <f t="shared" ref="I121:J121" si="478">IF(H121="","",RANK(H121,H$4:H$403))</f>
        <v>34</v>
      </c>
      <c r="J121" s="12">
        <f t="shared" si="478"/>
        <v>41</v>
      </c>
      <c r="K121" s="12" t="str">
        <f t="shared" si="267"/>
        <v/>
      </c>
      <c r="L121" s="12" t="str">
        <f t="shared" ref="L121:M121" si="479">IF(K121="","",RANK(K121,K$4:K$403))</f>
        <v/>
      </c>
      <c r="M121" s="12" t="str">
        <f t="shared" si="479"/>
        <v/>
      </c>
      <c r="N121" s="12" t="str">
        <f t="shared" si="269"/>
        <v/>
      </c>
      <c r="O121" s="12" t="str">
        <f t="shared" ref="O121:P121" si="480">IF(N121="","",RANK(N121,N$4:N$403))</f>
        <v/>
      </c>
      <c r="P121" s="12" t="str">
        <f t="shared" si="480"/>
        <v/>
      </c>
      <c r="Q121" s="12" t="str">
        <f t="shared" si="271"/>
        <v/>
      </c>
      <c r="R121" s="12" t="str">
        <f t="shared" ref="R121:S121" si="481">IF(Q121="","",RANK(Q121,Q$4:Q$403))</f>
        <v/>
      </c>
      <c r="S121" s="12" t="str">
        <f t="shared" si="481"/>
        <v/>
      </c>
      <c r="T121" s="11" t="str">
        <f t="shared" si="273"/>
        <v>TRALUSA</v>
      </c>
      <c r="W121" s="64" t="str">
        <f>IF('BASE DATOS CONDUCTORES'!F121="","",'BASE DATOS CONDUCTORES'!F121)</f>
        <v>TRALUSA</v>
      </c>
      <c r="X121" s="64">
        <f>'BASE DATOS CONDUCTORES'!J121</f>
        <v>41</v>
      </c>
      <c r="Y121" s="64" t="str">
        <f>'BASE DATOS CONDUCTORES'!M121</f>
        <v/>
      </c>
      <c r="Z121" s="64" t="str">
        <f>'BASE DATOS CONDUCTORES'!P121</f>
        <v/>
      </c>
      <c r="AA121" s="64" t="str">
        <f>'BASE DATOS CONDUCTORES'!S121</f>
        <v/>
      </c>
      <c r="AB121" s="64">
        <f>IF('BASE DATOS CONDUCTORES'!D121="","",'BASE DATOS CONDUCTORES'!D121)</f>
        <v>118</v>
      </c>
    </row>
    <row r="122" spans="2:28">
      <c r="B122" s="11" t="str">
        <f t="shared" si="263"/>
        <v/>
      </c>
      <c r="C122" s="66"/>
      <c r="D122" s="78">
        <v>119</v>
      </c>
      <c r="E122" s="14"/>
      <c r="F122" s="13"/>
      <c r="G122" s="11" t="str">
        <f t="shared" si="264"/>
        <v/>
      </c>
      <c r="H122" s="12" t="str">
        <f t="shared" si="265"/>
        <v/>
      </c>
      <c r="I122" s="12" t="str">
        <f t="shared" ref="I122:J122" si="482">IF(H122="","",RANK(H122,H$4:H$403))</f>
        <v/>
      </c>
      <c r="J122" s="12" t="str">
        <f t="shared" si="482"/>
        <v/>
      </c>
      <c r="K122" s="12" t="str">
        <f t="shared" si="267"/>
        <v/>
      </c>
      <c r="L122" s="12" t="str">
        <f t="shared" ref="L122:M122" si="483">IF(K122="","",RANK(K122,K$4:K$403))</f>
        <v/>
      </c>
      <c r="M122" s="12" t="str">
        <f t="shared" si="483"/>
        <v/>
      </c>
      <c r="N122" s="12" t="str">
        <f t="shared" si="269"/>
        <v/>
      </c>
      <c r="O122" s="12" t="str">
        <f t="shared" ref="O122:P122" si="484">IF(N122="","",RANK(N122,N$4:N$403))</f>
        <v/>
      </c>
      <c r="P122" s="12" t="str">
        <f t="shared" si="484"/>
        <v/>
      </c>
      <c r="Q122" s="12" t="str">
        <f t="shared" si="271"/>
        <v/>
      </c>
      <c r="R122" s="12" t="str">
        <f t="shared" ref="R122:S122" si="485">IF(Q122="","",RANK(Q122,Q$4:Q$403))</f>
        <v/>
      </c>
      <c r="S122" s="12" t="str">
        <f t="shared" si="485"/>
        <v/>
      </c>
      <c r="T122" s="11" t="str">
        <f t="shared" si="273"/>
        <v/>
      </c>
      <c r="W122" s="64" t="str">
        <f>IF('BASE DATOS CONDUCTORES'!F122="","",'BASE DATOS CONDUCTORES'!F122)</f>
        <v/>
      </c>
      <c r="X122" s="64" t="str">
        <f>'BASE DATOS CONDUCTORES'!J122</f>
        <v/>
      </c>
      <c r="Y122" s="64" t="str">
        <f>'BASE DATOS CONDUCTORES'!M122</f>
        <v/>
      </c>
      <c r="Z122" s="64" t="str">
        <f>'BASE DATOS CONDUCTORES'!P122</f>
        <v/>
      </c>
      <c r="AA122" s="64" t="str">
        <f>'BASE DATOS CONDUCTORES'!S122</f>
        <v/>
      </c>
      <c r="AB122" s="64">
        <f>IF('BASE DATOS CONDUCTORES'!D122="","",'BASE DATOS CONDUCTORES'!D122)</f>
        <v>119</v>
      </c>
    </row>
    <row r="123" spans="2:28">
      <c r="B123" s="11" t="str">
        <f t="shared" si="263"/>
        <v/>
      </c>
      <c r="C123" s="66"/>
      <c r="D123" s="78">
        <v>120</v>
      </c>
      <c r="E123" s="14"/>
      <c r="F123" s="13"/>
      <c r="G123" s="11" t="str">
        <f t="shared" si="264"/>
        <v/>
      </c>
      <c r="H123" s="12" t="str">
        <f t="shared" si="265"/>
        <v/>
      </c>
      <c r="I123" s="12" t="str">
        <f t="shared" ref="I123:J123" si="486">IF(H123="","",RANK(H123,H$4:H$403))</f>
        <v/>
      </c>
      <c r="J123" s="12" t="str">
        <f t="shared" si="486"/>
        <v/>
      </c>
      <c r="K123" s="12" t="str">
        <f t="shared" si="267"/>
        <v/>
      </c>
      <c r="L123" s="12" t="str">
        <f t="shared" ref="L123:M123" si="487">IF(K123="","",RANK(K123,K$4:K$403))</f>
        <v/>
      </c>
      <c r="M123" s="12" t="str">
        <f t="shared" si="487"/>
        <v/>
      </c>
      <c r="N123" s="12" t="str">
        <f t="shared" si="269"/>
        <v/>
      </c>
      <c r="O123" s="12" t="str">
        <f t="shared" ref="O123:P123" si="488">IF(N123="","",RANK(N123,N$4:N$403))</f>
        <v/>
      </c>
      <c r="P123" s="12" t="str">
        <f t="shared" si="488"/>
        <v/>
      </c>
      <c r="Q123" s="12" t="str">
        <f t="shared" si="271"/>
        <v/>
      </c>
      <c r="R123" s="12" t="str">
        <f t="shared" ref="R123:S123" si="489">IF(Q123="","",RANK(Q123,Q$4:Q$403))</f>
        <v/>
      </c>
      <c r="S123" s="12" t="str">
        <f t="shared" si="489"/>
        <v/>
      </c>
      <c r="T123" s="11" t="str">
        <f t="shared" si="273"/>
        <v/>
      </c>
      <c r="W123" s="64" t="str">
        <f>IF('BASE DATOS CONDUCTORES'!F123="","",'BASE DATOS CONDUCTORES'!F123)</f>
        <v/>
      </c>
      <c r="X123" s="64" t="str">
        <f>'BASE DATOS CONDUCTORES'!J123</f>
        <v/>
      </c>
      <c r="Y123" s="64" t="str">
        <f>'BASE DATOS CONDUCTORES'!M123</f>
        <v/>
      </c>
      <c r="Z123" s="64" t="str">
        <f>'BASE DATOS CONDUCTORES'!P123</f>
        <v/>
      </c>
      <c r="AA123" s="64" t="str">
        <f>'BASE DATOS CONDUCTORES'!S123</f>
        <v/>
      </c>
      <c r="AB123" s="64">
        <f>IF('BASE DATOS CONDUCTORES'!D123="","",'BASE DATOS CONDUCTORES'!D123)</f>
        <v>120</v>
      </c>
    </row>
    <row r="124" spans="2:28">
      <c r="B124" s="11" t="str">
        <f t="shared" si="263"/>
        <v/>
      </c>
      <c r="C124" s="66"/>
      <c r="D124" s="78">
        <v>121</v>
      </c>
      <c r="E124" s="14"/>
      <c r="F124" s="13"/>
      <c r="G124" s="11" t="str">
        <f t="shared" si="264"/>
        <v/>
      </c>
      <c r="H124" s="12" t="str">
        <f t="shared" si="265"/>
        <v/>
      </c>
      <c r="I124" s="12" t="str">
        <f t="shared" ref="I124:J124" si="490">IF(H124="","",RANK(H124,H$4:H$403))</f>
        <v/>
      </c>
      <c r="J124" s="12" t="str">
        <f t="shared" si="490"/>
        <v/>
      </c>
      <c r="K124" s="12" t="str">
        <f t="shared" si="267"/>
        <v/>
      </c>
      <c r="L124" s="12" t="str">
        <f t="shared" ref="L124:M124" si="491">IF(K124="","",RANK(K124,K$4:K$403))</f>
        <v/>
      </c>
      <c r="M124" s="12" t="str">
        <f t="shared" si="491"/>
        <v/>
      </c>
      <c r="N124" s="12" t="str">
        <f t="shared" si="269"/>
        <v/>
      </c>
      <c r="O124" s="12" t="str">
        <f t="shared" ref="O124:P124" si="492">IF(N124="","",RANK(N124,N$4:N$403))</f>
        <v/>
      </c>
      <c r="P124" s="12" t="str">
        <f t="shared" si="492"/>
        <v/>
      </c>
      <c r="Q124" s="12" t="str">
        <f t="shared" si="271"/>
        <v/>
      </c>
      <c r="R124" s="12" t="str">
        <f t="shared" ref="R124:S124" si="493">IF(Q124="","",RANK(Q124,Q$4:Q$403))</f>
        <v/>
      </c>
      <c r="S124" s="12" t="str">
        <f t="shared" si="493"/>
        <v/>
      </c>
      <c r="T124" s="11" t="str">
        <f t="shared" si="273"/>
        <v/>
      </c>
      <c r="W124" s="64" t="str">
        <f>IF('BASE DATOS CONDUCTORES'!F124="","",'BASE DATOS CONDUCTORES'!F124)</f>
        <v/>
      </c>
      <c r="X124" s="64" t="str">
        <f>'BASE DATOS CONDUCTORES'!J124</f>
        <v/>
      </c>
      <c r="Y124" s="64" t="str">
        <f>'BASE DATOS CONDUCTORES'!M124</f>
        <v/>
      </c>
      <c r="Z124" s="64" t="str">
        <f>'BASE DATOS CONDUCTORES'!P124</f>
        <v/>
      </c>
      <c r="AA124" s="64" t="str">
        <f>'BASE DATOS CONDUCTORES'!S124</f>
        <v/>
      </c>
      <c r="AB124" s="64">
        <f>IF('BASE DATOS CONDUCTORES'!D124="","",'BASE DATOS CONDUCTORES'!D124)</f>
        <v>121</v>
      </c>
    </row>
    <row r="125" spans="2:28">
      <c r="B125" s="11">
        <f t="shared" si="263"/>
        <v>122</v>
      </c>
      <c r="C125" s="66">
        <v>6122</v>
      </c>
      <c r="D125" s="78">
        <v>122</v>
      </c>
      <c r="E125" s="14" t="s">
        <v>44</v>
      </c>
      <c r="F125" s="13" t="s">
        <v>103</v>
      </c>
      <c r="G125" s="11">
        <f t="shared" si="264"/>
        <v>1279</v>
      </c>
      <c r="H125" s="12">
        <f t="shared" si="265"/>
        <v>63</v>
      </c>
      <c r="I125" s="12">
        <f t="shared" ref="I125:J125" si="494">IF(H125="","",RANK(H125,H$4:H$403))</f>
        <v>33</v>
      </c>
      <c r="J125" s="12">
        <f t="shared" si="494"/>
        <v>42</v>
      </c>
      <c r="K125" s="12" t="str">
        <f t="shared" si="267"/>
        <v/>
      </c>
      <c r="L125" s="12" t="str">
        <f t="shared" ref="L125:M125" si="495">IF(K125="","",RANK(K125,K$4:K$403))</f>
        <v/>
      </c>
      <c r="M125" s="12" t="str">
        <f t="shared" si="495"/>
        <v/>
      </c>
      <c r="N125" s="12" t="str">
        <f t="shared" si="269"/>
        <v/>
      </c>
      <c r="O125" s="12" t="str">
        <f t="shared" ref="O125:P125" si="496">IF(N125="","",RANK(N125,N$4:N$403))</f>
        <v/>
      </c>
      <c r="P125" s="12" t="str">
        <f t="shared" si="496"/>
        <v/>
      </c>
      <c r="Q125" s="12" t="str">
        <f t="shared" si="271"/>
        <v/>
      </c>
      <c r="R125" s="12" t="str">
        <f t="shared" ref="R125:S125" si="497">IF(Q125="","",RANK(Q125,Q$4:Q$403))</f>
        <v/>
      </c>
      <c r="S125" s="12" t="str">
        <f t="shared" si="497"/>
        <v/>
      </c>
      <c r="T125" s="11" t="str">
        <f t="shared" si="273"/>
        <v>TRALUSA</v>
      </c>
      <c r="W125" s="64" t="str">
        <f>IF('BASE DATOS CONDUCTORES'!F125="","",'BASE DATOS CONDUCTORES'!F125)</f>
        <v>TRALUSA</v>
      </c>
      <c r="X125" s="64">
        <f>'BASE DATOS CONDUCTORES'!J125</f>
        <v>42</v>
      </c>
      <c r="Y125" s="64" t="str">
        <f>'BASE DATOS CONDUCTORES'!M125</f>
        <v/>
      </c>
      <c r="Z125" s="64" t="str">
        <f>'BASE DATOS CONDUCTORES'!P125</f>
        <v/>
      </c>
      <c r="AA125" s="64" t="str">
        <f>'BASE DATOS CONDUCTORES'!S125</f>
        <v/>
      </c>
      <c r="AB125" s="64">
        <f>IF('BASE DATOS CONDUCTORES'!D125="","",'BASE DATOS CONDUCTORES'!D125)</f>
        <v>122</v>
      </c>
    </row>
    <row r="126" spans="2:28">
      <c r="B126" s="11" t="str">
        <f t="shared" si="263"/>
        <v/>
      </c>
      <c r="C126" s="66"/>
      <c r="D126" s="78">
        <v>123</v>
      </c>
      <c r="E126" s="14"/>
      <c r="F126" s="13"/>
      <c r="G126" s="11" t="str">
        <f t="shared" si="264"/>
        <v/>
      </c>
      <c r="H126" s="12" t="str">
        <f t="shared" si="265"/>
        <v/>
      </c>
      <c r="I126" s="12" t="str">
        <f t="shared" ref="I126:J126" si="498">IF(H126="","",RANK(H126,H$4:H$403))</f>
        <v/>
      </c>
      <c r="J126" s="12" t="str">
        <f t="shared" si="498"/>
        <v/>
      </c>
      <c r="K126" s="12" t="str">
        <f t="shared" si="267"/>
        <v/>
      </c>
      <c r="L126" s="12" t="str">
        <f t="shared" ref="L126:M126" si="499">IF(K126="","",RANK(K126,K$4:K$403))</f>
        <v/>
      </c>
      <c r="M126" s="12" t="str">
        <f t="shared" si="499"/>
        <v/>
      </c>
      <c r="N126" s="12" t="str">
        <f t="shared" si="269"/>
        <v/>
      </c>
      <c r="O126" s="12" t="str">
        <f t="shared" ref="O126:P126" si="500">IF(N126="","",RANK(N126,N$4:N$403))</f>
        <v/>
      </c>
      <c r="P126" s="12" t="str">
        <f t="shared" si="500"/>
        <v/>
      </c>
      <c r="Q126" s="12" t="str">
        <f t="shared" si="271"/>
        <v/>
      </c>
      <c r="R126" s="12" t="str">
        <f t="shared" ref="R126:S126" si="501">IF(Q126="","",RANK(Q126,Q$4:Q$403))</f>
        <v/>
      </c>
      <c r="S126" s="12" t="str">
        <f t="shared" si="501"/>
        <v/>
      </c>
      <c r="T126" s="11" t="str">
        <f t="shared" si="273"/>
        <v/>
      </c>
      <c r="W126" s="64" t="str">
        <f>IF('BASE DATOS CONDUCTORES'!F126="","",'BASE DATOS CONDUCTORES'!F126)</f>
        <v/>
      </c>
      <c r="X126" s="64" t="str">
        <f>'BASE DATOS CONDUCTORES'!J126</f>
        <v/>
      </c>
      <c r="Y126" s="64" t="str">
        <f>'BASE DATOS CONDUCTORES'!M126</f>
        <v/>
      </c>
      <c r="Z126" s="64" t="str">
        <f>'BASE DATOS CONDUCTORES'!P126</f>
        <v/>
      </c>
      <c r="AA126" s="64" t="str">
        <f>'BASE DATOS CONDUCTORES'!S126</f>
        <v/>
      </c>
      <c r="AB126" s="64">
        <f>IF('BASE DATOS CONDUCTORES'!D126="","",'BASE DATOS CONDUCTORES'!D126)</f>
        <v>123</v>
      </c>
    </row>
    <row r="127" spans="2:28">
      <c r="B127" s="11" t="str">
        <f t="shared" si="263"/>
        <v/>
      </c>
      <c r="C127" s="66"/>
      <c r="D127" s="78">
        <v>124</v>
      </c>
      <c r="E127" s="14"/>
      <c r="F127" s="13"/>
      <c r="G127" s="11" t="str">
        <f t="shared" si="264"/>
        <v/>
      </c>
      <c r="H127" s="12" t="str">
        <f t="shared" si="265"/>
        <v/>
      </c>
      <c r="I127" s="12" t="str">
        <f t="shared" ref="I127:J127" si="502">IF(H127="","",RANK(H127,H$4:H$403))</f>
        <v/>
      </c>
      <c r="J127" s="12" t="str">
        <f t="shared" si="502"/>
        <v/>
      </c>
      <c r="K127" s="12" t="str">
        <f t="shared" si="267"/>
        <v/>
      </c>
      <c r="L127" s="12" t="str">
        <f t="shared" ref="L127:M127" si="503">IF(K127="","",RANK(K127,K$4:K$403))</f>
        <v/>
      </c>
      <c r="M127" s="12" t="str">
        <f t="shared" si="503"/>
        <v/>
      </c>
      <c r="N127" s="12" t="str">
        <f t="shared" si="269"/>
        <v/>
      </c>
      <c r="O127" s="12" t="str">
        <f t="shared" ref="O127:P127" si="504">IF(N127="","",RANK(N127,N$4:N$403))</f>
        <v/>
      </c>
      <c r="P127" s="12" t="str">
        <f t="shared" si="504"/>
        <v/>
      </c>
      <c r="Q127" s="12" t="str">
        <f t="shared" si="271"/>
        <v/>
      </c>
      <c r="R127" s="12" t="str">
        <f t="shared" ref="R127:S127" si="505">IF(Q127="","",RANK(Q127,Q$4:Q$403))</f>
        <v/>
      </c>
      <c r="S127" s="12" t="str">
        <f t="shared" si="505"/>
        <v/>
      </c>
      <c r="T127" s="11" t="str">
        <f t="shared" si="273"/>
        <v/>
      </c>
      <c r="W127" s="64" t="str">
        <f>IF('BASE DATOS CONDUCTORES'!F127="","",'BASE DATOS CONDUCTORES'!F127)</f>
        <v/>
      </c>
      <c r="X127" s="64" t="str">
        <f>'BASE DATOS CONDUCTORES'!J127</f>
        <v/>
      </c>
      <c r="Y127" s="64" t="str">
        <f>'BASE DATOS CONDUCTORES'!M127</f>
        <v/>
      </c>
      <c r="Z127" s="64" t="str">
        <f>'BASE DATOS CONDUCTORES'!P127</f>
        <v/>
      </c>
      <c r="AA127" s="64" t="str">
        <f>'BASE DATOS CONDUCTORES'!S127</f>
        <v/>
      </c>
      <c r="AB127" s="64">
        <f>IF('BASE DATOS CONDUCTORES'!D127="","",'BASE DATOS CONDUCTORES'!D127)</f>
        <v>124</v>
      </c>
    </row>
    <row r="128" spans="2:28">
      <c r="B128" s="11" t="str">
        <f t="shared" si="263"/>
        <v/>
      </c>
      <c r="C128" s="66"/>
      <c r="D128" s="78">
        <v>125</v>
      </c>
      <c r="E128" s="14"/>
      <c r="F128" s="13"/>
      <c r="G128" s="11" t="str">
        <f t="shared" si="264"/>
        <v/>
      </c>
      <c r="H128" s="12" t="str">
        <f t="shared" si="265"/>
        <v/>
      </c>
      <c r="I128" s="12" t="str">
        <f t="shared" ref="I128:J128" si="506">IF(H128="","",RANK(H128,H$4:H$403))</f>
        <v/>
      </c>
      <c r="J128" s="12" t="str">
        <f t="shared" si="506"/>
        <v/>
      </c>
      <c r="K128" s="12" t="str">
        <f t="shared" si="267"/>
        <v/>
      </c>
      <c r="L128" s="12" t="str">
        <f t="shared" ref="L128:M128" si="507">IF(K128="","",RANK(K128,K$4:K$403))</f>
        <v/>
      </c>
      <c r="M128" s="12" t="str">
        <f t="shared" si="507"/>
        <v/>
      </c>
      <c r="N128" s="12" t="str">
        <f t="shared" si="269"/>
        <v/>
      </c>
      <c r="O128" s="12" t="str">
        <f t="shared" ref="O128:P128" si="508">IF(N128="","",RANK(N128,N$4:N$403))</f>
        <v/>
      </c>
      <c r="P128" s="12" t="str">
        <f t="shared" si="508"/>
        <v/>
      </c>
      <c r="Q128" s="12" t="str">
        <f t="shared" si="271"/>
        <v/>
      </c>
      <c r="R128" s="12" t="str">
        <f t="shared" ref="R128:S128" si="509">IF(Q128="","",RANK(Q128,Q$4:Q$403))</f>
        <v/>
      </c>
      <c r="S128" s="12" t="str">
        <f t="shared" si="509"/>
        <v/>
      </c>
      <c r="T128" s="11" t="str">
        <f t="shared" si="273"/>
        <v/>
      </c>
      <c r="W128" s="64" t="str">
        <f>IF('BASE DATOS CONDUCTORES'!F128="","",'BASE DATOS CONDUCTORES'!F128)</f>
        <v/>
      </c>
      <c r="X128" s="64" t="str">
        <f>'BASE DATOS CONDUCTORES'!J128</f>
        <v/>
      </c>
      <c r="Y128" s="64" t="str">
        <f>'BASE DATOS CONDUCTORES'!M128</f>
        <v/>
      </c>
      <c r="Z128" s="64" t="str">
        <f>'BASE DATOS CONDUCTORES'!P128</f>
        <v/>
      </c>
      <c r="AA128" s="64" t="str">
        <f>'BASE DATOS CONDUCTORES'!S128</f>
        <v/>
      </c>
      <c r="AB128" s="64">
        <f>IF('BASE DATOS CONDUCTORES'!D128="","",'BASE DATOS CONDUCTORES'!D128)</f>
        <v>125</v>
      </c>
    </row>
    <row r="129" spans="2:28">
      <c r="B129" s="11" t="str">
        <f t="shared" si="263"/>
        <v/>
      </c>
      <c r="C129" s="66"/>
      <c r="D129" s="78">
        <v>126</v>
      </c>
      <c r="E129" s="14"/>
      <c r="F129" s="13"/>
      <c r="G129" s="11" t="str">
        <f t="shared" si="264"/>
        <v/>
      </c>
      <c r="H129" s="12" t="str">
        <f t="shared" si="265"/>
        <v/>
      </c>
      <c r="I129" s="12" t="str">
        <f t="shared" ref="I129:J129" si="510">IF(H129="","",RANK(H129,H$4:H$403))</f>
        <v/>
      </c>
      <c r="J129" s="12" t="str">
        <f t="shared" si="510"/>
        <v/>
      </c>
      <c r="K129" s="12" t="str">
        <f t="shared" si="267"/>
        <v/>
      </c>
      <c r="L129" s="12" t="str">
        <f t="shared" ref="L129:M129" si="511">IF(K129="","",RANK(K129,K$4:K$403))</f>
        <v/>
      </c>
      <c r="M129" s="12" t="str">
        <f t="shared" si="511"/>
        <v/>
      </c>
      <c r="N129" s="12" t="str">
        <f t="shared" si="269"/>
        <v/>
      </c>
      <c r="O129" s="12" t="str">
        <f t="shared" ref="O129:P129" si="512">IF(N129="","",RANK(N129,N$4:N$403))</f>
        <v/>
      </c>
      <c r="P129" s="12" t="str">
        <f t="shared" si="512"/>
        <v/>
      </c>
      <c r="Q129" s="12" t="str">
        <f t="shared" si="271"/>
        <v/>
      </c>
      <c r="R129" s="12" t="str">
        <f t="shared" ref="R129:S129" si="513">IF(Q129="","",RANK(Q129,Q$4:Q$403))</f>
        <v/>
      </c>
      <c r="S129" s="12" t="str">
        <f t="shared" si="513"/>
        <v/>
      </c>
      <c r="T129" s="11" t="str">
        <f t="shared" si="273"/>
        <v/>
      </c>
      <c r="W129" s="64" t="str">
        <f>IF('BASE DATOS CONDUCTORES'!F129="","",'BASE DATOS CONDUCTORES'!F129)</f>
        <v/>
      </c>
      <c r="X129" s="64" t="str">
        <f>'BASE DATOS CONDUCTORES'!J129</f>
        <v/>
      </c>
      <c r="Y129" s="64" t="str">
        <f>'BASE DATOS CONDUCTORES'!M129</f>
        <v/>
      </c>
      <c r="Z129" s="64" t="str">
        <f>'BASE DATOS CONDUCTORES'!P129</f>
        <v/>
      </c>
      <c r="AA129" s="64" t="str">
        <f>'BASE DATOS CONDUCTORES'!S129</f>
        <v/>
      </c>
      <c r="AB129" s="64">
        <f>IF('BASE DATOS CONDUCTORES'!D129="","",'BASE DATOS CONDUCTORES'!D129)</f>
        <v>126</v>
      </c>
    </row>
    <row r="130" spans="2:28">
      <c r="B130" s="11" t="str">
        <f t="shared" si="263"/>
        <v/>
      </c>
      <c r="C130" s="66"/>
      <c r="D130" s="78">
        <v>127</v>
      </c>
      <c r="E130" s="14"/>
      <c r="F130" s="13"/>
      <c r="G130" s="11" t="str">
        <f t="shared" si="264"/>
        <v/>
      </c>
      <c r="H130" s="12" t="str">
        <f t="shared" si="265"/>
        <v/>
      </c>
      <c r="I130" s="12" t="str">
        <f t="shared" ref="I130:J130" si="514">IF(H130="","",RANK(H130,H$4:H$403))</f>
        <v/>
      </c>
      <c r="J130" s="12" t="str">
        <f t="shared" si="514"/>
        <v/>
      </c>
      <c r="K130" s="12" t="str">
        <f t="shared" si="267"/>
        <v/>
      </c>
      <c r="L130" s="12" t="str">
        <f t="shared" ref="L130:M130" si="515">IF(K130="","",RANK(K130,K$4:K$403))</f>
        <v/>
      </c>
      <c r="M130" s="12" t="str">
        <f t="shared" si="515"/>
        <v/>
      </c>
      <c r="N130" s="12" t="str">
        <f t="shared" si="269"/>
        <v/>
      </c>
      <c r="O130" s="12" t="str">
        <f t="shared" ref="O130:P130" si="516">IF(N130="","",RANK(N130,N$4:N$403))</f>
        <v/>
      </c>
      <c r="P130" s="12" t="str">
        <f t="shared" si="516"/>
        <v/>
      </c>
      <c r="Q130" s="12" t="str">
        <f t="shared" si="271"/>
        <v/>
      </c>
      <c r="R130" s="12" t="str">
        <f t="shared" ref="R130:S130" si="517">IF(Q130="","",RANK(Q130,Q$4:Q$403))</f>
        <v/>
      </c>
      <c r="S130" s="12" t="str">
        <f t="shared" si="517"/>
        <v/>
      </c>
      <c r="T130" s="11" t="str">
        <f t="shared" si="273"/>
        <v/>
      </c>
      <c r="W130" s="64" t="str">
        <f>IF('BASE DATOS CONDUCTORES'!F130="","",'BASE DATOS CONDUCTORES'!F130)</f>
        <v/>
      </c>
      <c r="X130" s="64" t="str">
        <f>'BASE DATOS CONDUCTORES'!J130</f>
        <v/>
      </c>
      <c r="Y130" s="64" t="str">
        <f>'BASE DATOS CONDUCTORES'!M130</f>
        <v/>
      </c>
      <c r="Z130" s="64" t="str">
        <f>'BASE DATOS CONDUCTORES'!P130</f>
        <v/>
      </c>
      <c r="AA130" s="64" t="str">
        <f>'BASE DATOS CONDUCTORES'!S130</f>
        <v/>
      </c>
      <c r="AB130" s="64">
        <f>IF('BASE DATOS CONDUCTORES'!D130="","",'BASE DATOS CONDUCTORES'!D130)</f>
        <v>127</v>
      </c>
    </row>
    <row r="131" spans="2:28">
      <c r="B131" s="11">
        <f t="shared" si="263"/>
        <v>128</v>
      </c>
      <c r="C131" s="66">
        <v>6518</v>
      </c>
      <c r="D131" s="78">
        <v>128</v>
      </c>
      <c r="E131" s="14" t="s">
        <v>181</v>
      </c>
      <c r="F131" s="13" t="s">
        <v>103</v>
      </c>
      <c r="G131" s="11">
        <f t="shared" si="264"/>
        <v>1273</v>
      </c>
      <c r="H131" s="12">
        <f t="shared" si="265"/>
        <v>64</v>
      </c>
      <c r="I131" s="12">
        <f t="shared" ref="I131:J131" si="518">IF(H131="","",RANK(H131,H$4:H$403))</f>
        <v>32</v>
      </c>
      <c r="J131" s="12">
        <f t="shared" si="518"/>
        <v>43</v>
      </c>
      <c r="K131" s="12" t="str">
        <f t="shared" si="267"/>
        <v/>
      </c>
      <c r="L131" s="12" t="str">
        <f t="shared" ref="L131:M131" si="519">IF(K131="","",RANK(K131,K$4:K$403))</f>
        <v/>
      </c>
      <c r="M131" s="12" t="str">
        <f t="shared" si="519"/>
        <v/>
      </c>
      <c r="N131" s="12" t="str">
        <f t="shared" si="269"/>
        <v/>
      </c>
      <c r="O131" s="12" t="str">
        <f t="shared" ref="O131:P131" si="520">IF(N131="","",RANK(N131,N$4:N$403))</f>
        <v/>
      </c>
      <c r="P131" s="12" t="str">
        <f t="shared" si="520"/>
        <v/>
      </c>
      <c r="Q131" s="12" t="str">
        <f t="shared" si="271"/>
        <v/>
      </c>
      <c r="R131" s="12" t="str">
        <f t="shared" ref="R131:S131" si="521">IF(Q131="","",RANK(Q131,Q$4:Q$403))</f>
        <v/>
      </c>
      <c r="S131" s="12" t="str">
        <f t="shared" si="521"/>
        <v/>
      </c>
      <c r="T131" s="11" t="str">
        <f t="shared" si="273"/>
        <v>TRALUSA</v>
      </c>
      <c r="W131" s="64" t="str">
        <f>IF('BASE DATOS CONDUCTORES'!F131="","",'BASE DATOS CONDUCTORES'!F131)</f>
        <v>TRALUSA</v>
      </c>
      <c r="X131" s="64">
        <f>'BASE DATOS CONDUCTORES'!J131</f>
        <v>43</v>
      </c>
      <c r="Y131" s="64" t="str">
        <f>'BASE DATOS CONDUCTORES'!M131</f>
        <v/>
      </c>
      <c r="Z131" s="64" t="str">
        <f>'BASE DATOS CONDUCTORES'!P131</f>
        <v/>
      </c>
      <c r="AA131" s="64" t="str">
        <f>'BASE DATOS CONDUCTORES'!S131</f>
        <v/>
      </c>
      <c r="AB131" s="64">
        <f>IF('BASE DATOS CONDUCTORES'!D131="","",'BASE DATOS CONDUCTORES'!D131)</f>
        <v>128</v>
      </c>
    </row>
    <row r="132" spans="2:28">
      <c r="B132" s="11" t="str">
        <f t="shared" si="263"/>
        <v/>
      </c>
      <c r="C132" s="66"/>
      <c r="D132" s="78">
        <v>129</v>
      </c>
      <c r="E132" s="14"/>
      <c r="F132" s="13"/>
      <c r="G132" s="11" t="str">
        <f t="shared" si="264"/>
        <v/>
      </c>
      <c r="H132" s="12" t="str">
        <f t="shared" si="265"/>
        <v/>
      </c>
      <c r="I132" s="12" t="str">
        <f t="shared" ref="I132:J132" si="522">IF(H132="","",RANK(H132,H$4:H$403))</f>
        <v/>
      </c>
      <c r="J132" s="12" t="str">
        <f t="shared" si="522"/>
        <v/>
      </c>
      <c r="K132" s="12" t="str">
        <f t="shared" si="267"/>
        <v/>
      </c>
      <c r="L132" s="12" t="str">
        <f t="shared" ref="L132:M132" si="523">IF(K132="","",RANK(K132,K$4:K$403))</f>
        <v/>
      </c>
      <c r="M132" s="12" t="str">
        <f t="shared" si="523"/>
        <v/>
      </c>
      <c r="N132" s="12" t="str">
        <f t="shared" si="269"/>
        <v/>
      </c>
      <c r="O132" s="12" t="str">
        <f t="shared" ref="O132:P132" si="524">IF(N132="","",RANK(N132,N$4:N$403))</f>
        <v/>
      </c>
      <c r="P132" s="12" t="str">
        <f t="shared" si="524"/>
        <v/>
      </c>
      <c r="Q132" s="12" t="str">
        <f t="shared" si="271"/>
        <v/>
      </c>
      <c r="R132" s="12" t="str">
        <f t="shared" ref="R132:S132" si="525">IF(Q132="","",RANK(Q132,Q$4:Q$403))</f>
        <v/>
      </c>
      <c r="S132" s="12" t="str">
        <f t="shared" si="525"/>
        <v/>
      </c>
      <c r="T132" s="11" t="str">
        <f t="shared" si="273"/>
        <v/>
      </c>
      <c r="W132" s="64" t="str">
        <f>IF('BASE DATOS CONDUCTORES'!F132="","",'BASE DATOS CONDUCTORES'!F132)</f>
        <v/>
      </c>
      <c r="X132" s="64" t="str">
        <f>'BASE DATOS CONDUCTORES'!J132</f>
        <v/>
      </c>
      <c r="Y132" s="64" t="str">
        <f>'BASE DATOS CONDUCTORES'!M132</f>
        <v/>
      </c>
      <c r="Z132" s="64" t="str">
        <f>'BASE DATOS CONDUCTORES'!P132</f>
        <v/>
      </c>
      <c r="AA132" s="64" t="str">
        <f>'BASE DATOS CONDUCTORES'!S132</f>
        <v/>
      </c>
      <c r="AB132" s="64">
        <f>IF('BASE DATOS CONDUCTORES'!D132="","",'BASE DATOS CONDUCTORES'!D132)</f>
        <v>129</v>
      </c>
    </row>
    <row r="133" spans="2:28">
      <c r="B133" s="11" t="str">
        <f t="shared" ref="B133:B196" si="526">IF(C133="","",D133)</f>
        <v/>
      </c>
      <c r="C133" s="66"/>
      <c r="D133" s="78">
        <v>130</v>
      </c>
      <c r="E133" s="14"/>
      <c r="F133" s="13"/>
      <c r="G133" s="11" t="str">
        <f t="shared" ref="G133:G196" si="527">IF(C133="","",IF(F133="TRALUSA",1000,IF(F133="AULUSA",200,IF(F133="CASTROMIL",300,IF(F133="AULUSA TEO",4000,0))))+IF(F133="",0,RANK(D133,$D$4:$D$403)))</f>
        <v/>
      </c>
      <c r="H133" s="12" t="str">
        <f t="shared" ref="H133:H196" si="528">IF(C133="","",IF(F133=$H$1,RANK(G133,$G$4:$G$403),""))</f>
        <v/>
      </c>
      <c r="I133" s="12" t="str">
        <f t="shared" ref="I133:J133" si="529">IF(H133="","",RANK(H133,H$4:H$403))</f>
        <v/>
      </c>
      <c r="J133" s="12" t="str">
        <f t="shared" si="529"/>
        <v/>
      </c>
      <c r="K133" s="12" t="str">
        <f t="shared" ref="K133:K196" si="530">IF(C133="","",IF(F133=$K$1,RANK(G133,$G$4:$G$403),""))</f>
        <v/>
      </c>
      <c r="L133" s="12" t="str">
        <f t="shared" ref="L133:M133" si="531">IF(K133="","",RANK(K133,K$4:K$403))</f>
        <v/>
      </c>
      <c r="M133" s="12" t="str">
        <f t="shared" si="531"/>
        <v/>
      </c>
      <c r="N133" s="12" t="str">
        <f t="shared" ref="N133:N196" si="532">IF(C133="","",IF(F133=$N$1,RANK(G133,$G$4:$G$403),""))</f>
        <v/>
      </c>
      <c r="O133" s="12" t="str">
        <f t="shared" ref="O133:P133" si="533">IF(N133="","",RANK(N133,N$4:N$403))</f>
        <v/>
      </c>
      <c r="P133" s="12" t="str">
        <f t="shared" si="533"/>
        <v/>
      </c>
      <c r="Q133" s="12" t="str">
        <f t="shared" ref="Q133:Q196" si="534">IF(C133="","",IF(F133=$Q$1,RANK(G133,$G$4:$G$403),""))</f>
        <v/>
      </c>
      <c r="R133" s="12" t="str">
        <f t="shared" ref="R133:S133" si="535">IF(Q133="","",RANK(Q133,Q$4:Q$403))</f>
        <v/>
      </c>
      <c r="S133" s="12" t="str">
        <f t="shared" si="535"/>
        <v/>
      </c>
      <c r="T133" s="11" t="str">
        <f t="shared" ref="T133:T196" si="536">IF(F133="","",F133)</f>
        <v/>
      </c>
      <c r="W133" s="64" t="str">
        <f>IF('BASE DATOS CONDUCTORES'!F133="","",'BASE DATOS CONDUCTORES'!F133)</f>
        <v/>
      </c>
      <c r="X133" s="64" t="str">
        <f>'BASE DATOS CONDUCTORES'!J133</f>
        <v/>
      </c>
      <c r="Y133" s="64" t="str">
        <f>'BASE DATOS CONDUCTORES'!M133</f>
        <v/>
      </c>
      <c r="Z133" s="64" t="str">
        <f>'BASE DATOS CONDUCTORES'!P133</f>
        <v/>
      </c>
      <c r="AA133" s="64" t="str">
        <f>'BASE DATOS CONDUCTORES'!S133</f>
        <v/>
      </c>
      <c r="AB133" s="64">
        <f>IF('BASE DATOS CONDUCTORES'!D133="","",'BASE DATOS CONDUCTORES'!D133)</f>
        <v>130</v>
      </c>
    </row>
    <row r="134" spans="2:28">
      <c r="B134" s="11">
        <f t="shared" si="526"/>
        <v>131</v>
      </c>
      <c r="C134" s="66">
        <v>6131</v>
      </c>
      <c r="D134" s="78">
        <v>131</v>
      </c>
      <c r="E134" s="14" t="s">
        <v>46</v>
      </c>
      <c r="F134" s="13" t="s">
        <v>103</v>
      </c>
      <c r="G134" s="11">
        <f t="shared" si="527"/>
        <v>1270</v>
      </c>
      <c r="H134" s="12">
        <f t="shared" si="528"/>
        <v>65</v>
      </c>
      <c r="I134" s="12">
        <f t="shared" ref="I134:J134" si="537">IF(H134="","",RANK(H134,H$4:H$403))</f>
        <v>31</v>
      </c>
      <c r="J134" s="12">
        <f t="shared" si="537"/>
        <v>44</v>
      </c>
      <c r="K134" s="12" t="str">
        <f t="shared" si="530"/>
        <v/>
      </c>
      <c r="L134" s="12" t="str">
        <f t="shared" ref="L134:M134" si="538">IF(K134="","",RANK(K134,K$4:K$403))</f>
        <v/>
      </c>
      <c r="M134" s="12" t="str">
        <f t="shared" si="538"/>
        <v/>
      </c>
      <c r="N134" s="12" t="str">
        <f t="shared" si="532"/>
        <v/>
      </c>
      <c r="O134" s="12" t="str">
        <f t="shared" ref="O134:P134" si="539">IF(N134="","",RANK(N134,N$4:N$403))</f>
        <v/>
      </c>
      <c r="P134" s="12" t="str">
        <f t="shared" si="539"/>
        <v/>
      </c>
      <c r="Q134" s="12" t="str">
        <f t="shared" si="534"/>
        <v/>
      </c>
      <c r="R134" s="12" t="str">
        <f t="shared" ref="R134:S134" si="540">IF(Q134="","",RANK(Q134,Q$4:Q$403))</f>
        <v/>
      </c>
      <c r="S134" s="12" t="str">
        <f t="shared" si="540"/>
        <v/>
      </c>
      <c r="T134" s="11" t="str">
        <f t="shared" si="536"/>
        <v>TRALUSA</v>
      </c>
      <c r="W134" s="64" t="str">
        <f>IF('BASE DATOS CONDUCTORES'!F134="","",'BASE DATOS CONDUCTORES'!F134)</f>
        <v>TRALUSA</v>
      </c>
      <c r="X134" s="64">
        <f>'BASE DATOS CONDUCTORES'!J134</f>
        <v>44</v>
      </c>
      <c r="Y134" s="64" t="str">
        <f>'BASE DATOS CONDUCTORES'!M134</f>
        <v/>
      </c>
      <c r="Z134" s="64" t="str">
        <f>'BASE DATOS CONDUCTORES'!P134</f>
        <v/>
      </c>
      <c r="AA134" s="64" t="str">
        <f>'BASE DATOS CONDUCTORES'!S134</f>
        <v/>
      </c>
      <c r="AB134" s="64">
        <f>IF('BASE DATOS CONDUCTORES'!D134="","",'BASE DATOS CONDUCTORES'!D134)</f>
        <v>131</v>
      </c>
    </row>
    <row r="135" spans="2:28">
      <c r="B135" s="11" t="str">
        <f t="shared" si="526"/>
        <v/>
      </c>
      <c r="C135" s="66"/>
      <c r="D135" s="78">
        <v>132</v>
      </c>
      <c r="E135" s="14"/>
      <c r="F135" s="13"/>
      <c r="G135" s="11" t="str">
        <f t="shared" si="527"/>
        <v/>
      </c>
      <c r="H135" s="12" t="str">
        <f t="shared" si="528"/>
        <v/>
      </c>
      <c r="I135" s="12" t="str">
        <f t="shared" ref="I135:J135" si="541">IF(H135="","",RANK(H135,H$4:H$403))</f>
        <v/>
      </c>
      <c r="J135" s="12" t="str">
        <f t="shared" si="541"/>
        <v/>
      </c>
      <c r="K135" s="12" t="str">
        <f t="shared" si="530"/>
        <v/>
      </c>
      <c r="L135" s="12" t="str">
        <f t="shared" ref="L135:M135" si="542">IF(K135="","",RANK(K135,K$4:K$403))</f>
        <v/>
      </c>
      <c r="M135" s="12" t="str">
        <f t="shared" si="542"/>
        <v/>
      </c>
      <c r="N135" s="12" t="str">
        <f t="shared" si="532"/>
        <v/>
      </c>
      <c r="O135" s="12" t="str">
        <f t="shared" ref="O135:P135" si="543">IF(N135="","",RANK(N135,N$4:N$403))</f>
        <v/>
      </c>
      <c r="P135" s="12" t="str">
        <f t="shared" si="543"/>
        <v/>
      </c>
      <c r="Q135" s="12" t="str">
        <f t="shared" si="534"/>
        <v/>
      </c>
      <c r="R135" s="12" t="str">
        <f t="shared" ref="R135:S135" si="544">IF(Q135="","",RANK(Q135,Q$4:Q$403))</f>
        <v/>
      </c>
      <c r="S135" s="12" t="str">
        <f t="shared" si="544"/>
        <v/>
      </c>
      <c r="T135" s="11" t="str">
        <f t="shared" si="536"/>
        <v/>
      </c>
      <c r="W135" s="64" t="str">
        <f>IF('BASE DATOS CONDUCTORES'!F135="","",'BASE DATOS CONDUCTORES'!F135)</f>
        <v/>
      </c>
      <c r="X135" s="64" t="str">
        <f>'BASE DATOS CONDUCTORES'!J135</f>
        <v/>
      </c>
      <c r="Y135" s="64" t="str">
        <f>'BASE DATOS CONDUCTORES'!M135</f>
        <v/>
      </c>
      <c r="Z135" s="64" t="str">
        <f>'BASE DATOS CONDUCTORES'!P135</f>
        <v/>
      </c>
      <c r="AA135" s="64" t="str">
        <f>'BASE DATOS CONDUCTORES'!S135</f>
        <v/>
      </c>
      <c r="AB135" s="64">
        <f>IF('BASE DATOS CONDUCTORES'!D135="","",'BASE DATOS CONDUCTORES'!D135)</f>
        <v>132</v>
      </c>
    </row>
    <row r="136" spans="2:28">
      <c r="B136" s="11" t="str">
        <f t="shared" si="526"/>
        <v/>
      </c>
      <c r="C136" s="66"/>
      <c r="D136" s="78">
        <v>133</v>
      </c>
      <c r="E136" s="14"/>
      <c r="F136" s="13"/>
      <c r="G136" s="11" t="str">
        <f t="shared" si="527"/>
        <v/>
      </c>
      <c r="H136" s="12" t="str">
        <f t="shared" si="528"/>
        <v/>
      </c>
      <c r="I136" s="12" t="str">
        <f t="shared" ref="I136:J136" si="545">IF(H136="","",RANK(H136,H$4:H$403))</f>
        <v/>
      </c>
      <c r="J136" s="12" t="str">
        <f t="shared" si="545"/>
        <v/>
      </c>
      <c r="K136" s="12" t="str">
        <f t="shared" si="530"/>
        <v/>
      </c>
      <c r="L136" s="12" t="str">
        <f t="shared" ref="L136:M136" si="546">IF(K136="","",RANK(K136,K$4:K$403))</f>
        <v/>
      </c>
      <c r="M136" s="12" t="str">
        <f t="shared" si="546"/>
        <v/>
      </c>
      <c r="N136" s="12" t="str">
        <f t="shared" si="532"/>
        <v/>
      </c>
      <c r="O136" s="12" t="str">
        <f t="shared" ref="O136:P136" si="547">IF(N136="","",RANK(N136,N$4:N$403))</f>
        <v/>
      </c>
      <c r="P136" s="12" t="str">
        <f t="shared" si="547"/>
        <v/>
      </c>
      <c r="Q136" s="12" t="str">
        <f t="shared" si="534"/>
        <v/>
      </c>
      <c r="R136" s="12" t="str">
        <f t="shared" ref="R136:S136" si="548">IF(Q136="","",RANK(Q136,Q$4:Q$403))</f>
        <v/>
      </c>
      <c r="S136" s="12" t="str">
        <f t="shared" si="548"/>
        <v/>
      </c>
      <c r="T136" s="11" t="str">
        <f t="shared" si="536"/>
        <v/>
      </c>
      <c r="W136" s="64" t="str">
        <f>IF('BASE DATOS CONDUCTORES'!F136="","",'BASE DATOS CONDUCTORES'!F136)</f>
        <v/>
      </c>
      <c r="X136" s="64" t="str">
        <f>'BASE DATOS CONDUCTORES'!J136</f>
        <v/>
      </c>
      <c r="Y136" s="64" t="str">
        <f>'BASE DATOS CONDUCTORES'!M136</f>
        <v/>
      </c>
      <c r="Z136" s="64" t="str">
        <f>'BASE DATOS CONDUCTORES'!P136</f>
        <v/>
      </c>
      <c r="AA136" s="64" t="str">
        <f>'BASE DATOS CONDUCTORES'!S136</f>
        <v/>
      </c>
      <c r="AB136" s="64">
        <f>IF('BASE DATOS CONDUCTORES'!D136="","",'BASE DATOS CONDUCTORES'!D136)</f>
        <v>133</v>
      </c>
    </row>
    <row r="137" spans="2:28">
      <c r="B137" s="11" t="str">
        <f t="shared" si="526"/>
        <v/>
      </c>
      <c r="C137" s="66"/>
      <c r="D137" s="78">
        <v>134</v>
      </c>
      <c r="E137" s="14"/>
      <c r="F137" s="13"/>
      <c r="G137" s="11" t="str">
        <f t="shared" si="527"/>
        <v/>
      </c>
      <c r="H137" s="12" t="str">
        <f t="shared" si="528"/>
        <v/>
      </c>
      <c r="I137" s="12" t="str">
        <f t="shared" ref="I137:J137" si="549">IF(H137="","",RANK(H137,H$4:H$403))</f>
        <v/>
      </c>
      <c r="J137" s="12" t="str">
        <f t="shared" si="549"/>
        <v/>
      </c>
      <c r="K137" s="12" t="str">
        <f t="shared" si="530"/>
        <v/>
      </c>
      <c r="L137" s="12" t="str">
        <f t="shared" ref="L137:M137" si="550">IF(K137="","",RANK(K137,K$4:K$403))</f>
        <v/>
      </c>
      <c r="M137" s="12" t="str">
        <f t="shared" si="550"/>
        <v/>
      </c>
      <c r="N137" s="12" t="str">
        <f t="shared" si="532"/>
        <v/>
      </c>
      <c r="O137" s="12" t="str">
        <f t="shared" ref="O137:P137" si="551">IF(N137="","",RANK(N137,N$4:N$403))</f>
        <v/>
      </c>
      <c r="P137" s="12" t="str">
        <f t="shared" si="551"/>
        <v/>
      </c>
      <c r="Q137" s="12" t="str">
        <f t="shared" si="534"/>
        <v/>
      </c>
      <c r="R137" s="12" t="str">
        <f t="shared" ref="R137:S137" si="552">IF(Q137="","",RANK(Q137,Q$4:Q$403))</f>
        <v/>
      </c>
      <c r="S137" s="12" t="str">
        <f t="shared" si="552"/>
        <v/>
      </c>
      <c r="T137" s="11" t="str">
        <f t="shared" si="536"/>
        <v/>
      </c>
      <c r="W137" s="64" t="str">
        <f>IF('BASE DATOS CONDUCTORES'!F137="","",'BASE DATOS CONDUCTORES'!F137)</f>
        <v/>
      </c>
      <c r="X137" s="64" t="str">
        <f>'BASE DATOS CONDUCTORES'!J137</f>
        <v/>
      </c>
      <c r="Y137" s="64" t="str">
        <f>'BASE DATOS CONDUCTORES'!M137</f>
        <v/>
      </c>
      <c r="Z137" s="64" t="str">
        <f>'BASE DATOS CONDUCTORES'!P137</f>
        <v/>
      </c>
      <c r="AA137" s="64" t="str">
        <f>'BASE DATOS CONDUCTORES'!S137</f>
        <v/>
      </c>
      <c r="AB137" s="64">
        <f>IF('BASE DATOS CONDUCTORES'!D137="","",'BASE DATOS CONDUCTORES'!D137)</f>
        <v>134</v>
      </c>
    </row>
    <row r="138" spans="2:28">
      <c r="B138" s="11" t="str">
        <f t="shared" si="526"/>
        <v/>
      </c>
      <c r="C138" s="66"/>
      <c r="D138" s="78">
        <v>135</v>
      </c>
      <c r="E138" s="14"/>
      <c r="F138" s="13"/>
      <c r="G138" s="11" t="str">
        <f t="shared" si="527"/>
        <v/>
      </c>
      <c r="H138" s="12" t="str">
        <f t="shared" si="528"/>
        <v/>
      </c>
      <c r="I138" s="12" t="str">
        <f t="shared" ref="I138:J138" si="553">IF(H138="","",RANK(H138,H$4:H$403))</f>
        <v/>
      </c>
      <c r="J138" s="12" t="str">
        <f t="shared" si="553"/>
        <v/>
      </c>
      <c r="K138" s="12" t="str">
        <f t="shared" si="530"/>
        <v/>
      </c>
      <c r="L138" s="12" t="str">
        <f t="shared" ref="L138:M138" si="554">IF(K138="","",RANK(K138,K$4:K$403))</f>
        <v/>
      </c>
      <c r="M138" s="12" t="str">
        <f t="shared" si="554"/>
        <v/>
      </c>
      <c r="N138" s="12" t="str">
        <f t="shared" si="532"/>
        <v/>
      </c>
      <c r="O138" s="12" t="str">
        <f t="shared" ref="O138:P138" si="555">IF(N138="","",RANK(N138,N$4:N$403))</f>
        <v/>
      </c>
      <c r="P138" s="12" t="str">
        <f t="shared" si="555"/>
        <v/>
      </c>
      <c r="Q138" s="12" t="str">
        <f t="shared" si="534"/>
        <v/>
      </c>
      <c r="R138" s="12" t="str">
        <f t="shared" ref="R138:S138" si="556">IF(Q138="","",RANK(Q138,Q$4:Q$403))</f>
        <v/>
      </c>
      <c r="S138" s="12" t="str">
        <f t="shared" si="556"/>
        <v/>
      </c>
      <c r="T138" s="11" t="str">
        <f t="shared" si="536"/>
        <v/>
      </c>
      <c r="W138" s="64" t="str">
        <f>IF('BASE DATOS CONDUCTORES'!F138="","",'BASE DATOS CONDUCTORES'!F138)</f>
        <v/>
      </c>
      <c r="X138" s="64" t="str">
        <f>'BASE DATOS CONDUCTORES'!J138</f>
        <v/>
      </c>
      <c r="Y138" s="64" t="str">
        <f>'BASE DATOS CONDUCTORES'!M138</f>
        <v/>
      </c>
      <c r="Z138" s="64" t="str">
        <f>'BASE DATOS CONDUCTORES'!P138</f>
        <v/>
      </c>
      <c r="AA138" s="64" t="str">
        <f>'BASE DATOS CONDUCTORES'!S138</f>
        <v/>
      </c>
      <c r="AB138" s="64">
        <f>IF('BASE DATOS CONDUCTORES'!D138="","",'BASE DATOS CONDUCTORES'!D138)</f>
        <v>135</v>
      </c>
    </row>
    <row r="139" spans="2:28">
      <c r="B139" s="11">
        <f t="shared" si="526"/>
        <v>136</v>
      </c>
      <c r="C139" s="66">
        <v>6136</v>
      </c>
      <c r="D139" s="78">
        <v>136</v>
      </c>
      <c r="E139" s="14" t="s">
        <v>48</v>
      </c>
      <c r="F139" s="13" t="s">
        <v>103</v>
      </c>
      <c r="G139" s="11">
        <f t="shared" si="527"/>
        <v>1265</v>
      </c>
      <c r="H139" s="12">
        <f t="shared" si="528"/>
        <v>66</v>
      </c>
      <c r="I139" s="12">
        <f t="shared" ref="I139:J139" si="557">IF(H139="","",RANK(H139,H$4:H$403))</f>
        <v>30</v>
      </c>
      <c r="J139" s="12">
        <f t="shared" si="557"/>
        <v>45</v>
      </c>
      <c r="K139" s="12" t="str">
        <f t="shared" si="530"/>
        <v/>
      </c>
      <c r="L139" s="12" t="str">
        <f t="shared" ref="L139:M139" si="558">IF(K139="","",RANK(K139,K$4:K$403))</f>
        <v/>
      </c>
      <c r="M139" s="12" t="str">
        <f t="shared" si="558"/>
        <v/>
      </c>
      <c r="N139" s="12" t="str">
        <f t="shared" si="532"/>
        <v/>
      </c>
      <c r="O139" s="12" t="str">
        <f t="shared" ref="O139:P139" si="559">IF(N139="","",RANK(N139,N$4:N$403))</f>
        <v/>
      </c>
      <c r="P139" s="12" t="str">
        <f t="shared" si="559"/>
        <v/>
      </c>
      <c r="Q139" s="12" t="str">
        <f t="shared" si="534"/>
        <v/>
      </c>
      <c r="R139" s="12" t="str">
        <f t="shared" ref="R139:S139" si="560">IF(Q139="","",RANK(Q139,Q$4:Q$403))</f>
        <v/>
      </c>
      <c r="S139" s="12" t="str">
        <f t="shared" si="560"/>
        <v/>
      </c>
      <c r="T139" s="11" t="str">
        <f t="shared" si="536"/>
        <v>TRALUSA</v>
      </c>
      <c r="W139" s="64" t="str">
        <f>IF('BASE DATOS CONDUCTORES'!F139="","",'BASE DATOS CONDUCTORES'!F139)</f>
        <v>TRALUSA</v>
      </c>
      <c r="X139" s="64">
        <f>'BASE DATOS CONDUCTORES'!J139</f>
        <v>45</v>
      </c>
      <c r="Y139" s="64" t="str">
        <f>'BASE DATOS CONDUCTORES'!M139</f>
        <v/>
      </c>
      <c r="Z139" s="64" t="str">
        <f>'BASE DATOS CONDUCTORES'!P139</f>
        <v/>
      </c>
      <c r="AA139" s="64" t="str">
        <f>'BASE DATOS CONDUCTORES'!S139</f>
        <v/>
      </c>
      <c r="AB139" s="64">
        <f>IF('BASE DATOS CONDUCTORES'!D139="","",'BASE DATOS CONDUCTORES'!D139)</f>
        <v>136</v>
      </c>
    </row>
    <row r="140" spans="2:28">
      <c r="B140" s="11" t="str">
        <f t="shared" si="526"/>
        <v/>
      </c>
      <c r="C140" s="66"/>
      <c r="D140" s="78">
        <v>137</v>
      </c>
      <c r="E140" s="14"/>
      <c r="F140" s="13"/>
      <c r="G140" s="11" t="str">
        <f t="shared" si="527"/>
        <v/>
      </c>
      <c r="H140" s="12" t="str">
        <f t="shared" si="528"/>
        <v/>
      </c>
      <c r="I140" s="12" t="str">
        <f t="shared" ref="I140:J140" si="561">IF(H140="","",RANK(H140,H$4:H$403))</f>
        <v/>
      </c>
      <c r="J140" s="12" t="str">
        <f t="shared" si="561"/>
        <v/>
      </c>
      <c r="K140" s="12" t="str">
        <f t="shared" si="530"/>
        <v/>
      </c>
      <c r="L140" s="12" t="str">
        <f t="shared" ref="L140:M140" si="562">IF(K140="","",RANK(K140,K$4:K$403))</f>
        <v/>
      </c>
      <c r="M140" s="12" t="str">
        <f t="shared" si="562"/>
        <v/>
      </c>
      <c r="N140" s="12" t="str">
        <f t="shared" si="532"/>
        <v/>
      </c>
      <c r="O140" s="12" t="str">
        <f t="shared" ref="O140:P140" si="563">IF(N140="","",RANK(N140,N$4:N$403))</f>
        <v/>
      </c>
      <c r="P140" s="12" t="str">
        <f t="shared" si="563"/>
        <v/>
      </c>
      <c r="Q140" s="12" t="str">
        <f t="shared" si="534"/>
        <v/>
      </c>
      <c r="R140" s="12" t="str">
        <f t="shared" ref="R140:S140" si="564">IF(Q140="","",RANK(Q140,Q$4:Q$403))</f>
        <v/>
      </c>
      <c r="S140" s="12" t="str">
        <f t="shared" si="564"/>
        <v/>
      </c>
      <c r="T140" s="11" t="str">
        <f t="shared" si="536"/>
        <v/>
      </c>
      <c r="W140" s="64" t="str">
        <f>IF('BASE DATOS CONDUCTORES'!F140="","",'BASE DATOS CONDUCTORES'!F140)</f>
        <v/>
      </c>
      <c r="X140" s="64" t="str">
        <f>'BASE DATOS CONDUCTORES'!J140</f>
        <v/>
      </c>
      <c r="Y140" s="64" t="str">
        <f>'BASE DATOS CONDUCTORES'!M140</f>
        <v/>
      </c>
      <c r="Z140" s="64" t="str">
        <f>'BASE DATOS CONDUCTORES'!P140</f>
        <v/>
      </c>
      <c r="AA140" s="64" t="str">
        <f>'BASE DATOS CONDUCTORES'!S140</f>
        <v/>
      </c>
      <c r="AB140" s="64">
        <f>IF('BASE DATOS CONDUCTORES'!D140="","",'BASE DATOS CONDUCTORES'!D140)</f>
        <v>137</v>
      </c>
    </row>
    <row r="141" spans="2:28">
      <c r="B141" s="11" t="str">
        <f t="shared" si="526"/>
        <v/>
      </c>
      <c r="C141" s="66"/>
      <c r="D141" s="78">
        <v>138</v>
      </c>
      <c r="E141" s="14"/>
      <c r="F141" s="13"/>
      <c r="G141" s="11" t="str">
        <f t="shared" si="527"/>
        <v/>
      </c>
      <c r="H141" s="12" t="str">
        <f t="shared" si="528"/>
        <v/>
      </c>
      <c r="I141" s="12" t="str">
        <f t="shared" ref="I141:J141" si="565">IF(H141="","",RANK(H141,H$4:H$403))</f>
        <v/>
      </c>
      <c r="J141" s="12" t="str">
        <f t="shared" si="565"/>
        <v/>
      </c>
      <c r="K141" s="12" t="str">
        <f t="shared" si="530"/>
        <v/>
      </c>
      <c r="L141" s="12" t="str">
        <f t="shared" ref="L141:M141" si="566">IF(K141="","",RANK(K141,K$4:K$403))</f>
        <v/>
      </c>
      <c r="M141" s="12" t="str">
        <f t="shared" si="566"/>
        <v/>
      </c>
      <c r="N141" s="12" t="str">
        <f t="shared" si="532"/>
        <v/>
      </c>
      <c r="O141" s="12" t="str">
        <f t="shared" ref="O141:P141" si="567">IF(N141="","",RANK(N141,N$4:N$403))</f>
        <v/>
      </c>
      <c r="P141" s="12" t="str">
        <f t="shared" si="567"/>
        <v/>
      </c>
      <c r="Q141" s="12" t="str">
        <f t="shared" si="534"/>
        <v/>
      </c>
      <c r="R141" s="12" t="str">
        <f t="shared" ref="R141:S141" si="568">IF(Q141="","",RANK(Q141,Q$4:Q$403))</f>
        <v/>
      </c>
      <c r="S141" s="12" t="str">
        <f t="shared" si="568"/>
        <v/>
      </c>
      <c r="T141" s="11" t="str">
        <f t="shared" si="536"/>
        <v/>
      </c>
      <c r="W141" s="64" t="str">
        <f>IF('BASE DATOS CONDUCTORES'!F141="","",'BASE DATOS CONDUCTORES'!F141)</f>
        <v/>
      </c>
      <c r="X141" s="64" t="str">
        <f>'BASE DATOS CONDUCTORES'!J141</f>
        <v/>
      </c>
      <c r="Y141" s="64" t="str">
        <f>'BASE DATOS CONDUCTORES'!M141</f>
        <v/>
      </c>
      <c r="Z141" s="64" t="str">
        <f>'BASE DATOS CONDUCTORES'!P141</f>
        <v/>
      </c>
      <c r="AA141" s="64" t="str">
        <f>'BASE DATOS CONDUCTORES'!S141</f>
        <v/>
      </c>
      <c r="AB141" s="64">
        <f>IF('BASE DATOS CONDUCTORES'!D141="","",'BASE DATOS CONDUCTORES'!D141)</f>
        <v>138</v>
      </c>
    </row>
    <row r="142" spans="2:28">
      <c r="B142" s="11" t="str">
        <f t="shared" si="526"/>
        <v/>
      </c>
      <c r="C142" s="66"/>
      <c r="D142" s="78">
        <v>139</v>
      </c>
      <c r="E142" s="14"/>
      <c r="F142" s="13"/>
      <c r="G142" s="11" t="str">
        <f t="shared" si="527"/>
        <v/>
      </c>
      <c r="H142" s="12" t="str">
        <f t="shared" si="528"/>
        <v/>
      </c>
      <c r="I142" s="12" t="str">
        <f t="shared" ref="I142:J142" si="569">IF(H142="","",RANK(H142,H$4:H$403))</f>
        <v/>
      </c>
      <c r="J142" s="12" t="str">
        <f t="shared" si="569"/>
        <v/>
      </c>
      <c r="K142" s="12" t="str">
        <f t="shared" si="530"/>
        <v/>
      </c>
      <c r="L142" s="12" t="str">
        <f t="shared" ref="L142:M142" si="570">IF(K142="","",RANK(K142,K$4:K$403))</f>
        <v/>
      </c>
      <c r="M142" s="12" t="str">
        <f t="shared" si="570"/>
        <v/>
      </c>
      <c r="N142" s="12" t="str">
        <f t="shared" si="532"/>
        <v/>
      </c>
      <c r="O142" s="12" t="str">
        <f t="shared" ref="O142:P142" si="571">IF(N142="","",RANK(N142,N$4:N$403))</f>
        <v/>
      </c>
      <c r="P142" s="12" t="str">
        <f t="shared" si="571"/>
        <v/>
      </c>
      <c r="Q142" s="12" t="str">
        <f t="shared" si="534"/>
        <v/>
      </c>
      <c r="R142" s="12" t="str">
        <f t="shared" ref="R142:S142" si="572">IF(Q142="","",RANK(Q142,Q$4:Q$403))</f>
        <v/>
      </c>
      <c r="S142" s="12" t="str">
        <f t="shared" si="572"/>
        <v/>
      </c>
      <c r="T142" s="11" t="str">
        <f t="shared" si="536"/>
        <v/>
      </c>
      <c r="W142" s="64" t="str">
        <f>IF('BASE DATOS CONDUCTORES'!F142="","",'BASE DATOS CONDUCTORES'!F142)</f>
        <v/>
      </c>
      <c r="X142" s="64" t="str">
        <f>'BASE DATOS CONDUCTORES'!J142</f>
        <v/>
      </c>
      <c r="Y142" s="64" t="str">
        <f>'BASE DATOS CONDUCTORES'!M142</f>
        <v/>
      </c>
      <c r="Z142" s="64" t="str">
        <f>'BASE DATOS CONDUCTORES'!P142</f>
        <v/>
      </c>
      <c r="AA142" s="64" t="str">
        <f>'BASE DATOS CONDUCTORES'!S142</f>
        <v/>
      </c>
      <c r="AB142" s="64">
        <f>IF('BASE DATOS CONDUCTORES'!D142="","",'BASE DATOS CONDUCTORES'!D142)</f>
        <v>139</v>
      </c>
    </row>
    <row r="143" spans="2:28">
      <c r="B143" s="11" t="str">
        <f t="shared" si="526"/>
        <v/>
      </c>
      <c r="C143" s="66"/>
      <c r="D143" s="78">
        <v>140</v>
      </c>
      <c r="E143" s="14"/>
      <c r="F143" s="13"/>
      <c r="G143" s="11" t="str">
        <f t="shared" si="527"/>
        <v/>
      </c>
      <c r="H143" s="12" t="str">
        <f t="shared" si="528"/>
        <v/>
      </c>
      <c r="I143" s="12" t="str">
        <f t="shared" ref="I143:J143" si="573">IF(H143="","",RANK(H143,H$4:H$403))</f>
        <v/>
      </c>
      <c r="J143" s="12" t="str">
        <f t="shared" si="573"/>
        <v/>
      </c>
      <c r="K143" s="12" t="str">
        <f t="shared" si="530"/>
        <v/>
      </c>
      <c r="L143" s="12" t="str">
        <f t="shared" ref="L143:M143" si="574">IF(K143="","",RANK(K143,K$4:K$403))</f>
        <v/>
      </c>
      <c r="M143" s="12" t="str">
        <f t="shared" si="574"/>
        <v/>
      </c>
      <c r="N143" s="12" t="str">
        <f t="shared" si="532"/>
        <v/>
      </c>
      <c r="O143" s="12" t="str">
        <f t="shared" ref="O143:P143" si="575">IF(N143="","",RANK(N143,N$4:N$403))</f>
        <v/>
      </c>
      <c r="P143" s="12" t="str">
        <f t="shared" si="575"/>
        <v/>
      </c>
      <c r="Q143" s="12" t="str">
        <f t="shared" si="534"/>
        <v/>
      </c>
      <c r="R143" s="12" t="str">
        <f t="shared" ref="R143:S143" si="576">IF(Q143="","",RANK(Q143,Q$4:Q$403))</f>
        <v/>
      </c>
      <c r="S143" s="12" t="str">
        <f t="shared" si="576"/>
        <v/>
      </c>
      <c r="T143" s="11" t="str">
        <f t="shared" si="536"/>
        <v/>
      </c>
      <c r="W143" s="64" t="str">
        <f>IF('BASE DATOS CONDUCTORES'!F143="","",'BASE DATOS CONDUCTORES'!F143)</f>
        <v/>
      </c>
      <c r="X143" s="64" t="str">
        <f>'BASE DATOS CONDUCTORES'!J143</f>
        <v/>
      </c>
      <c r="Y143" s="64" t="str">
        <f>'BASE DATOS CONDUCTORES'!M143</f>
        <v/>
      </c>
      <c r="Z143" s="64" t="str">
        <f>'BASE DATOS CONDUCTORES'!P143</f>
        <v/>
      </c>
      <c r="AA143" s="64" t="str">
        <f>'BASE DATOS CONDUCTORES'!S143</f>
        <v/>
      </c>
      <c r="AB143" s="64">
        <f>IF('BASE DATOS CONDUCTORES'!D143="","",'BASE DATOS CONDUCTORES'!D143)</f>
        <v>140</v>
      </c>
    </row>
    <row r="144" spans="2:28">
      <c r="B144" s="11" t="str">
        <f t="shared" si="526"/>
        <v/>
      </c>
      <c r="C144" s="66"/>
      <c r="D144" s="78">
        <v>141</v>
      </c>
      <c r="E144" s="14"/>
      <c r="F144" s="13"/>
      <c r="G144" s="11" t="str">
        <f t="shared" si="527"/>
        <v/>
      </c>
      <c r="H144" s="12" t="str">
        <f t="shared" si="528"/>
        <v/>
      </c>
      <c r="I144" s="12" t="str">
        <f t="shared" ref="I144:J144" si="577">IF(H144="","",RANK(H144,H$4:H$403))</f>
        <v/>
      </c>
      <c r="J144" s="12" t="str">
        <f t="shared" si="577"/>
        <v/>
      </c>
      <c r="K144" s="12" t="str">
        <f t="shared" si="530"/>
        <v/>
      </c>
      <c r="L144" s="12" t="str">
        <f t="shared" ref="L144:M144" si="578">IF(K144="","",RANK(K144,K$4:K$403))</f>
        <v/>
      </c>
      <c r="M144" s="12" t="str">
        <f t="shared" si="578"/>
        <v/>
      </c>
      <c r="N144" s="12" t="str">
        <f t="shared" si="532"/>
        <v/>
      </c>
      <c r="O144" s="12" t="str">
        <f t="shared" ref="O144:P144" si="579">IF(N144="","",RANK(N144,N$4:N$403))</f>
        <v/>
      </c>
      <c r="P144" s="12" t="str">
        <f t="shared" si="579"/>
        <v/>
      </c>
      <c r="Q144" s="12" t="str">
        <f t="shared" si="534"/>
        <v/>
      </c>
      <c r="R144" s="12" t="str">
        <f t="shared" ref="R144:S144" si="580">IF(Q144="","",RANK(Q144,Q$4:Q$403))</f>
        <v/>
      </c>
      <c r="S144" s="12" t="str">
        <f t="shared" si="580"/>
        <v/>
      </c>
      <c r="T144" s="11" t="str">
        <f t="shared" si="536"/>
        <v/>
      </c>
      <c r="W144" s="64" t="str">
        <f>IF('BASE DATOS CONDUCTORES'!F144="","",'BASE DATOS CONDUCTORES'!F144)</f>
        <v/>
      </c>
      <c r="X144" s="64" t="str">
        <f>'BASE DATOS CONDUCTORES'!J144</f>
        <v/>
      </c>
      <c r="Y144" s="64" t="str">
        <f>'BASE DATOS CONDUCTORES'!M144</f>
        <v/>
      </c>
      <c r="Z144" s="64" t="str">
        <f>'BASE DATOS CONDUCTORES'!P144</f>
        <v/>
      </c>
      <c r="AA144" s="64" t="str">
        <f>'BASE DATOS CONDUCTORES'!S144</f>
        <v/>
      </c>
      <c r="AB144" s="64">
        <f>IF('BASE DATOS CONDUCTORES'!D144="","",'BASE DATOS CONDUCTORES'!D144)</f>
        <v>141</v>
      </c>
    </row>
    <row r="145" spans="2:28">
      <c r="B145" s="11" t="str">
        <f t="shared" si="526"/>
        <v/>
      </c>
      <c r="C145" s="66"/>
      <c r="D145" s="78">
        <v>142</v>
      </c>
      <c r="E145" s="14"/>
      <c r="F145" s="13"/>
      <c r="G145" s="11" t="str">
        <f t="shared" si="527"/>
        <v/>
      </c>
      <c r="H145" s="12" t="str">
        <f t="shared" si="528"/>
        <v/>
      </c>
      <c r="I145" s="12" t="str">
        <f t="shared" ref="I145:J145" si="581">IF(H145="","",RANK(H145,H$4:H$403))</f>
        <v/>
      </c>
      <c r="J145" s="12" t="str">
        <f t="shared" si="581"/>
        <v/>
      </c>
      <c r="K145" s="12" t="str">
        <f t="shared" si="530"/>
        <v/>
      </c>
      <c r="L145" s="12" t="str">
        <f t="shared" ref="L145:M145" si="582">IF(K145="","",RANK(K145,K$4:K$403))</f>
        <v/>
      </c>
      <c r="M145" s="12" t="str">
        <f t="shared" si="582"/>
        <v/>
      </c>
      <c r="N145" s="12" t="str">
        <f t="shared" si="532"/>
        <v/>
      </c>
      <c r="O145" s="12" t="str">
        <f t="shared" ref="O145:P145" si="583">IF(N145="","",RANK(N145,N$4:N$403))</f>
        <v/>
      </c>
      <c r="P145" s="12" t="str">
        <f t="shared" si="583"/>
        <v/>
      </c>
      <c r="Q145" s="12" t="str">
        <f t="shared" si="534"/>
        <v/>
      </c>
      <c r="R145" s="12" t="str">
        <f t="shared" ref="R145:S145" si="584">IF(Q145="","",RANK(Q145,Q$4:Q$403))</f>
        <v/>
      </c>
      <c r="S145" s="12" t="str">
        <f t="shared" si="584"/>
        <v/>
      </c>
      <c r="T145" s="11" t="str">
        <f t="shared" si="536"/>
        <v/>
      </c>
      <c r="W145" s="64" t="str">
        <f>IF('BASE DATOS CONDUCTORES'!F145="","",'BASE DATOS CONDUCTORES'!F145)</f>
        <v/>
      </c>
      <c r="X145" s="64" t="str">
        <f>'BASE DATOS CONDUCTORES'!J145</f>
        <v/>
      </c>
      <c r="Y145" s="64" t="str">
        <f>'BASE DATOS CONDUCTORES'!M145</f>
        <v/>
      </c>
      <c r="Z145" s="64" t="str">
        <f>'BASE DATOS CONDUCTORES'!P145</f>
        <v/>
      </c>
      <c r="AA145" s="64" t="str">
        <f>'BASE DATOS CONDUCTORES'!S145</f>
        <v/>
      </c>
      <c r="AB145" s="64">
        <f>IF('BASE DATOS CONDUCTORES'!D145="","",'BASE DATOS CONDUCTORES'!D145)</f>
        <v>142</v>
      </c>
    </row>
    <row r="146" spans="2:28">
      <c r="B146" s="11" t="str">
        <f t="shared" si="526"/>
        <v/>
      </c>
      <c r="C146" s="66"/>
      <c r="D146" s="78">
        <v>143</v>
      </c>
      <c r="E146" s="14"/>
      <c r="F146" s="13"/>
      <c r="G146" s="11" t="str">
        <f t="shared" si="527"/>
        <v/>
      </c>
      <c r="H146" s="12" t="str">
        <f t="shared" si="528"/>
        <v/>
      </c>
      <c r="I146" s="12" t="str">
        <f t="shared" ref="I146:J146" si="585">IF(H146="","",RANK(H146,H$4:H$403))</f>
        <v/>
      </c>
      <c r="J146" s="12" t="str">
        <f t="shared" si="585"/>
        <v/>
      </c>
      <c r="K146" s="12" t="str">
        <f t="shared" si="530"/>
        <v/>
      </c>
      <c r="L146" s="12" t="str">
        <f t="shared" ref="L146:M146" si="586">IF(K146="","",RANK(K146,K$4:K$403))</f>
        <v/>
      </c>
      <c r="M146" s="12" t="str">
        <f t="shared" si="586"/>
        <v/>
      </c>
      <c r="N146" s="12" t="str">
        <f t="shared" si="532"/>
        <v/>
      </c>
      <c r="O146" s="12" t="str">
        <f t="shared" ref="O146:P146" si="587">IF(N146="","",RANK(N146,N$4:N$403))</f>
        <v/>
      </c>
      <c r="P146" s="12" t="str">
        <f t="shared" si="587"/>
        <v/>
      </c>
      <c r="Q146" s="12" t="str">
        <f t="shared" si="534"/>
        <v/>
      </c>
      <c r="R146" s="12" t="str">
        <f t="shared" ref="R146:S146" si="588">IF(Q146="","",RANK(Q146,Q$4:Q$403))</f>
        <v/>
      </c>
      <c r="S146" s="12" t="str">
        <f t="shared" si="588"/>
        <v/>
      </c>
      <c r="T146" s="11" t="str">
        <f t="shared" si="536"/>
        <v/>
      </c>
      <c r="W146" s="64" t="str">
        <f>IF('BASE DATOS CONDUCTORES'!F146="","",'BASE DATOS CONDUCTORES'!F146)</f>
        <v/>
      </c>
      <c r="X146" s="64" t="str">
        <f>'BASE DATOS CONDUCTORES'!J146</f>
        <v/>
      </c>
      <c r="Y146" s="64" t="str">
        <f>'BASE DATOS CONDUCTORES'!M146</f>
        <v/>
      </c>
      <c r="Z146" s="64" t="str">
        <f>'BASE DATOS CONDUCTORES'!P146</f>
        <v/>
      </c>
      <c r="AA146" s="64" t="str">
        <f>'BASE DATOS CONDUCTORES'!S146</f>
        <v/>
      </c>
      <c r="AB146" s="64">
        <f>IF('BASE DATOS CONDUCTORES'!D146="","",'BASE DATOS CONDUCTORES'!D146)</f>
        <v>143</v>
      </c>
    </row>
    <row r="147" spans="2:28">
      <c r="B147" s="11" t="str">
        <f t="shared" si="526"/>
        <v/>
      </c>
      <c r="C147" s="66"/>
      <c r="D147" s="78">
        <v>144</v>
      </c>
      <c r="E147" s="14"/>
      <c r="F147" s="13"/>
      <c r="G147" s="11" t="str">
        <f t="shared" si="527"/>
        <v/>
      </c>
      <c r="H147" s="12" t="str">
        <f t="shared" si="528"/>
        <v/>
      </c>
      <c r="I147" s="12" t="str">
        <f t="shared" ref="I147:J147" si="589">IF(H147="","",RANK(H147,H$4:H$403))</f>
        <v/>
      </c>
      <c r="J147" s="12" t="str">
        <f t="shared" si="589"/>
        <v/>
      </c>
      <c r="K147" s="12" t="str">
        <f t="shared" si="530"/>
        <v/>
      </c>
      <c r="L147" s="12" t="str">
        <f t="shared" ref="L147:M147" si="590">IF(K147="","",RANK(K147,K$4:K$403))</f>
        <v/>
      </c>
      <c r="M147" s="12" t="str">
        <f t="shared" si="590"/>
        <v/>
      </c>
      <c r="N147" s="12" t="str">
        <f t="shared" si="532"/>
        <v/>
      </c>
      <c r="O147" s="12" t="str">
        <f t="shared" ref="O147:P147" si="591">IF(N147="","",RANK(N147,N$4:N$403))</f>
        <v/>
      </c>
      <c r="P147" s="12" t="str">
        <f t="shared" si="591"/>
        <v/>
      </c>
      <c r="Q147" s="12" t="str">
        <f t="shared" si="534"/>
        <v/>
      </c>
      <c r="R147" s="12" t="str">
        <f t="shared" ref="R147:S147" si="592">IF(Q147="","",RANK(Q147,Q$4:Q$403))</f>
        <v/>
      </c>
      <c r="S147" s="12" t="str">
        <f t="shared" si="592"/>
        <v/>
      </c>
      <c r="T147" s="11" t="str">
        <f t="shared" si="536"/>
        <v/>
      </c>
      <c r="W147" s="64" t="str">
        <f>IF('BASE DATOS CONDUCTORES'!F147="","",'BASE DATOS CONDUCTORES'!F147)</f>
        <v/>
      </c>
      <c r="X147" s="64" t="str">
        <f>'BASE DATOS CONDUCTORES'!J147</f>
        <v/>
      </c>
      <c r="Y147" s="64" t="str">
        <f>'BASE DATOS CONDUCTORES'!M147</f>
        <v/>
      </c>
      <c r="Z147" s="64" t="str">
        <f>'BASE DATOS CONDUCTORES'!P147</f>
        <v/>
      </c>
      <c r="AA147" s="64" t="str">
        <f>'BASE DATOS CONDUCTORES'!S147</f>
        <v/>
      </c>
      <c r="AB147" s="64">
        <f>IF('BASE DATOS CONDUCTORES'!D147="","",'BASE DATOS CONDUCTORES'!D147)</f>
        <v>144</v>
      </c>
    </row>
    <row r="148" spans="2:28">
      <c r="B148" s="11">
        <f t="shared" si="526"/>
        <v>145</v>
      </c>
      <c r="C148" s="66">
        <v>6145</v>
      </c>
      <c r="D148" s="78">
        <v>145</v>
      </c>
      <c r="E148" s="14" t="s">
        <v>51</v>
      </c>
      <c r="F148" s="13" t="s">
        <v>103</v>
      </c>
      <c r="G148" s="11">
        <f t="shared" si="527"/>
        <v>1256</v>
      </c>
      <c r="H148" s="12">
        <f t="shared" si="528"/>
        <v>67</v>
      </c>
      <c r="I148" s="12">
        <f t="shared" ref="I148:J148" si="593">IF(H148="","",RANK(H148,H$4:H$403))</f>
        <v>29</v>
      </c>
      <c r="J148" s="12">
        <f t="shared" si="593"/>
        <v>46</v>
      </c>
      <c r="K148" s="12" t="str">
        <f t="shared" si="530"/>
        <v/>
      </c>
      <c r="L148" s="12" t="str">
        <f t="shared" ref="L148:M148" si="594">IF(K148="","",RANK(K148,K$4:K$403))</f>
        <v/>
      </c>
      <c r="M148" s="12" t="str">
        <f t="shared" si="594"/>
        <v/>
      </c>
      <c r="N148" s="12" t="str">
        <f t="shared" si="532"/>
        <v/>
      </c>
      <c r="O148" s="12" t="str">
        <f t="shared" ref="O148:P148" si="595">IF(N148="","",RANK(N148,N$4:N$403))</f>
        <v/>
      </c>
      <c r="P148" s="12" t="str">
        <f t="shared" si="595"/>
        <v/>
      </c>
      <c r="Q148" s="12" t="str">
        <f t="shared" si="534"/>
        <v/>
      </c>
      <c r="R148" s="12" t="str">
        <f t="shared" ref="R148:S148" si="596">IF(Q148="","",RANK(Q148,Q$4:Q$403))</f>
        <v/>
      </c>
      <c r="S148" s="12" t="str">
        <f t="shared" si="596"/>
        <v/>
      </c>
      <c r="T148" s="11" t="str">
        <f t="shared" si="536"/>
        <v>TRALUSA</v>
      </c>
      <c r="W148" s="64" t="str">
        <f>IF('BASE DATOS CONDUCTORES'!F148="","",'BASE DATOS CONDUCTORES'!F148)</f>
        <v>TRALUSA</v>
      </c>
      <c r="X148" s="64">
        <f>'BASE DATOS CONDUCTORES'!J148</f>
        <v>46</v>
      </c>
      <c r="Y148" s="64" t="str">
        <f>'BASE DATOS CONDUCTORES'!M148</f>
        <v/>
      </c>
      <c r="Z148" s="64" t="str">
        <f>'BASE DATOS CONDUCTORES'!P148</f>
        <v/>
      </c>
      <c r="AA148" s="64" t="str">
        <f>'BASE DATOS CONDUCTORES'!S148</f>
        <v/>
      </c>
      <c r="AB148" s="64">
        <f>IF('BASE DATOS CONDUCTORES'!D148="","",'BASE DATOS CONDUCTORES'!D148)</f>
        <v>145</v>
      </c>
    </row>
    <row r="149" spans="2:28">
      <c r="B149" s="11" t="str">
        <f t="shared" si="526"/>
        <v/>
      </c>
      <c r="C149" s="66"/>
      <c r="D149" s="78">
        <v>146</v>
      </c>
      <c r="E149" s="14"/>
      <c r="F149" s="13"/>
      <c r="G149" s="11" t="str">
        <f t="shared" si="527"/>
        <v/>
      </c>
      <c r="H149" s="12" t="str">
        <f t="shared" si="528"/>
        <v/>
      </c>
      <c r="I149" s="12" t="str">
        <f t="shared" ref="I149:J149" si="597">IF(H149="","",RANK(H149,H$4:H$403))</f>
        <v/>
      </c>
      <c r="J149" s="12" t="str">
        <f t="shared" si="597"/>
        <v/>
      </c>
      <c r="K149" s="12" t="str">
        <f t="shared" si="530"/>
        <v/>
      </c>
      <c r="L149" s="12" t="str">
        <f t="shared" ref="L149:M149" si="598">IF(K149="","",RANK(K149,K$4:K$403))</f>
        <v/>
      </c>
      <c r="M149" s="12" t="str">
        <f t="shared" si="598"/>
        <v/>
      </c>
      <c r="N149" s="12" t="str">
        <f t="shared" si="532"/>
        <v/>
      </c>
      <c r="O149" s="12" t="str">
        <f t="shared" ref="O149:P149" si="599">IF(N149="","",RANK(N149,N$4:N$403))</f>
        <v/>
      </c>
      <c r="P149" s="12" t="str">
        <f t="shared" si="599"/>
        <v/>
      </c>
      <c r="Q149" s="12" t="str">
        <f t="shared" si="534"/>
        <v/>
      </c>
      <c r="R149" s="12" t="str">
        <f t="shared" ref="R149:S149" si="600">IF(Q149="","",RANK(Q149,Q$4:Q$403))</f>
        <v/>
      </c>
      <c r="S149" s="12" t="str">
        <f t="shared" si="600"/>
        <v/>
      </c>
      <c r="T149" s="11" t="str">
        <f t="shared" si="536"/>
        <v/>
      </c>
      <c r="W149" s="64" t="str">
        <f>IF('BASE DATOS CONDUCTORES'!F149="","",'BASE DATOS CONDUCTORES'!F149)</f>
        <v/>
      </c>
      <c r="X149" s="64" t="str">
        <f>'BASE DATOS CONDUCTORES'!J149</f>
        <v/>
      </c>
      <c r="Y149" s="64" t="str">
        <f>'BASE DATOS CONDUCTORES'!M149</f>
        <v/>
      </c>
      <c r="Z149" s="64" t="str">
        <f>'BASE DATOS CONDUCTORES'!P149</f>
        <v/>
      </c>
      <c r="AA149" s="64" t="str">
        <f>'BASE DATOS CONDUCTORES'!S149</f>
        <v/>
      </c>
      <c r="AB149" s="64">
        <f>IF('BASE DATOS CONDUCTORES'!D149="","",'BASE DATOS CONDUCTORES'!D149)</f>
        <v>146</v>
      </c>
    </row>
    <row r="150" spans="2:28">
      <c r="B150" s="11" t="str">
        <f t="shared" si="526"/>
        <v/>
      </c>
      <c r="C150" s="66"/>
      <c r="D150" s="78">
        <v>147</v>
      </c>
      <c r="E150" s="14"/>
      <c r="F150" s="13"/>
      <c r="G150" s="11" t="str">
        <f t="shared" si="527"/>
        <v/>
      </c>
      <c r="H150" s="12" t="str">
        <f t="shared" si="528"/>
        <v/>
      </c>
      <c r="I150" s="12" t="str">
        <f t="shared" ref="I150:J150" si="601">IF(H150="","",RANK(H150,H$4:H$403))</f>
        <v/>
      </c>
      <c r="J150" s="12" t="str">
        <f t="shared" si="601"/>
        <v/>
      </c>
      <c r="K150" s="12" t="str">
        <f t="shared" si="530"/>
        <v/>
      </c>
      <c r="L150" s="12" t="str">
        <f t="shared" ref="L150:M150" si="602">IF(K150="","",RANK(K150,K$4:K$403))</f>
        <v/>
      </c>
      <c r="M150" s="12" t="str">
        <f t="shared" si="602"/>
        <v/>
      </c>
      <c r="N150" s="12" t="str">
        <f t="shared" si="532"/>
        <v/>
      </c>
      <c r="O150" s="12" t="str">
        <f t="shared" ref="O150:P150" si="603">IF(N150="","",RANK(N150,N$4:N$403))</f>
        <v/>
      </c>
      <c r="P150" s="12" t="str">
        <f t="shared" si="603"/>
        <v/>
      </c>
      <c r="Q150" s="12" t="str">
        <f t="shared" si="534"/>
        <v/>
      </c>
      <c r="R150" s="12" t="str">
        <f t="shared" ref="R150:S150" si="604">IF(Q150="","",RANK(Q150,Q$4:Q$403))</f>
        <v/>
      </c>
      <c r="S150" s="12" t="str">
        <f t="shared" si="604"/>
        <v/>
      </c>
      <c r="T150" s="11" t="str">
        <f t="shared" si="536"/>
        <v/>
      </c>
      <c r="W150" s="64" t="str">
        <f>IF('BASE DATOS CONDUCTORES'!F150="","",'BASE DATOS CONDUCTORES'!F150)</f>
        <v/>
      </c>
      <c r="X150" s="64" t="str">
        <f>'BASE DATOS CONDUCTORES'!J150</f>
        <v/>
      </c>
      <c r="Y150" s="64" t="str">
        <f>'BASE DATOS CONDUCTORES'!M150</f>
        <v/>
      </c>
      <c r="Z150" s="64" t="str">
        <f>'BASE DATOS CONDUCTORES'!P150</f>
        <v/>
      </c>
      <c r="AA150" s="64" t="str">
        <f>'BASE DATOS CONDUCTORES'!S150</f>
        <v/>
      </c>
      <c r="AB150" s="64">
        <f>IF('BASE DATOS CONDUCTORES'!D150="","",'BASE DATOS CONDUCTORES'!D150)</f>
        <v>147</v>
      </c>
    </row>
    <row r="151" spans="2:28">
      <c r="B151" s="11" t="str">
        <f t="shared" si="526"/>
        <v/>
      </c>
      <c r="C151" s="66"/>
      <c r="D151" s="78">
        <v>148</v>
      </c>
      <c r="E151" s="14"/>
      <c r="F151" s="13"/>
      <c r="G151" s="11" t="str">
        <f t="shared" si="527"/>
        <v/>
      </c>
      <c r="H151" s="12" t="str">
        <f t="shared" si="528"/>
        <v/>
      </c>
      <c r="I151" s="12" t="str">
        <f t="shared" ref="I151:J151" si="605">IF(H151="","",RANK(H151,H$4:H$403))</f>
        <v/>
      </c>
      <c r="J151" s="12" t="str">
        <f t="shared" si="605"/>
        <v/>
      </c>
      <c r="K151" s="12" t="str">
        <f t="shared" si="530"/>
        <v/>
      </c>
      <c r="L151" s="12" t="str">
        <f t="shared" ref="L151:M151" si="606">IF(K151="","",RANK(K151,K$4:K$403))</f>
        <v/>
      </c>
      <c r="M151" s="12" t="str">
        <f t="shared" si="606"/>
        <v/>
      </c>
      <c r="N151" s="12" t="str">
        <f t="shared" si="532"/>
        <v/>
      </c>
      <c r="O151" s="12" t="str">
        <f t="shared" ref="O151:P151" si="607">IF(N151="","",RANK(N151,N$4:N$403))</f>
        <v/>
      </c>
      <c r="P151" s="12" t="str">
        <f t="shared" si="607"/>
        <v/>
      </c>
      <c r="Q151" s="12" t="str">
        <f t="shared" si="534"/>
        <v/>
      </c>
      <c r="R151" s="12" t="str">
        <f t="shared" ref="R151:S151" si="608">IF(Q151="","",RANK(Q151,Q$4:Q$403))</f>
        <v/>
      </c>
      <c r="S151" s="12" t="str">
        <f t="shared" si="608"/>
        <v/>
      </c>
      <c r="T151" s="11" t="str">
        <f t="shared" si="536"/>
        <v/>
      </c>
      <c r="W151" s="64" t="str">
        <f>IF('BASE DATOS CONDUCTORES'!F151="","",'BASE DATOS CONDUCTORES'!F151)</f>
        <v/>
      </c>
      <c r="X151" s="64" t="str">
        <f>'BASE DATOS CONDUCTORES'!J151</f>
        <v/>
      </c>
      <c r="Y151" s="64" t="str">
        <f>'BASE DATOS CONDUCTORES'!M151</f>
        <v/>
      </c>
      <c r="Z151" s="64" t="str">
        <f>'BASE DATOS CONDUCTORES'!P151</f>
        <v/>
      </c>
      <c r="AA151" s="64" t="str">
        <f>'BASE DATOS CONDUCTORES'!S151</f>
        <v/>
      </c>
      <c r="AB151" s="64">
        <f>IF('BASE DATOS CONDUCTORES'!D151="","",'BASE DATOS CONDUCTORES'!D151)</f>
        <v>148</v>
      </c>
    </row>
    <row r="152" spans="2:28">
      <c r="B152" s="11">
        <f t="shared" si="526"/>
        <v>149</v>
      </c>
      <c r="C152" s="66">
        <v>6149</v>
      </c>
      <c r="D152" s="78">
        <v>149</v>
      </c>
      <c r="E152" s="14" t="s">
        <v>50</v>
      </c>
      <c r="F152" s="13" t="s">
        <v>103</v>
      </c>
      <c r="G152" s="11">
        <f t="shared" si="527"/>
        <v>1252</v>
      </c>
      <c r="H152" s="12">
        <f t="shared" si="528"/>
        <v>68</v>
      </c>
      <c r="I152" s="12">
        <f t="shared" ref="I152:J152" si="609">IF(H152="","",RANK(H152,H$4:H$403))</f>
        <v>28</v>
      </c>
      <c r="J152" s="12">
        <f t="shared" si="609"/>
        <v>47</v>
      </c>
      <c r="K152" s="12" t="str">
        <f t="shared" si="530"/>
        <v/>
      </c>
      <c r="L152" s="12" t="str">
        <f t="shared" ref="L152:M152" si="610">IF(K152="","",RANK(K152,K$4:K$403))</f>
        <v/>
      </c>
      <c r="M152" s="12" t="str">
        <f t="shared" si="610"/>
        <v/>
      </c>
      <c r="N152" s="12" t="str">
        <f t="shared" si="532"/>
        <v/>
      </c>
      <c r="O152" s="12" t="str">
        <f t="shared" ref="O152:P152" si="611">IF(N152="","",RANK(N152,N$4:N$403))</f>
        <v/>
      </c>
      <c r="P152" s="12" t="str">
        <f t="shared" si="611"/>
        <v/>
      </c>
      <c r="Q152" s="12" t="str">
        <f t="shared" si="534"/>
        <v/>
      </c>
      <c r="R152" s="12" t="str">
        <f t="shared" ref="R152:S152" si="612">IF(Q152="","",RANK(Q152,Q$4:Q$403))</f>
        <v/>
      </c>
      <c r="S152" s="12" t="str">
        <f t="shared" si="612"/>
        <v/>
      </c>
      <c r="T152" s="11" t="str">
        <f t="shared" si="536"/>
        <v>TRALUSA</v>
      </c>
      <c r="W152" s="64" t="str">
        <f>IF('BASE DATOS CONDUCTORES'!F152="","",'BASE DATOS CONDUCTORES'!F152)</f>
        <v>TRALUSA</v>
      </c>
      <c r="X152" s="64">
        <f>'BASE DATOS CONDUCTORES'!J152</f>
        <v>47</v>
      </c>
      <c r="Y152" s="64" t="str">
        <f>'BASE DATOS CONDUCTORES'!M152</f>
        <v/>
      </c>
      <c r="Z152" s="64" t="str">
        <f>'BASE DATOS CONDUCTORES'!P152</f>
        <v/>
      </c>
      <c r="AA152" s="64" t="str">
        <f>'BASE DATOS CONDUCTORES'!S152</f>
        <v/>
      </c>
      <c r="AB152" s="64">
        <f>IF('BASE DATOS CONDUCTORES'!D152="","",'BASE DATOS CONDUCTORES'!D152)</f>
        <v>149</v>
      </c>
    </row>
    <row r="153" spans="2:28">
      <c r="B153" s="11">
        <f t="shared" si="526"/>
        <v>150</v>
      </c>
      <c r="C153" s="66">
        <v>6150</v>
      </c>
      <c r="D153" s="78">
        <v>150</v>
      </c>
      <c r="E153" s="14" t="s">
        <v>52</v>
      </c>
      <c r="F153" s="13" t="s">
        <v>103</v>
      </c>
      <c r="G153" s="11">
        <f t="shared" si="527"/>
        <v>1251</v>
      </c>
      <c r="H153" s="12">
        <f t="shared" si="528"/>
        <v>69</v>
      </c>
      <c r="I153" s="12">
        <f t="shared" ref="I153:J153" si="613">IF(H153="","",RANK(H153,H$4:H$403))</f>
        <v>27</v>
      </c>
      <c r="J153" s="12">
        <f t="shared" si="613"/>
        <v>48</v>
      </c>
      <c r="K153" s="12" t="str">
        <f t="shared" si="530"/>
        <v/>
      </c>
      <c r="L153" s="12" t="str">
        <f t="shared" ref="L153:M153" si="614">IF(K153="","",RANK(K153,K$4:K$403))</f>
        <v/>
      </c>
      <c r="M153" s="12" t="str">
        <f t="shared" si="614"/>
        <v/>
      </c>
      <c r="N153" s="12" t="str">
        <f t="shared" si="532"/>
        <v/>
      </c>
      <c r="O153" s="12" t="str">
        <f t="shared" ref="O153:P153" si="615">IF(N153="","",RANK(N153,N$4:N$403))</f>
        <v/>
      </c>
      <c r="P153" s="12" t="str">
        <f t="shared" si="615"/>
        <v/>
      </c>
      <c r="Q153" s="12" t="str">
        <f t="shared" si="534"/>
        <v/>
      </c>
      <c r="R153" s="12" t="str">
        <f t="shared" ref="R153:S153" si="616">IF(Q153="","",RANK(Q153,Q$4:Q$403))</f>
        <v/>
      </c>
      <c r="S153" s="12" t="str">
        <f t="shared" si="616"/>
        <v/>
      </c>
      <c r="T153" s="11" t="str">
        <f t="shared" si="536"/>
        <v>TRALUSA</v>
      </c>
      <c r="W153" s="64" t="str">
        <f>IF('BASE DATOS CONDUCTORES'!F153="","",'BASE DATOS CONDUCTORES'!F153)</f>
        <v>TRALUSA</v>
      </c>
      <c r="X153" s="64">
        <f>'BASE DATOS CONDUCTORES'!J153</f>
        <v>48</v>
      </c>
      <c r="Y153" s="64" t="str">
        <f>'BASE DATOS CONDUCTORES'!M153</f>
        <v/>
      </c>
      <c r="Z153" s="64" t="str">
        <f>'BASE DATOS CONDUCTORES'!P153</f>
        <v/>
      </c>
      <c r="AA153" s="64" t="str">
        <f>'BASE DATOS CONDUCTORES'!S153</f>
        <v/>
      </c>
      <c r="AB153" s="64">
        <f>IF('BASE DATOS CONDUCTORES'!D153="","",'BASE DATOS CONDUCTORES'!D153)</f>
        <v>150</v>
      </c>
    </row>
    <row r="154" spans="2:28">
      <c r="B154" s="11">
        <f t="shared" si="526"/>
        <v>151</v>
      </c>
      <c r="C154" s="66">
        <v>6151</v>
      </c>
      <c r="D154" s="78">
        <v>151</v>
      </c>
      <c r="E154" s="14" t="s">
        <v>54</v>
      </c>
      <c r="F154" s="13" t="s">
        <v>103</v>
      </c>
      <c r="G154" s="11">
        <f t="shared" si="527"/>
        <v>1250</v>
      </c>
      <c r="H154" s="12">
        <f t="shared" si="528"/>
        <v>70</v>
      </c>
      <c r="I154" s="12">
        <f t="shared" ref="I154:J154" si="617">IF(H154="","",RANK(H154,H$4:H$403))</f>
        <v>26</v>
      </c>
      <c r="J154" s="12">
        <f t="shared" si="617"/>
        <v>49</v>
      </c>
      <c r="K154" s="12" t="str">
        <f t="shared" si="530"/>
        <v/>
      </c>
      <c r="L154" s="12" t="str">
        <f t="shared" ref="L154:M154" si="618">IF(K154="","",RANK(K154,K$4:K$403))</f>
        <v/>
      </c>
      <c r="M154" s="12" t="str">
        <f t="shared" si="618"/>
        <v/>
      </c>
      <c r="N154" s="12" t="str">
        <f t="shared" si="532"/>
        <v/>
      </c>
      <c r="O154" s="12" t="str">
        <f t="shared" ref="O154:P154" si="619">IF(N154="","",RANK(N154,N$4:N$403))</f>
        <v/>
      </c>
      <c r="P154" s="12" t="str">
        <f t="shared" si="619"/>
        <v/>
      </c>
      <c r="Q154" s="12" t="str">
        <f t="shared" si="534"/>
        <v/>
      </c>
      <c r="R154" s="12" t="str">
        <f t="shared" ref="R154:S154" si="620">IF(Q154="","",RANK(Q154,Q$4:Q$403))</f>
        <v/>
      </c>
      <c r="S154" s="12" t="str">
        <f t="shared" si="620"/>
        <v/>
      </c>
      <c r="T154" s="11" t="str">
        <f t="shared" si="536"/>
        <v>TRALUSA</v>
      </c>
      <c r="W154" s="64" t="str">
        <f>IF('BASE DATOS CONDUCTORES'!F154="","",'BASE DATOS CONDUCTORES'!F154)</f>
        <v>TRALUSA</v>
      </c>
      <c r="X154" s="64">
        <f>'BASE DATOS CONDUCTORES'!J154</f>
        <v>49</v>
      </c>
      <c r="Y154" s="64" t="str">
        <f>'BASE DATOS CONDUCTORES'!M154</f>
        <v/>
      </c>
      <c r="Z154" s="64" t="str">
        <f>'BASE DATOS CONDUCTORES'!P154</f>
        <v/>
      </c>
      <c r="AA154" s="64" t="str">
        <f>'BASE DATOS CONDUCTORES'!S154</f>
        <v/>
      </c>
      <c r="AB154" s="64">
        <f>IF('BASE DATOS CONDUCTORES'!D154="","",'BASE DATOS CONDUCTORES'!D154)</f>
        <v>151</v>
      </c>
    </row>
    <row r="155" spans="2:28">
      <c r="B155" s="11" t="str">
        <f t="shared" si="526"/>
        <v/>
      </c>
      <c r="C155" s="66"/>
      <c r="D155" s="78">
        <v>152</v>
      </c>
      <c r="E155" s="14"/>
      <c r="F155" s="13"/>
      <c r="G155" s="11" t="str">
        <f t="shared" si="527"/>
        <v/>
      </c>
      <c r="H155" s="12" t="str">
        <f t="shared" si="528"/>
        <v/>
      </c>
      <c r="I155" s="12" t="str">
        <f t="shared" ref="I155:J155" si="621">IF(H155="","",RANK(H155,H$4:H$403))</f>
        <v/>
      </c>
      <c r="J155" s="12" t="str">
        <f t="shared" si="621"/>
        <v/>
      </c>
      <c r="K155" s="12" t="str">
        <f t="shared" si="530"/>
        <v/>
      </c>
      <c r="L155" s="12" t="str">
        <f t="shared" ref="L155:M155" si="622">IF(K155="","",RANK(K155,K$4:K$403))</f>
        <v/>
      </c>
      <c r="M155" s="12" t="str">
        <f t="shared" si="622"/>
        <v/>
      </c>
      <c r="N155" s="12" t="str">
        <f t="shared" si="532"/>
        <v/>
      </c>
      <c r="O155" s="12" t="str">
        <f t="shared" ref="O155:P155" si="623">IF(N155="","",RANK(N155,N$4:N$403))</f>
        <v/>
      </c>
      <c r="P155" s="12" t="str">
        <f t="shared" si="623"/>
        <v/>
      </c>
      <c r="Q155" s="12" t="str">
        <f t="shared" si="534"/>
        <v/>
      </c>
      <c r="R155" s="12" t="str">
        <f t="shared" ref="R155:S155" si="624">IF(Q155="","",RANK(Q155,Q$4:Q$403))</f>
        <v/>
      </c>
      <c r="S155" s="12" t="str">
        <f t="shared" si="624"/>
        <v/>
      </c>
      <c r="T155" s="11" t="str">
        <f t="shared" si="536"/>
        <v/>
      </c>
      <c r="W155" s="64" t="str">
        <f>IF('BASE DATOS CONDUCTORES'!F155="","",'BASE DATOS CONDUCTORES'!F155)</f>
        <v/>
      </c>
      <c r="X155" s="64" t="str">
        <f>'BASE DATOS CONDUCTORES'!J155</f>
        <v/>
      </c>
      <c r="Y155" s="64" t="str">
        <f>'BASE DATOS CONDUCTORES'!M155</f>
        <v/>
      </c>
      <c r="Z155" s="64" t="str">
        <f>'BASE DATOS CONDUCTORES'!P155</f>
        <v/>
      </c>
      <c r="AA155" s="64" t="str">
        <f>'BASE DATOS CONDUCTORES'!S155</f>
        <v/>
      </c>
      <c r="AB155" s="64">
        <f>IF('BASE DATOS CONDUCTORES'!D155="","",'BASE DATOS CONDUCTORES'!D155)</f>
        <v>152</v>
      </c>
    </row>
    <row r="156" spans="2:28">
      <c r="B156" s="11" t="str">
        <f t="shared" si="526"/>
        <v/>
      </c>
      <c r="C156" s="66"/>
      <c r="D156" s="78">
        <v>153</v>
      </c>
      <c r="E156" s="14"/>
      <c r="F156" s="13"/>
      <c r="G156" s="11" t="str">
        <f t="shared" si="527"/>
        <v/>
      </c>
      <c r="H156" s="12" t="str">
        <f t="shared" si="528"/>
        <v/>
      </c>
      <c r="I156" s="12" t="str">
        <f t="shared" ref="I156:J156" si="625">IF(H156="","",RANK(H156,H$4:H$403))</f>
        <v/>
      </c>
      <c r="J156" s="12" t="str">
        <f t="shared" si="625"/>
        <v/>
      </c>
      <c r="K156" s="12" t="str">
        <f t="shared" si="530"/>
        <v/>
      </c>
      <c r="L156" s="12" t="str">
        <f t="shared" ref="L156:M156" si="626">IF(K156="","",RANK(K156,K$4:K$403))</f>
        <v/>
      </c>
      <c r="M156" s="12" t="str">
        <f t="shared" si="626"/>
        <v/>
      </c>
      <c r="N156" s="12" t="str">
        <f t="shared" si="532"/>
        <v/>
      </c>
      <c r="O156" s="12" t="str">
        <f t="shared" ref="O156:P156" si="627">IF(N156="","",RANK(N156,N$4:N$403))</f>
        <v/>
      </c>
      <c r="P156" s="12" t="str">
        <f t="shared" si="627"/>
        <v/>
      </c>
      <c r="Q156" s="12" t="str">
        <f t="shared" si="534"/>
        <v/>
      </c>
      <c r="R156" s="12" t="str">
        <f t="shared" ref="R156:S156" si="628">IF(Q156="","",RANK(Q156,Q$4:Q$403))</f>
        <v/>
      </c>
      <c r="S156" s="12" t="str">
        <f t="shared" si="628"/>
        <v/>
      </c>
      <c r="T156" s="11" t="str">
        <f t="shared" si="536"/>
        <v/>
      </c>
      <c r="W156" s="64" t="str">
        <f>IF('BASE DATOS CONDUCTORES'!F156="","",'BASE DATOS CONDUCTORES'!F156)</f>
        <v/>
      </c>
      <c r="X156" s="64" t="str">
        <f>'BASE DATOS CONDUCTORES'!J156</f>
        <v/>
      </c>
      <c r="Y156" s="64" t="str">
        <f>'BASE DATOS CONDUCTORES'!M156</f>
        <v/>
      </c>
      <c r="Z156" s="64" t="str">
        <f>'BASE DATOS CONDUCTORES'!P156</f>
        <v/>
      </c>
      <c r="AA156" s="64" t="str">
        <f>'BASE DATOS CONDUCTORES'!S156</f>
        <v/>
      </c>
      <c r="AB156" s="64">
        <f>IF('BASE DATOS CONDUCTORES'!D156="","",'BASE DATOS CONDUCTORES'!D156)</f>
        <v>153</v>
      </c>
    </row>
    <row r="157" spans="2:28">
      <c r="B157" s="11" t="str">
        <f t="shared" si="526"/>
        <v/>
      </c>
      <c r="C157" s="66"/>
      <c r="D157" s="78">
        <v>154</v>
      </c>
      <c r="E157" s="14"/>
      <c r="F157" s="13"/>
      <c r="G157" s="11" t="str">
        <f t="shared" si="527"/>
        <v/>
      </c>
      <c r="H157" s="12" t="str">
        <f t="shared" si="528"/>
        <v/>
      </c>
      <c r="I157" s="12" t="str">
        <f t="shared" ref="I157:J157" si="629">IF(H157="","",RANK(H157,H$4:H$403))</f>
        <v/>
      </c>
      <c r="J157" s="12" t="str">
        <f t="shared" si="629"/>
        <v/>
      </c>
      <c r="K157" s="12" t="str">
        <f t="shared" si="530"/>
        <v/>
      </c>
      <c r="L157" s="12" t="str">
        <f t="shared" ref="L157:M157" si="630">IF(K157="","",RANK(K157,K$4:K$403))</f>
        <v/>
      </c>
      <c r="M157" s="12" t="str">
        <f t="shared" si="630"/>
        <v/>
      </c>
      <c r="N157" s="12" t="str">
        <f t="shared" si="532"/>
        <v/>
      </c>
      <c r="O157" s="12" t="str">
        <f t="shared" ref="O157:P157" si="631">IF(N157="","",RANK(N157,N$4:N$403))</f>
        <v/>
      </c>
      <c r="P157" s="12" t="str">
        <f t="shared" si="631"/>
        <v/>
      </c>
      <c r="Q157" s="12" t="str">
        <f t="shared" si="534"/>
        <v/>
      </c>
      <c r="R157" s="12" t="str">
        <f t="shared" ref="R157:S157" si="632">IF(Q157="","",RANK(Q157,Q$4:Q$403))</f>
        <v/>
      </c>
      <c r="S157" s="12" t="str">
        <f t="shared" si="632"/>
        <v/>
      </c>
      <c r="T157" s="11" t="str">
        <f t="shared" si="536"/>
        <v/>
      </c>
      <c r="W157" s="64" t="str">
        <f>IF('BASE DATOS CONDUCTORES'!F157="","",'BASE DATOS CONDUCTORES'!F157)</f>
        <v/>
      </c>
      <c r="X157" s="64" t="str">
        <f>'BASE DATOS CONDUCTORES'!J157</f>
        <v/>
      </c>
      <c r="Y157" s="64" t="str">
        <f>'BASE DATOS CONDUCTORES'!M157</f>
        <v/>
      </c>
      <c r="Z157" s="64" t="str">
        <f>'BASE DATOS CONDUCTORES'!P157</f>
        <v/>
      </c>
      <c r="AA157" s="64" t="str">
        <f>'BASE DATOS CONDUCTORES'!S157</f>
        <v/>
      </c>
      <c r="AB157" s="64">
        <f>IF('BASE DATOS CONDUCTORES'!D157="","",'BASE DATOS CONDUCTORES'!D157)</f>
        <v>154</v>
      </c>
    </row>
    <row r="158" spans="2:28">
      <c r="B158" s="11" t="str">
        <f t="shared" si="526"/>
        <v/>
      </c>
      <c r="C158" s="66"/>
      <c r="D158" s="78">
        <v>155</v>
      </c>
      <c r="E158" s="14"/>
      <c r="F158" s="13"/>
      <c r="G158" s="11" t="str">
        <f t="shared" si="527"/>
        <v/>
      </c>
      <c r="H158" s="12" t="str">
        <f t="shared" si="528"/>
        <v/>
      </c>
      <c r="I158" s="12" t="str">
        <f t="shared" ref="I158:J158" si="633">IF(H158="","",RANK(H158,H$4:H$403))</f>
        <v/>
      </c>
      <c r="J158" s="12" t="str">
        <f t="shared" si="633"/>
        <v/>
      </c>
      <c r="K158" s="12" t="str">
        <f t="shared" si="530"/>
        <v/>
      </c>
      <c r="L158" s="12" t="str">
        <f t="shared" ref="L158:M158" si="634">IF(K158="","",RANK(K158,K$4:K$403))</f>
        <v/>
      </c>
      <c r="M158" s="12" t="str">
        <f t="shared" si="634"/>
        <v/>
      </c>
      <c r="N158" s="12" t="str">
        <f t="shared" si="532"/>
        <v/>
      </c>
      <c r="O158" s="12" t="str">
        <f t="shared" ref="O158:P158" si="635">IF(N158="","",RANK(N158,N$4:N$403))</f>
        <v/>
      </c>
      <c r="P158" s="12" t="str">
        <f t="shared" si="635"/>
        <v/>
      </c>
      <c r="Q158" s="12" t="str">
        <f t="shared" si="534"/>
        <v/>
      </c>
      <c r="R158" s="12" t="str">
        <f t="shared" ref="R158:S158" si="636">IF(Q158="","",RANK(Q158,Q$4:Q$403))</f>
        <v/>
      </c>
      <c r="S158" s="12" t="str">
        <f t="shared" si="636"/>
        <v/>
      </c>
      <c r="T158" s="11" t="str">
        <f t="shared" si="536"/>
        <v/>
      </c>
      <c r="W158" s="64" t="str">
        <f>IF('BASE DATOS CONDUCTORES'!F158="","",'BASE DATOS CONDUCTORES'!F158)</f>
        <v/>
      </c>
      <c r="X158" s="64" t="str">
        <f>'BASE DATOS CONDUCTORES'!J158</f>
        <v/>
      </c>
      <c r="Y158" s="64" t="str">
        <f>'BASE DATOS CONDUCTORES'!M158</f>
        <v/>
      </c>
      <c r="Z158" s="64" t="str">
        <f>'BASE DATOS CONDUCTORES'!P158</f>
        <v/>
      </c>
      <c r="AA158" s="64" t="str">
        <f>'BASE DATOS CONDUCTORES'!S158</f>
        <v/>
      </c>
      <c r="AB158" s="64">
        <f>IF('BASE DATOS CONDUCTORES'!D158="","",'BASE DATOS CONDUCTORES'!D158)</f>
        <v>155</v>
      </c>
    </row>
    <row r="159" spans="2:28">
      <c r="B159" s="11">
        <f t="shared" si="526"/>
        <v>156</v>
      </c>
      <c r="C159" s="66">
        <v>6156</v>
      </c>
      <c r="D159" s="78">
        <v>156</v>
      </c>
      <c r="E159" s="14" t="s">
        <v>53</v>
      </c>
      <c r="F159" s="13" t="s">
        <v>103</v>
      </c>
      <c r="G159" s="11">
        <f t="shared" si="527"/>
        <v>1245</v>
      </c>
      <c r="H159" s="12">
        <f t="shared" si="528"/>
        <v>71</v>
      </c>
      <c r="I159" s="12">
        <f t="shared" ref="I159:J159" si="637">IF(H159="","",RANK(H159,H$4:H$403))</f>
        <v>25</v>
      </c>
      <c r="J159" s="12">
        <f t="shared" si="637"/>
        <v>50</v>
      </c>
      <c r="K159" s="12" t="str">
        <f t="shared" si="530"/>
        <v/>
      </c>
      <c r="L159" s="12" t="str">
        <f t="shared" ref="L159:M159" si="638">IF(K159="","",RANK(K159,K$4:K$403))</f>
        <v/>
      </c>
      <c r="M159" s="12" t="str">
        <f t="shared" si="638"/>
        <v/>
      </c>
      <c r="N159" s="12" t="str">
        <f t="shared" si="532"/>
        <v/>
      </c>
      <c r="O159" s="12" t="str">
        <f t="shared" ref="O159:P159" si="639">IF(N159="","",RANK(N159,N$4:N$403))</f>
        <v/>
      </c>
      <c r="P159" s="12" t="str">
        <f t="shared" si="639"/>
        <v/>
      </c>
      <c r="Q159" s="12" t="str">
        <f t="shared" si="534"/>
        <v/>
      </c>
      <c r="R159" s="12" t="str">
        <f t="shared" ref="R159:S159" si="640">IF(Q159="","",RANK(Q159,Q$4:Q$403))</f>
        <v/>
      </c>
      <c r="S159" s="12" t="str">
        <f t="shared" si="640"/>
        <v/>
      </c>
      <c r="T159" s="11" t="str">
        <f t="shared" si="536"/>
        <v>TRALUSA</v>
      </c>
      <c r="W159" s="64" t="str">
        <f>IF('BASE DATOS CONDUCTORES'!F159="","",'BASE DATOS CONDUCTORES'!F159)</f>
        <v>TRALUSA</v>
      </c>
      <c r="X159" s="64">
        <f>'BASE DATOS CONDUCTORES'!J159</f>
        <v>50</v>
      </c>
      <c r="Y159" s="64" t="str">
        <f>'BASE DATOS CONDUCTORES'!M159</f>
        <v/>
      </c>
      <c r="Z159" s="64" t="str">
        <f>'BASE DATOS CONDUCTORES'!P159</f>
        <v/>
      </c>
      <c r="AA159" s="64" t="str">
        <f>'BASE DATOS CONDUCTORES'!S159</f>
        <v/>
      </c>
      <c r="AB159" s="64">
        <f>IF('BASE DATOS CONDUCTORES'!D159="","",'BASE DATOS CONDUCTORES'!D159)</f>
        <v>156</v>
      </c>
    </row>
    <row r="160" spans="2:28">
      <c r="B160" s="11" t="str">
        <f t="shared" si="526"/>
        <v/>
      </c>
      <c r="C160" s="66"/>
      <c r="D160" s="78">
        <v>157</v>
      </c>
      <c r="E160" s="14"/>
      <c r="F160" s="13"/>
      <c r="G160" s="11" t="str">
        <f t="shared" si="527"/>
        <v/>
      </c>
      <c r="H160" s="12" t="str">
        <f t="shared" si="528"/>
        <v/>
      </c>
      <c r="I160" s="12" t="str">
        <f t="shared" ref="I160:J160" si="641">IF(H160="","",RANK(H160,H$4:H$403))</f>
        <v/>
      </c>
      <c r="J160" s="12" t="str">
        <f t="shared" si="641"/>
        <v/>
      </c>
      <c r="K160" s="12" t="str">
        <f t="shared" si="530"/>
        <v/>
      </c>
      <c r="L160" s="12" t="str">
        <f t="shared" ref="L160:M160" si="642">IF(K160="","",RANK(K160,K$4:K$403))</f>
        <v/>
      </c>
      <c r="M160" s="12" t="str">
        <f t="shared" si="642"/>
        <v/>
      </c>
      <c r="N160" s="12" t="str">
        <f t="shared" si="532"/>
        <v/>
      </c>
      <c r="O160" s="12" t="str">
        <f t="shared" ref="O160:P160" si="643">IF(N160="","",RANK(N160,N$4:N$403))</f>
        <v/>
      </c>
      <c r="P160" s="12" t="str">
        <f t="shared" si="643"/>
        <v/>
      </c>
      <c r="Q160" s="12" t="str">
        <f t="shared" si="534"/>
        <v/>
      </c>
      <c r="R160" s="12" t="str">
        <f t="shared" ref="R160:S160" si="644">IF(Q160="","",RANK(Q160,Q$4:Q$403))</f>
        <v/>
      </c>
      <c r="S160" s="12" t="str">
        <f t="shared" si="644"/>
        <v/>
      </c>
      <c r="T160" s="11" t="str">
        <f t="shared" si="536"/>
        <v/>
      </c>
      <c r="W160" s="64" t="str">
        <f>IF('BASE DATOS CONDUCTORES'!F160="","",'BASE DATOS CONDUCTORES'!F160)</f>
        <v/>
      </c>
      <c r="X160" s="64" t="str">
        <f>'BASE DATOS CONDUCTORES'!J160</f>
        <v/>
      </c>
      <c r="Y160" s="64" t="str">
        <f>'BASE DATOS CONDUCTORES'!M160</f>
        <v/>
      </c>
      <c r="Z160" s="64" t="str">
        <f>'BASE DATOS CONDUCTORES'!P160</f>
        <v/>
      </c>
      <c r="AA160" s="64" t="str">
        <f>'BASE DATOS CONDUCTORES'!S160</f>
        <v/>
      </c>
      <c r="AB160" s="64">
        <f>IF('BASE DATOS CONDUCTORES'!D160="","",'BASE DATOS CONDUCTORES'!D160)</f>
        <v>157</v>
      </c>
    </row>
    <row r="161" spans="2:28">
      <c r="B161" s="11" t="str">
        <f t="shared" si="526"/>
        <v/>
      </c>
      <c r="C161" s="66"/>
      <c r="D161" s="78">
        <v>158</v>
      </c>
      <c r="E161" s="14"/>
      <c r="F161" s="13"/>
      <c r="G161" s="11" t="str">
        <f t="shared" si="527"/>
        <v/>
      </c>
      <c r="H161" s="12" t="str">
        <f t="shared" si="528"/>
        <v/>
      </c>
      <c r="I161" s="12" t="str">
        <f t="shared" ref="I161:J161" si="645">IF(H161="","",RANK(H161,H$4:H$403))</f>
        <v/>
      </c>
      <c r="J161" s="12" t="str">
        <f t="shared" si="645"/>
        <v/>
      </c>
      <c r="K161" s="12" t="str">
        <f t="shared" si="530"/>
        <v/>
      </c>
      <c r="L161" s="12" t="str">
        <f t="shared" ref="L161:M161" si="646">IF(K161="","",RANK(K161,K$4:K$403))</f>
        <v/>
      </c>
      <c r="M161" s="12" t="str">
        <f t="shared" si="646"/>
        <v/>
      </c>
      <c r="N161" s="12" t="str">
        <f t="shared" si="532"/>
        <v/>
      </c>
      <c r="O161" s="12" t="str">
        <f t="shared" ref="O161:P161" si="647">IF(N161="","",RANK(N161,N$4:N$403))</f>
        <v/>
      </c>
      <c r="P161" s="12" t="str">
        <f t="shared" si="647"/>
        <v/>
      </c>
      <c r="Q161" s="12" t="str">
        <f t="shared" si="534"/>
        <v/>
      </c>
      <c r="R161" s="12" t="str">
        <f t="shared" ref="R161:S161" si="648">IF(Q161="","",RANK(Q161,Q$4:Q$403))</f>
        <v/>
      </c>
      <c r="S161" s="12" t="str">
        <f t="shared" si="648"/>
        <v/>
      </c>
      <c r="T161" s="11" t="str">
        <f t="shared" si="536"/>
        <v/>
      </c>
      <c r="W161" s="64" t="str">
        <f>IF('BASE DATOS CONDUCTORES'!F161="","",'BASE DATOS CONDUCTORES'!F161)</f>
        <v/>
      </c>
      <c r="X161" s="64" t="str">
        <f>'BASE DATOS CONDUCTORES'!J161</f>
        <v/>
      </c>
      <c r="Y161" s="64" t="str">
        <f>'BASE DATOS CONDUCTORES'!M161</f>
        <v/>
      </c>
      <c r="Z161" s="64" t="str">
        <f>'BASE DATOS CONDUCTORES'!P161</f>
        <v/>
      </c>
      <c r="AA161" s="64" t="str">
        <f>'BASE DATOS CONDUCTORES'!S161</f>
        <v/>
      </c>
      <c r="AB161" s="64">
        <f>IF('BASE DATOS CONDUCTORES'!D161="","",'BASE DATOS CONDUCTORES'!D161)</f>
        <v>158</v>
      </c>
    </row>
    <row r="162" spans="2:28">
      <c r="B162" s="11">
        <f t="shared" si="526"/>
        <v>159</v>
      </c>
      <c r="C162" s="66">
        <v>8058</v>
      </c>
      <c r="D162" s="78">
        <v>159</v>
      </c>
      <c r="E162" s="14" t="s">
        <v>56</v>
      </c>
      <c r="F162" s="13" t="s">
        <v>103</v>
      </c>
      <c r="G162" s="11">
        <f t="shared" si="527"/>
        <v>1242</v>
      </c>
      <c r="H162" s="12">
        <f t="shared" si="528"/>
        <v>72</v>
      </c>
      <c r="I162" s="12">
        <f t="shared" ref="I162:J162" si="649">IF(H162="","",RANK(H162,H$4:H$403))</f>
        <v>24</v>
      </c>
      <c r="J162" s="12">
        <f t="shared" si="649"/>
        <v>51</v>
      </c>
      <c r="K162" s="12" t="str">
        <f t="shared" si="530"/>
        <v/>
      </c>
      <c r="L162" s="12" t="str">
        <f t="shared" ref="L162:M162" si="650">IF(K162="","",RANK(K162,K$4:K$403))</f>
        <v/>
      </c>
      <c r="M162" s="12" t="str">
        <f t="shared" si="650"/>
        <v/>
      </c>
      <c r="N162" s="12" t="str">
        <f t="shared" si="532"/>
        <v/>
      </c>
      <c r="O162" s="12" t="str">
        <f t="shared" ref="O162:P162" si="651">IF(N162="","",RANK(N162,N$4:N$403))</f>
        <v/>
      </c>
      <c r="P162" s="12" t="str">
        <f t="shared" si="651"/>
        <v/>
      </c>
      <c r="Q162" s="12" t="str">
        <f t="shared" si="534"/>
        <v/>
      </c>
      <c r="R162" s="12" t="str">
        <f t="shared" ref="R162:S162" si="652">IF(Q162="","",RANK(Q162,Q$4:Q$403))</f>
        <v/>
      </c>
      <c r="S162" s="12" t="str">
        <f t="shared" si="652"/>
        <v/>
      </c>
      <c r="T162" s="11" t="str">
        <f t="shared" si="536"/>
        <v>TRALUSA</v>
      </c>
      <c r="W162" s="64" t="str">
        <f>IF('BASE DATOS CONDUCTORES'!F162="","",'BASE DATOS CONDUCTORES'!F162)</f>
        <v>TRALUSA</v>
      </c>
      <c r="X162" s="64">
        <f>'BASE DATOS CONDUCTORES'!J162</f>
        <v>51</v>
      </c>
      <c r="Y162" s="64" t="str">
        <f>'BASE DATOS CONDUCTORES'!M162</f>
        <v/>
      </c>
      <c r="Z162" s="64" t="str">
        <f>'BASE DATOS CONDUCTORES'!P162</f>
        <v/>
      </c>
      <c r="AA162" s="64" t="str">
        <f>'BASE DATOS CONDUCTORES'!S162</f>
        <v/>
      </c>
      <c r="AB162" s="64">
        <f>IF('BASE DATOS CONDUCTORES'!D162="","",'BASE DATOS CONDUCTORES'!D162)</f>
        <v>159</v>
      </c>
    </row>
    <row r="163" spans="2:28">
      <c r="B163" s="11" t="str">
        <f t="shared" si="526"/>
        <v/>
      </c>
      <c r="C163" s="66"/>
      <c r="D163" s="78">
        <v>160</v>
      </c>
      <c r="E163" s="14"/>
      <c r="F163" s="13"/>
      <c r="G163" s="11" t="str">
        <f t="shared" si="527"/>
        <v/>
      </c>
      <c r="H163" s="12" t="str">
        <f t="shared" si="528"/>
        <v/>
      </c>
      <c r="I163" s="12" t="str">
        <f t="shared" ref="I163:J163" si="653">IF(H163="","",RANK(H163,H$4:H$403))</f>
        <v/>
      </c>
      <c r="J163" s="12" t="str">
        <f t="shared" si="653"/>
        <v/>
      </c>
      <c r="K163" s="12" t="str">
        <f t="shared" si="530"/>
        <v/>
      </c>
      <c r="L163" s="12" t="str">
        <f t="shared" ref="L163:M163" si="654">IF(K163="","",RANK(K163,K$4:K$403))</f>
        <v/>
      </c>
      <c r="M163" s="12" t="str">
        <f t="shared" si="654"/>
        <v/>
      </c>
      <c r="N163" s="12" t="str">
        <f t="shared" si="532"/>
        <v/>
      </c>
      <c r="O163" s="12" t="str">
        <f t="shared" ref="O163:P163" si="655">IF(N163="","",RANK(N163,N$4:N$403))</f>
        <v/>
      </c>
      <c r="P163" s="12" t="str">
        <f t="shared" si="655"/>
        <v/>
      </c>
      <c r="Q163" s="12" t="str">
        <f t="shared" si="534"/>
        <v/>
      </c>
      <c r="R163" s="12" t="str">
        <f t="shared" ref="R163:S163" si="656">IF(Q163="","",RANK(Q163,Q$4:Q$403))</f>
        <v/>
      </c>
      <c r="S163" s="12" t="str">
        <f t="shared" si="656"/>
        <v/>
      </c>
      <c r="T163" s="11" t="str">
        <f t="shared" si="536"/>
        <v/>
      </c>
      <c r="W163" s="64" t="str">
        <f>IF('BASE DATOS CONDUCTORES'!F163="","",'BASE DATOS CONDUCTORES'!F163)</f>
        <v/>
      </c>
      <c r="X163" s="64" t="str">
        <f>'BASE DATOS CONDUCTORES'!J163</f>
        <v/>
      </c>
      <c r="Y163" s="64" t="str">
        <f>'BASE DATOS CONDUCTORES'!M163</f>
        <v/>
      </c>
      <c r="Z163" s="64" t="str">
        <f>'BASE DATOS CONDUCTORES'!P163</f>
        <v/>
      </c>
      <c r="AA163" s="64" t="str">
        <f>'BASE DATOS CONDUCTORES'!S163</f>
        <v/>
      </c>
      <c r="AB163" s="64">
        <f>IF('BASE DATOS CONDUCTORES'!D163="","",'BASE DATOS CONDUCTORES'!D163)</f>
        <v>160</v>
      </c>
    </row>
    <row r="164" spans="2:28">
      <c r="B164" s="11" t="str">
        <f t="shared" si="526"/>
        <v/>
      </c>
      <c r="C164" s="66"/>
      <c r="D164" s="78">
        <v>161</v>
      </c>
      <c r="E164" s="14"/>
      <c r="F164" s="13"/>
      <c r="G164" s="11" t="str">
        <f t="shared" si="527"/>
        <v/>
      </c>
      <c r="H164" s="12" t="str">
        <f t="shared" si="528"/>
        <v/>
      </c>
      <c r="I164" s="12" t="str">
        <f t="shared" ref="I164:J164" si="657">IF(H164="","",RANK(H164,H$4:H$403))</f>
        <v/>
      </c>
      <c r="J164" s="12" t="str">
        <f t="shared" si="657"/>
        <v/>
      </c>
      <c r="K164" s="12" t="str">
        <f t="shared" si="530"/>
        <v/>
      </c>
      <c r="L164" s="12" t="str">
        <f t="shared" ref="L164:M164" si="658">IF(K164="","",RANK(K164,K$4:K$403))</f>
        <v/>
      </c>
      <c r="M164" s="12" t="str">
        <f t="shared" si="658"/>
        <v/>
      </c>
      <c r="N164" s="12" t="str">
        <f t="shared" si="532"/>
        <v/>
      </c>
      <c r="O164" s="12" t="str">
        <f t="shared" ref="O164:P164" si="659">IF(N164="","",RANK(N164,N$4:N$403))</f>
        <v/>
      </c>
      <c r="P164" s="12" t="str">
        <f t="shared" si="659"/>
        <v/>
      </c>
      <c r="Q164" s="12" t="str">
        <f t="shared" si="534"/>
        <v/>
      </c>
      <c r="R164" s="12" t="str">
        <f t="shared" ref="R164:S164" si="660">IF(Q164="","",RANK(Q164,Q$4:Q$403))</f>
        <v/>
      </c>
      <c r="S164" s="12" t="str">
        <f t="shared" si="660"/>
        <v/>
      </c>
      <c r="T164" s="11" t="str">
        <f t="shared" si="536"/>
        <v/>
      </c>
      <c r="W164" s="64" t="str">
        <f>IF('BASE DATOS CONDUCTORES'!F164="","",'BASE DATOS CONDUCTORES'!F164)</f>
        <v/>
      </c>
      <c r="X164" s="64" t="str">
        <f>'BASE DATOS CONDUCTORES'!J164</f>
        <v/>
      </c>
      <c r="Y164" s="64" t="str">
        <f>'BASE DATOS CONDUCTORES'!M164</f>
        <v/>
      </c>
      <c r="Z164" s="64" t="str">
        <f>'BASE DATOS CONDUCTORES'!P164</f>
        <v/>
      </c>
      <c r="AA164" s="64" t="str">
        <f>'BASE DATOS CONDUCTORES'!S164</f>
        <v/>
      </c>
      <c r="AB164" s="64">
        <f>IF('BASE DATOS CONDUCTORES'!D164="","",'BASE DATOS CONDUCTORES'!D164)</f>
        <v>161</v>
      </c>
    </row>
    <row r="165" spans="2:28">
      <c r="B165" s="11" t="str">
        <f t="shared" si="526"/>
        <v/>
      </c>
      <c r="C165" s="66"/>
      <c r="D165" s="78">
        <v>162</v>
      </c>
      <c r="E165" s="14"/>
      <c r="F165" s="13"/>
      <c r="G165" s="11" t="str">
        <f t="shared" si="527"/>
        <v/>
      </c>
      <c r="H165" s="12" t="str">
        <f t="shared" si="528"/>
        <v/>
      </c>
      <c r="I165" s="12" t="str">
        <f t="shared" ref="I165:J165" si="661">IF(H165="","",RANK(H165,H$4:H$403))</f>
        <v/>
      </c>
      <c r="J165" s="12" t="str">
        <f t="shared" si="661"/>
        <v/>
      </c>
      <c r="K165" s="12" t="str">
        <f t="shared" si="530"/>
        <v/>
      </c>
      <c r="L165" s="12" t="str">
        <f t="shared" ref="L165:M165" si="662">IF(K165="","",RANK(K165,K$4:K$403))</f>
        <v/>
      </c>
      <c r="M165" s="12" t="str">
        <f t="shared" si="662"/>
        <v/>
      </c>
      <c r="N165" s="12" t="str">
        <f t="shared" si="532"/>
        <v/>
      </c>
      <c r="O165" s="12" t="str">
        <f t="shared" ref="O165:P165" si="663">IF(N165="","",RANK(N165,N$4:N$403))</f>
        <v/>
      </c>
      <c r="P165" s="12" t="str">
        <f t="shared" si="663"/>
        <v/>
      </c>
      <c r="Q165" s="12" t="str">
        <f t="shared" si="534"/>
        <v/>
      </c>
      <c r="R165" s="12" t="str">
        <f t="shared" ref="R165:S165" si="664">IF(Q165="","",RANK(Q165,Q$4:Q$403))</f>
        <v/>
      </c>
      <c r="S165" s="12" t="str">
        <f t="shared" si="664"/>
        <v/>
      </c>
      <c r="T165" s="11" t="str">
        <f t="shared" si="536"/>
        <v/>
      </c>
      <c r="W165" s="64" t="str">
        <f>IF('BASE DATOS CONDUCTORES'!F165="","",'BASE DATOS CONDUCTORES'!F165)</f>
        <v/>
      </c>
      <c r="X165" s="64" t="str">
        <f>'BASE DATOS CONDUCTORES'!J165</f>
        <v/>
      </c>
      <c r="Y165" s="64" t="str">
        <f>'BASE DATOS CONDUCTORES'!M165</f>
        <v/>
      </c>
      <c r="Z165" s="64" t="str">
        <f>'BASE DATOS CONDUCTORES'!P165</f>
        <v/>
      </c>
      <c r="AA165" s="64" t="str">
        <f>'BASE DATOS CONDUCTORES'!S165</f>
        <v/>
      </c>
      <c r="AB165" s="64">
        <f>IF('BASE DATOS CONDUCTORES'!D165="","",'BASE DATOS CONDUCTORES'!D165)</f>
        <v>162</v>
      </c>
    </row>
    <row r="166" spans="2:28">
      <c r="B166" s="11" t="str">
        <f t="shared" si="526"/>
        <v/>
      </c>
      <c r="C166" s="66"/>
      <c r="D166" s="78">
        <v>163</v>
      </c>
      <c r="E166" s="14"/>
      <c r="F166" s="13"/>
      <c r="G166" s="11" t="str">
        <f t="shared" si="527"/>
        <v/>
      </c>
      <c r="H166" s="12" t="str">
        <f t="shared" si="528"/>
        <v/>
      </c>
      <c r="I166" s="12" t="str">
        <f t="shared" ref="I166:J166" si="665">IF(H166="","",RANK(H166,H$4:H$403))</f>
        <v/>
      </c>
      <c r="J166" s="12" t="str">
        <f t="shared" si="665"/>
        <v/>
      </c>
      <c r="K166" s="12" t="str">
        <f t="shared" si="530"/>
        <v/>
      </c>
      <c r="L166" s="12" t="str">
        <f t="shared" ref="L166:M166" si="666">IF(K166="","",RANK(K166,K$4:K$403))</f>
        <v/>
      </c>
      <c r="M166" s="12" t="str">
        <f t="shared" si="666"/>
        <v/>
      </c>
      <c r="N166" s="12" t="str">
        <f t="shared" si="532"/>
        <v/>
      </c>
      <c r="O166" s="12" t="str">
        <f t="shared" ref="O166:P166" si="667">IF(N166="","",RANK(N166,N$4:N$403))</f>
        <v/>
      </c>
      <c r="P166" s="12" t="str">
        <f t="shared" si="667"/>
        <v/>
      </c>
      <c r="Q166" s="12" t="str">
        <f t="shared" si="534"/>
        <v/>
      </c>
      <c r="R166" s="12" t="str">
        <f t="shared" ref="R166:S166" si="668">IF(Q166="","",RANK(Q166,Q$4:Q$403))</f>
        <v/>
      </c>
      <c r="S166" s="12" t="str">
        <f t="shared" si="668"/>
        <v/>
      </c>
      <c r="T166" s="11" t="str">
        <f t="shared" si="536"/>
        <v/>
      </c>
      <c r="W166" s="64" t="str">
        <f>IF('BASE DATOS CONDUCTORES'!F166="","",'BASE DATOS CONDUCTORES'!F166)</f>
        <v/>
      </c>
      <c r="X166" s="64" t="str">
        <f>'BASE DATOS CONDUCTORES'!J166</f>
        <v/>
      </c>
      <c r="Y166" s="64" t="str">
        <f>'BASE DATOS CONDUCTORES'!M166</f>
        <v/>
      </c>
      <c r="Z166" s="64" t="str">
        <f>'BASE DATOS CONDUCTORES'!P166</f>
        <v/>
      </c>
      <c r="AA166" s="64" t="str">
        <f>'BASE DATOS CONDUCTORES'!S166</f>
        <v/>
      </c>
      <c r="AB166" s="64">
        <f>IF('BASE DATOS CONDUCTORES'!D166="","",'BASE DATOS CONDUCTORES'!D166)</f>
        <v>163</v>
      </c>
    </row>
    <row r="167" spans="2:28">
      <c r="B167" s="11" t="str">
        <f t="shared" si="526"/>
        <v/>
      </c>
      <c r="C167" s="66"/>
      <c r="D167" s="78">
        <v>164</v>
      </c>
      <c r="E167" s="14"/>
      <c r="F167" s="13"/>
      <c r="G167" s="11" t="str">
        <f t="shared" si="527"/>
        <v/>
      </c>
      <c r="H167" s="12" t="str">
        <f t="shared" si="528"/>
        <v/>
      </c>
      <c r="I167" s="12" t="str">
        <f t="shared" ref="I167:J167" si="669">IF(H167="","",RANK(H167,H$4:H$403))</f>
        <v/>
      </c>
      <c r="J167" s="12" t="str">
        <f t="shared" si="669"/>
        <v/>
      </c>
      <c r="K167" s="12" t="str">
        <f t="shared" si="530"/>
        <v/>
      </c>
      <c r="L167" s="12" t="str">
        <f t="shared" ref="L167:M167" si="670">IF(K167="","",RANK(K167,K$4:K$403))</f>
        <v/>
      </c>
      <c r="M167" s="12" t="str">
        <f t="shared" si="670"/>
        <v/>
      </c>
      <c r="N167" s="12" t="str">
        <f t="shared" si="532"/>
        <v/>
      </c>
      <c r="O167" s="12" t="str">
        <f t="shared" ref="O167:P167" si="671">IF(N167="","",RANK(N167,N$4:N$403))</f>
        <v/>
      </c>
      <c r="P167" s="12" t="str">
        <f t="shared" si="671"/>
        <v/>
      </c>
      <c r="Q167" s="12" t="str">
        <f t="shared" si="534"/>
        <v/>
      </c>
      <c r="R167" s="12" t="str">
        <f t="shared" ref="R167:S167" si="672">IF(Q167="","",RANK(Q167,Q$4:Q$403))</f>
        <v/>
      </c>
      <c r="S167" s="12" t="str">
        <f t="shared" si="672"/>
        <v/>
      </c>
      <c r="T167" s="11" t="str">
        <f t="shared" si="536"/>
        <v/>
      </c>
      <c r="W167" s="64" t="str">
        <f>IF('BASE DATOS CONDUCTORES'!F167="","",'BASE DATOS CONDUCTORES'!F167)</f>
        <v/>
      </c>
      <c r="X167" s="64" t="str">
        <f>'BASE DATOS CONDUCTORES'!J167</f>
        <v/>
      </c>
      <c r="Y167" s="64" t="str">
        <f>'BASE DATOS CONDUCTORES'!M167</f>
        <v/>
      </c>
      <c r="Z167" s="64" t="str">
        <f>'BASE DATOS CONDUCTORES'!P167</f>
        <v/>
      </c>
      <c r="AA167" s="64" t="str">
        <f>'BASE DATOS CONDUCTORES'!S167</f>
        <v/>
      </c>
      <c r="AB167" s="64">
        <f>IF('BASE DATOS CONDUCTORES'!D167="","",'BASE DATOS CONDUCTORES'!D167)</f>
        <v>164</v>
      </c>
    </row>
    <row r="168" spans="2:28">
      <c r="B168" s="11" t="str">
        <f t="shared" si="526"/>
        <v/>
      </c>
      <c r="C168" s="66"/>
      <c r="D168" s="78">
        <v>165</v>
      </c>
      <c r="E168" s="14"/>
      <c r="F168" s="13"/>
      <c r="G168" s="11" t="str">
        <f t="shared" si="527"/>
        <v/>
      </c>
      <c r="H168" s="12" t="str">
        <f t="shared" si="528"/>
        <v/>
      </c>
      <c r="I168" s="12" t="str">
        <f t="shared" ref="I168:J168" si="673">IF(H168="","",RANK(H168,H$4:H$403))</f>
        <v/>
      </c>
      <c r="J168" s="12" t="str">
        <f t="shared" si="673"/>
        <v/>
      </c>
      <c r="K168" s="12" t="str">
        <f t="shared" si="530"/>
        <v/>
      </c>
      <c r="L168" s="12" t="str">
        <f t="shared" ref="L168:M168" si="674">IF(K168="","",RANK(K168,K$4:K$403))</f>
        <v/>
      </c>
      <c r="M168" s="12" t="str">
        <f t="shared" si="674"/>
        <v/>
      </c>
      <c r="N168" s="12" t="str">
        <f t="shared" si="532"/>
        <v/>
      </c>
      <c r="O168" s="12" t="str">
        <f t="shared" ref="O168:P168" si="675">IF(N168="","",RANK(N168,N$4:N$403))</f>
        <v/>
      </c>
      <c r="P168" s="12" t="str">
        <f t="shared" si="675"/>
        <v/>
      </c>
      <c r="Q168" s="12" t="str">
        <f t="shared" si="534"/>
        <v/>
      </c>
      <c r="R168" s="12" t="str">
        <f t="shared" ref="R168:S168" si="676">IF(Q168="","",RANK(Q168,Q$4:Q$403))</f>
        <v/>
      </c>
      <c r="S168" s="12" t="str">
        <f t="shared" si="676"/>
        <v/>
      </c>
      <c r="T168" s="11" t="str">
        <f t="shared" si="536"/>
        <v/>
      </c>
      <c r="W168" s="64" t="str">
        <f>IF('BASE DATOS CONDUCTORES'!F168="","",'BASE DATOS CONDUCTORES'!F168)</f>
        <v/>
      </c>
      <c r="X168" s="64" t="str">
        <f>'BASE DATOS CONDUCTORES'!J168</f>
        <v/>
      </c>
      <c r="Y168" s="64" t="str">
        <f>'BASE DATOS CONDUCTORES'!M168</f>
        <v/>
      </c>
      <c r="Z168" s="64" t="str">
        <f>'BASE DATOS CONDUCTORES'!P168</f>
        <v/>
      </c>
      <c r="AA168" s="64" t="str">
        <f>'BASE DATOS CONDUCTORES'!S168</f>
        <v/>
      </c>
      <c r="AB168" s="64">
        <f>IF('BASE DATOS CONDUCTORES'!D168="","",'BASE DATOS CONDUCTORES'!D168)</f>
        <v>165</v>
      </c>
    </row>
    <row r="169" spans="2:28">
      <c r="B169" s="11" t="str">
        <f t="shared" si="526"/>
        <v/>
      </c>
      <c r="C169" s="66"/>
      <c r="D169" s="78">
        <v>166</v>
      </c>
      <c r="E169" s="14"/>
      <c r="F169" s="13"/>
      <c r="G169" s="11" t="str">
        <f t="shared" si="527"/>
        <v/>
      </c>
      <c r="H169" s="12" t="str">
        <f t="shared" si="528"/>
        <v/>
      </c>
      <c r="I169" s="12" t="str">
        <f t="shared" ref="I169:J169" si="677">IF(H169="","",RANK(H169,H$4:H$403))</f>
        <v/>
      </c>
      <c r="J169" s="12" t="str">
        <f t="shared" si="677"/>
        <v/>
      </c>
      <c r="K169" s="12" t="str">
        <f t="shared" si="530"/>
        <v/>
      </c>
      <c r="L169" s="12" t="str">
        <f t="shared" ref="L169:M169" si="678">IF(K169="","",RANK(K169,K$4:K$403))</f>
        <v/>
      </c>
      <c r="M169" s="12" t="str">
        <f t="shared" si="678"/>
        <v/>
      </c>
      <c r="N169" s="12" t="str">
        <f t="shared" si="532"/>
        <v/>
      </c>
      <c r="O169" s="12" t="str">
        <f t="shared" ref="O169:P169" si="679">IF(N169="","",RANK(N169,N$4:N$403))</f>
        <v/>
      </c>
      <c r="P169" s="12" t="str">
        <f t="shared" si="679"/>
        <v/>
      </c>
      <c r="Q169" s="12" t="str">
        <f t="shared" si="534"/>
        <v/>
      </c>
      <c r="R169" s="12" t="str">
        <f t="shared" ref="R169:S169" si="680">IF(Q169="","",RANK(Q169,Q$4:Q$403))</f>
        <v/>
      </c>
      <c r="S169" s="12" t="str">
        <f t="shared" si="680"/>
        <v/>
      </c>
      <c r="T169" s="11" t="str">
        <f t="shared" si="536"/>
        <v/>
      </c>
      <c r="W169" s="64" t="str">
        <f>IF('BASE DATOS CONDUCTORES'!F169="","",'BASE DATOS CONDUCTORES'!F169)</f>
        <v/>
      </c>
      <c r="X169" s="64" t="str">
        <f>'BASE DATOS CONDUCTORES'!J169</f>
        <v/>
      </c>
      <c r="Y169" s="64" t="str">
        <f>'BASE DATOS CONDUCTORES'!M169</f>
        <v/>
      </c>
      <c r="Z169" s="64" t="str">
        <f>'BASE DATOS CONDUCTORES'!P169</f>
        <v/>
      </c>
      <c r="AA169" s="64" t="str">
        <f>'BASE DATOS CONDUCTORES'!S169</f>
        <v/>
      </c>
      <c r="AB169" s="64">
        <f>IF('BASE DATOS CONDUCTORES'!D169="","",'BASE DATOS CONDUCTORES'!D169)</f>
        <v>166</v>
      </c>
    </row>
    <row r="170" spans="2:28">
      <c r="B170" s="11" t="str">
        <f t="shared" si="526"/>
        <v/>
      </c>
      <c r="C170" s="66"/>
      <c r="D170" s="78">
        <v>167</v>
      </c>
      <c r="E170" s="14"/>
      <c r="F170" s="13"/>
      <c r="G170" s="11" t="str">
        <f t="shared" si="527"/>
        <v/>
      </c>
      <c r="H170" s="12" t="str">
        <f t="shared" si="528"/>
        <v/>
      </c>
      <c r="I170" s="12" t="str">
        <f t="shared" ref="I170:J170" si="681">IF(H170="","",RANK(H170,H$4:H$403))</f>
        <v/>
      </c>
      <c r="J170" s="12" t="str">
        <f t="shared" si="681"/>
        <v/>
      </c>
      <c r="K170" s="12" t="str">
        <f t="shared" si="530"/>
        <v/>
      </c>
      <c r="L170" s="12" t="str">
        <f t="shared" ref="L170:M170" si="682">IF(K170="","",RANK(K170,K$4:K$403))</f>
        <v/>
      </c>
      <c r="M170" s="12" t="str">
        <f t="shared" si="682"/>
        <v/>
      </c>
      <c r="N170" s="12" t="str">
        <f t="shared" si="532"/>
        <v/>
      </c>
      <c r="O170" s="12" t="str">
        <f t="shared" ref="O170:P170" si="683">IF(N170="","",RANK(N170,N$4:N$403))</f>
        <v/>
      </c>
      <c r="P170" s="12" t="str">
        <f t="shared" si="683"/>
        <v/>
      </c>
      <c r="Q170" s="12" t="str">
        <f t="shared" si="534"/>
        <v/>
      </c>
      <c r="R170" s="12" t="str">
        <f t="shared" ref="R170:S170" si="684">IF(Q170="","",RANK(Q170,Q$4:Q$403))</f>
        <v/>
      </c>
      <c r="S170" s="12" t="str">
        <f t="shared" si="684"/>
        <v/>
      </c>
      <c r="T170" s="11" t="str">
        <f t="shared" si="536"/>
        <v/>
      </c>
      <c r="W170" s="64" t="str">
        <f>IF('BASE DATOS CONDUCTORES'!F170="","",'BASE DATOS CONDUCTORES'!F170)</f>
        <v/>
      </c>
      <c r="X170" s="64" t="str">
        <f>'BASE DATOS CONDUCTORES'!J170</f>
        <v/>
      </c>
      <c r="Y170" s="64" t="str">
        <f>'BASE DATOS CONDUCTORES'!M170</f>
        <v/>
      </c>
      <c r="Z170" s="64" t="str">
        <f>'BASE DATOS CONDUCTORES'!P170</f>
        <v/>
      </c>
      <c r="AA170" s="64" t="str">
        <f>'BASE DATOS CONDUCTORES'!S170</f>
        <v/>
      </c>
      <c r="AB170" s="64">
        <f>IF('BASE DATOS CONDUCTORES'!D170="","",'BASE DATOS CONDUCTORES'!D170)</f>
        <v>167</v>
      </c>
    </row>
    <row r="171" spans="2:28">
      <c r="B171" s="11" t="str">
        <f t="shared" si="526"/>
        <v/>
      </c>
      <c r="C171" s="66"/>
      <c r="D171" s="78">
        <v>168</v>
      </c>
      <c r="E171" s="14"/>
      <c r="F171" s="13"/>
      <c r="G171" s="11" t="str">
        <f t="shared" si="527"/>
        <v/>
      </c>
      <c r="H171" s="12" t="str">
        <f t="shared" si="528"/>
        <v/>
      </c>
      <c r="I171" s="12" t="str">
        <f t="shared" ref="I171:J171" si="685">IF(H171="","",RANK(H171,H$4:H$403))</f>
        <v/>
      </c>
      <c r="J171" s="12" t="str">
        <f t="shared" si="685"/>
        <v/>
      </c>
      <c r="K171" s="12" t="str">
        <f t="shared" si="530"/>
        <v/>
      </c>
      <c r="L171" s="12" t="str">
        <f t="shared" ref="L171:M171" si="686">IF(K171="","",RANK(K171,K$4:K$403))</f>
        <v/>
      </c>
      <c r="M171" s="12" t="str">
        <f t="shared" si="686"/>
        <v/>
      </c>
      <c r="N171" s="12" t="str">
        <f t="shared" si="532"/>
        <v/>
      </c>
      <c r="O171" s="12" t="str">
        <f t="shared" ref="O171:P171" si="687">IF(N171="","",RANK(N171,N$4:N$403))</f>
        <v/>
      </c>
      <c r="P171" s="12" t="str">
        <f t="shared" si="687"/>
        <v/>
      </c>
      <c r="Q171" s="12" t="str">
        <f t="shared" si="534"/>
        <v/>
      </c>
      <c r="R171" s="12" t="str">
        <f t="shared" ref="R171:S171" si="688">IF(Q171="","",RANK(Q171,Q$4:Q$403))</f>
        <v/>
      </c>
      <c r="S171" s="12" t="str">
        <f t="shared" si="688"/>
        <v/>
      </c>
      <c r="T171" s="11" t="str">
        <f t="shared" si="536"/>
        <v/>
      </c>
      <c r="W171" s="64" t="str">
        <f>IF('BASE DATOS CONDUCTORES'!F171="","",'BASE DATOS CONDUCTORES'!F171)</f>
        <v/>
      </c>
      <c r="X171" s="64" t="str">
        <f>'BASE DATOS CONDUCTORES'!J171</f>
        <v/>
      </c>
      <c r="Y171" s="64" t="str">
        <f>'BASE DATOS CONDUCTORES'!M171</f>
        <v/>
      </c>
      <c r="Z171" s="64" t="str">
        <f>'BASE DATOS CONDUCTORES'!P171</f>
        <v/>
      </c>
      <c r="AA171" s="64" t="str">
        <f>'BASE DATOS CONDUCTORES'!S171</f>
        <v/>
      </c>
      <c r="AB171" s="64">
        <f>IF('BASE DATOS CONDUCTORES'!D171="","",'BASE DATOS CONDUCTORES'!D171)</f>
        <v>168</v>
      </c>
    </row>
    <row r="172" spans="2:28">
      <c r="B172" s="11">
        <f t="shared" si="526"/>
        <v>169</v>
      </c>
      <c r="C172" s="66">
        <v>6604</v>
      </c>
      <c r="D172" s="78">
        <v>169</v>
      </c>
      <c r="E172" s="14" t="s">
        <v>40</v>
      </c>
      <c r="F172" s="13" t="s">
        <v>103</v>
      </c>
      <c r="G172" s="11">
        <f t="shared" si="527"/>
        <v>1232</v>
      </c>
      <c r="H172" s="12">
        <f t="shared" si="528"/>
        <v>73</v>
      </c>
      <c r="I172" s="12">
        <f t="shared" ref="I172:J172" si="689">IF(H172="","",RANK(H172,H$4:H$403))</f>
        <v>23</v>
      </c>
      <c r="J172" s="12">
        <f t="shared" si="689"/>
        <v>52</v>
      </c>
      <c r="K172" s="12" t="str">
        <f t="shared" si="530"/>
        <v/>
      </c>
      <c r="L172" s="12" t="str">
        <f t="shared" ref="L172:M172" si="690">IF(K172="","",RANK(K172,K$4:K$403))</f>
        <v/>
      </c>
      <c r="M172" s="12" t="str">
        <f t="shared" si="690"/>
        <v/>
      </c>
      <c r="N172" s="12" t="str">
        <f t="shared" si="532"/>
        <v/>
      </c>
      <c r="O172" s="12" t="str">
        <f t="shared" ref="O172:P172" si="691">IF(N172="","",RANK(N172,N$4:N$403))</f>
        <v/>
      </c>
      <c r="P172" s="12" t="str">
        <f t="shared" si="691"/>
        <v/>
      </c>
      <c r="Q172" s="12" t="str">
        <f t="shared" si="534"/>
        <v/>
      </c>
      <c r="R172" s="12" t="str">
        <f t="shared" ref="R172:S172" si="692">IF(Q172="","",RANK(Q172,Q$4:Q$403))</f>
        <v/>
      </c>
      <c r="S172" s="12" t="str">
        <f t="shared" si="692"/>
        <v/>
      </c>
      <c r="T172" s="11" t="str">
        <f t="shared" si="536"/>
        <v>TRALUSA</v>
      </c>
      <c r="W172" s="64" t="str">
        <f>IF('BASE DATOS CONDUCTORES'!F172="","",'BASE DATOS CONDUCTORES'!F172)</f>
        <v>TRALUSA</v>
      </c>
      <c r="X172" s="64">
        <f>'BASE DATOS CONDUCTORES'!J172</f>
        <v>52</v>
      </c>
      <c r="Y172" s="64" t="str">
        <f>'BASE DATOS CONDUCTORES'!M172</f>
        <v/>
      </c>
      <c r="Z172" s="64" t="str">
        <f>'BASE DATOS CONDUCTORES'!P172</f>
        <v/>
      </c>
      <c r="AA172" s="64" t="str">
        <f>'BASE DATOS CONDUCTORES'!S172</f>
        <v/>
      </c>
      <c r="AB172" s="64">
        <f>IF('BASE DATOS CONDUCTORES'!D172="","",'BASE DATOS CONDUCTORES'!D172)</f>
        <v>169</v>
      </c>
    </row>
    <row r="173" spans="2:28">
      <c r="B173" s="11" t="str">
        <f t="shared" si="526"/>
        <v/>
      </c>
      <c r="C173" s="66"/>
      <c r="D173" s="78">
        <v>170</v>
      </c>
      <c r="E173" s="14"/>
      <c r="F173" s="13"/>
      <c r="G173" s="11" t="str">
        <f t="shared" si="527"/>
        <v/>
      </c>
      <c r="H173" s="12" t="str">
        <f t="shared" si="528"/>
        <v/>
      </c>
      <c r="I173" s="12" t="str">
        <f t="shared" ref="I173:J173" si="693">IF(H173="","",RANK(H173,H$4:H$403))</f>
        <v/>
      </c>
      <c r="J173" s="12" t="str">
        <f t="shared" si="693"/>
        <v/>
      </c>
      <c r="K173" s="12" t="str">
        <f t="shared" si="530"/>
        <v/>
      </c>
      <c r="L173" s="12" t="str">
        <f t="shared" ref="L173:M173" si="694">IF(K173="","",RANK(K173,K$4:K$403))</f>
        <v/>
      </c>
      <c r="M173" s="12" t="str">
        <f t="shared" si="694"/>
        <v/>
      </c>
      <c r="N173" s="12" t="str">
        <f t="shared" si="532"/>
        <v/>
      </c>
      <c r="O173" s="12" t="str">
        <f t="shared" ref="O173:P173" si="695">IF(N173="","",RANK(N173,N$4:N$403))</f>
        <v/>
      </c>
      <c r="P173" s="12" t="str">
        <f t="shared" si="695"/>
        <v/>
      </c>
      <c r="Q173" s="12" t="str">
        <f t="shared" si="534"/>
        <v/>
      </c>
      <c r="R173" s="12" t="str">
        <f t="shared" ref="R173:S173" si="696">IF(Q173="","",RANK(Q173,Q$4:Q$403))</f>
        <v/>
      </c>
      <c r="S173" s="12" t="str">
        <f t="shared" si="696"/>
        <v/>
      </c>
      <c r="T173" s="11" t="str">
        <f t="shared" si="536"/>
        <v/>
      </c>
      <c r="W173" s="64" t="str">
        <f>IF('BASE DATOS CONDUCTORES'!F173="","",'BASE DATOS CONDUCTORES'!F173)</f>
        <v/>
      </c>
      <c r="X173" s="64" t="str">
        <f>'BASE DATOS CONDUCTORES'!J173</f>
        <v/>
      </c>
      <c r="Y173" s="64" t="str">
        <f>'BASE DATOS CONDUCTORES'!M173</f>
        <v/>
      </c>
      <c r="Z173" s="64" t="str">
        <f>'BASE DATOS CONDUCTORES'!P173</f>
        <v/>
      </c>
      <c r="AA173" s="64" t="str">
        <f>'BASE DATOS CONDUCTORES'!S173</f>
        <v/>
      </c>
      <c r="AB173" s="64">
        <f>IF('BASE DATOS CONDUCTORES'!D173="","",'BASE DATOS CONDUCTORES'!D173)</f>
        <v>170</v>
      </c>
    </row>
    <row r="174" spans="2:28">
      <c r="B174" s="11">
        <f t="shared" si="526"/>
        <v>171</v>
      </c>
      <c r="C174" s="66">
        <v>2490</v>
      </c>
      <c r="D174" s="78">
        <v>171</v>
      </c>
      <c r="E174" s="14" t="s">
        <v>17</v>
      </c>
      <c r="F174" s="13" t="s">
        <v>103</v>
      </c>
      <c r="G174" s="11">
        <f t="shared" si="527"/>
        <v>1230</v>
      </c>
      <c r="H174" s="12">
        <f t="shared" si="528"/>
        <v>74</v>
      </c>
      <c r="I174" s="12">
        <f t="shared" ref="I174:J174" si="697">IF(H174="","",RANK(H174,H$4:H$403))</f>
        <v>22</v>
      </c>
      <c r="J174" s="12">
        <f t="shared" si="697"/>
        <v>53</v>
      </c>
      <c r="K174" s="12" t="str">
        <f t="shared" si="530"/>
        <v/>
      </c>
      <c r="L174" s="12" t="str">
        <f t="shared" ref="L174:M174" si="698">IF(K174="","",RANK(K174,K$4:K$403))</f>
        <v/>
      </c>
      <c r="M174" s="12" t="str">
        <f t="shared" si="698"/>
        <v/>
      </c>
      <c r="N174" s="12" t="str">
        <f t="shared" si="532"/>
        <v/>
      </c>
      <c r="O174" s="12" t="str">
        <f t="shared" ref="O174:P174" si="699">IF(N174="","",RANK(N174,N$4:N$403))</f>
        <v/>
      </c>
      <c r="P174" s="12" t="str">
        <f t="shared" si="699"/>
        <v/>
      </c>
      <c r="Q174" s="12" t="str">
        <f t="shared" si="534"/>
        <v/>
      </c>
      <c r="R174" s="12" t="str">
        <f t="shared" ref="R174:S174" si="700">IF(Q174="","",RANK(Q174,Q$4:Q$403))</f>
        <v/>
      </c>
      <c r="S174" s="12" t="str">
        <f t="shared" si="700"/>
        <v/>
      </c>
      <c r="T174" s="11" t="str">
        <f t="shared" si="536"/>
        <v>TRALUSA</v>
      </c>
      <c r="W174" s="64" t="str">
        <f>IF('BASE DATOS CONDUCTORES'!F174="","",'BASE DATOS CONDUCTORES'!F174)</f>
        <v>TRALUSA</v>
      </c>
      <c r="X174" s="64">
        <f>'BASE DATOS CONDUCTORES'!J174</f>
        <v>53</v>
      </c>
      <c r="Y174" s="64" t="str">
        <f>'BASE DATOS CONDUCTORES'!M174</f>
        <v/>
      </c>
      <c r="Z174" s="64" t="str">
        <f>'BASE DATOS CONDUCTORES'!P174</f>
        <v/>
      </c>
      <c r="AA174" s="64" t="str">
        <f>'BASE DATOS CONDUCTORES'!S174</f>
        <v/>
      </c>
      <c r="AB174" s="64">
        <f>IF('BASE DATOS CONDUCTORES'!D174="","",'BASE DATOS CONDUCTORES'!D174)</f>
        <v>171</v>
      </c>
    </row>
    <row r="175" spans="2:28">
      <c r="B175" s="11">
        <f t="shared" si="526"/>
        <v>172</v>
      </c>
      <c r="C175" s="66">
        <v>2652</v>
      </c>
      <c r="D175" s="78">
        <v>172</v>
      </c>
      <c r="E175" s="14" t="s">
        <v>81</v>
      </c>
      <c r="F175" s="13" t="s">
        <v>133</v>
      </c>
      <c r="G175" s="11">
        <f t="shared" si="527"/>
        <v>429</v>
      </c>
      <c r="H175" s="12" t="str">
        <f t="shared" si="528"/>
        <v/>
      </c>
      <c r="I175" s="12" t="str">
        <f t="shared" ref="I175:J175" si="701">IF(H175="","",RANK(H175,H$4:H$403))</f>
        <v/>
      </c>
      <c r="J175" s="12" t="str">
        <f t="shared" si="701"/>
        <v/>
      </c>
      <c r="K175" s="12">
        <f t="shared" si="530"/>
        <v>106</v>
      </c>
      <c r="L175" s="12">
        <f t="shared" ref="L175:M175" si="702">IF(K175="","",RANK(K175,K$4:K$403))</f>
        <v>23</v>
      </c>
      <c r="M175" s="12">
        <f t="shared" si="702"/>
        <v>1</v>
      </c>
      <c r="N175" s="12" t="str">
        <f t="shared" si="532"/>
        <v/>
      </c>
      <c r="O175" s="12" t="str">
        <f t="shared" ref="O175:P175" si="703">IF(N175="","",RANK(N175,N$4:N$403))</f>
        <v/>
      </c>
      <c r="P175" s="12" t="str">
        <f t="shared" si="703"/>
        <v/>
      </c>
      <c r="Q175" s="12" t="str">
        <f t="shared" si="534"/>
        <v/>
      </c>
      <c r="R175" s="12" t="str">
        <f t="shared" ref="R175:S175" si="704">IF(Q175="","",RANK(Q175,Q$4:Q$403))</f>
        <v/>
      </c>
      <c r="S175" s="12" t="str">
        <f t="shared" si="704"/>
        <v/>
      </c>
      <c r="T175" s="11" t="str">
        <f t="shared" si="536"/>
        <v>AULUSA</v>
      </c>
      <c r="W175" s="64" t="str">
        <f>IF('BASE DATOS CONDUCTORES'!F175="","",'BASE DATOS CONDUCTORES'!F175)</f>
        <v>AULUSA</v>
      </c>
      <c r="X175" s="64" t="str">
        <f>'BASE DATOS CONDUCTORES'!J175</f>
        <v/>
      </c>
      <c r="Y175" s="64">
        <f>'BASE DATOS CONDUCTORES'!M175</f>
        <v>1</v>
      </c>
      <c r="Z175" s="64" t="str">
        <f>'BASE DATOS CONDUCTORES'!P175</f>
        <v/>
      </c>
      <c r="AA175" s="64" t="str">
        <f>'BASE DATOS CONDUCTORES'!S175</f>
        <v/>
      </c>
      <c r="AB175" s="64">
        <f>IF('BASE DATOS CONDUCTORES'!D175="","",'BASE DATOS CONDUCTORES'!D175)</f>
        <v>172</v>
      </c>
    </row>
    <row r="176" spans="2:28">
      <c r="B176" s="11">
        <f t="shared" si="526"/>
        <v>173</v>
      </c>
      <c r="C176" s="66">
        <v>3544</v>
      </c>
      <c r="D176" s="78">
        <v>173</v>
      </c>
      <c r="E176" s="14" t="s">
        <v>57</v>
      </c>
      <c r="F176" s="13" t="s">
        <v>103</v>
      </c>
      <c r="G176" s="11">
        <f t="shared" si="527"/>
        <v>1228</v>
      </c>
      <c r="H176" s="12">
        <f t="shared" si="528"/>
        <v>75</v>
      </c>
      <c r="I176" s="12">
        <f t="shared" ref="I176:J176" si="705">IF(H176="","",RANK(H176,H$4:H$403))</f>
        <v>21</v>
      </c>
      <c r="J176" s="12">
        <f t="shared" si="705"/>
        <v>54</v>
      </c>
      <c r="K176" s="12" t="str">
        <f t="shared" si="530"/>
        <v/>
      </c>
      <c r="L176" s="12" t="str">
        <f t="shared" ref="L176:M176" si="706">IF(K176="","",RANK(K176,K$4:K$403))</f>
        <v/>
      </c>
      <c r="M176" s="12" t="str">
        <f t="shared" si="706"/>
        <v/>
      </c>
      <c r="N176" s="12" t="str">
        <f t="shared" si="532"/>
        <v/>
      </c>
      <c r="O176" s="12" t="str">
        <f t="shared" ref="O176:P176" si="707">IF(N176="","",RANK(N176,N$4:N$403))</f>
        <v/>
      </c>
      <c r="P176" s="12" t="str">
        <f t="shared" si="707"/>
        <v/>
      </c>
      <c r="Q176" s="12" t="str">
        <f t="shared" si="534"/>
        <v/>
      </c>
      <c r="R176" s="12" t="str">
        <f t="shared" ref="R176:S176" si="708">IF(Q176="","",RANK(Q176,Q$4:Q$403))</f>
        <v/>
      </c>
      <c r="S176" s="12" t="str">
        <f t="shared" si="708"/>
        <v/>
      </c>
      <c r="T176" s="11" t="str">
        <f t="shared" si="536"/>
        <v>TRALUSA</v>
      </c>
      <c r="W176" s="64" t="str">
        <f>IF('BASE DATOS CONDUCTORES'!F176="","",'BASE DATOS CONDUCTORES'!F176)</f>
        <v>TRALUSA</v>
      </c>
      <c r="X176" s="64">
        <f>'BASE DATOS CONDUCTORES'!J176</f>
        <v>54</v>
      </c>
      <c r="Y176" s="64" t="str">
        <f>'BASE DATOS CONDUCTORES'!M176</f>
        <v/>
      </c>
      <c r="Z176" s="64" t="str">
        <f>'BASE DATOS CONDUCTORES'!P176</f>
        <v/>
      </c>
      <c r="AA176" s="64" t="str">
        <f>'BASE DATOS CONDUCTORES'!S176</f>
        <v/>
      </c>
      <c r="AB176" s="64">
        <f>IF('BASE DATOS CONDUCTORES'!D176="","",'BASE DATOS CONDUCTORES'!D176)</f>
        <v>173</v>
      </c>
    </row>
    <row r="177" spans="2:28">
      <c r="B177" s="11" t="str">
        <f t="shared" si="526"/>
        <v/>
      </c>
      <c r="C177" s="66"/>
      <c r="D177" s="78">
        <v>174</v>
      </c>
      <c r="E177" s="14"/>
      <c r="F177" s="13"/>
      <c r="G177" s="11" t="str">
        <f t="shared" si="527"/>
        <v/>
      </c>
      <c r="H177" s="12" t="str">
        <f t="shared" si="528"/>
        <v/>
      </c>
      <c r="I177" s="12" t="str">
        <f t="shared" ref="I177:J177" si="709">IF(H177="","",RANK(H177,H$4:H$403))</f>
        <v/>
      </c>
      <c r="J177" s="12" t="str">
        <f t="shared" si="709"/>
        <v/>
      </c>
      <c r="K177" s="12" t="str">
        <f t="shared" si="530"/>
        <v/>
      </c>
      <c r="L177" s="12" t="str">
        <f t="shared" ref="L177:M177" si="710">IF(K177="","",RANK(K177,K$4:K$403))</f>
        <v/>
      </c>
      <c r="M177" s="12" t="str">
        <f t="shared" si="710"/>
        <v/>
      </c>
      <c r="N177" s="12" t="str">
        <f t="shared" si="532"/>
        <v/>
      </c>
      <c r="O177" s="12" t="str">
        <f t="shared" ref="O177:P177" si="711">IF(N177="","",RANK(N177,N$4:N$403))</f>
        <v/>
      </c>
      <c r="P177" s="12" t="str">
        <f t="shared" si="711"/>
        <v/>
      </c>
      <c r="Q177" s="12" t="str">
        <f t="shared" si="534"/>
        <v/>
      </c>
      <c r="R177" s="12" t="str">
        <f t="shared" ref="R177:S177" si="712">IF(Q177="","",RANK(Q177,Q$4:Q$403))</f>
        <v/>
      </c>
      <c r="S177" s="12" t="str">
        <f t="shared" si="712"/>
        <v/>
      </c>
      <c r="T177" s="11" t="str">
        <f t="shared" si="536"/>
        <v/>
      </c>
      <c r="W177" s="64" t="str">
        <f>IF('BASE DATOS CONDUCTORES'!F177="","",'BASE DATOS CONDUCTORES'!F177)</f>
        <v/>
      </c>
      <c r="X177" s="64" t="str">
        <f>'BASE DATOS CONDUCTORES'!J177</f>
        <v/>
      </c>
      <c r="Y177" s="64" t="str">
        <f>'BASE DATOS CONDUCTORES'!M177</f>
        <v/>
      </c>
      <c r="Z177" s="64" t="str">
        <f>'BASE DATOS CONDUCTORES'!P177</f>
        <v/>
      </c>
      <c r="AA177" s="64" t="str">
        <f>'BASE DATOS CONDUCTORES'!S177</f>
        <v/>
      </c>
      <c r="AB177" s="64">
        <f>IF('BASE DATOS CONDUCTORES'!D177="","",'BASE DATOS CONDUCTORES'!D177)</f>
        <v>174</v>
      </c>
    </row>
    <row r="178" spans="2:28">
      <c r="B178" s="11">
        <f t="shared" si="526"/>
        <v>175</v>
      </c>
      <c r="C178" s="66">
        <v>6208</v>
      </c>
      <c r="D178" s="78">
        <v>175</v>
      </c>
      <c r="E178" s="14" t="s">
        <v>171</v>
      </c>
      <c r="F178" s="13" t="s">
        <v>103</v>
      </c>
      <c r="G178" s="11">
        <f t="shared" si="527"/>
        <v>1226</v>
      </c>
      <c r="H178" s="12">
        <f t="shared" si="528"/>
        <v>76</v>
      </c>
      <c r="I178" s="12">
        <f t="shared" ref="I178:J178" si="713">IF(H178="","",RANK(H178,H$4:H$403))</f>
        <v>20</v>
      </c>
      <c r="J178" s="12">
        <f t="shared" si="713"/>
        <v>55</v>
      </c>
      <c r="K178" s="12" t="str">
        <f t="shared" si="530"/>
        <v/>
      </c>
      <c r="L178" s="12" t="str">
        <f t="shared" ref="L178:M178" si="714">IF(K178="","",RANK(K178,K$4:K$403))</f>
        <v/>
      </c>
      <c r="M178" s="12" t="str">
        <f t="shared" si="714"/>
        <v/>
      </c>
      <c r="N178" s="12" t="str">
        <f t="shared" si="532"/>
        <v/>
      </c>
      <c r="O178" s="12" t="str">
        <f t="shared" ref="O178:P178" si="715">IF(N178="","",RANK(N178,N$4:N$403))</f>
        <v/>
      </c>
      <c r="P178" s="12" t="str">
        <f t="shared" si="715"/>
        <v/>
      </c>
      <c r="Q178" s="12" t="str">
        <f t="shared" si="534"/>
        <v/>
      </c>
      <c r="R178" s="12" t="str">
        <f t="shared" ref="R178:S178" si="716">IF(Q178="","",RANK(Q178,Q$4:Q$403))</f>
        <v/>
      </c>
      <c r="S178" s="12" t="str">
        <f t="shared" si="716"/>
        <v/>
      </c>
      <c r="T178" s="11" t="str">
        <f t="shared" si="536"/>
        <v>TRALUSA</v>
      </c>
      <c r="W178" s="64" t="str">
        <f>IF('BASE DATOS CONDUCTORES'!F178="","",'BASE DATOS CONDUCTORES'!F178)</f>
        <v>TRALUSA</v>
      </c>
      <c r="X178" s="64">
        <f>'BASE DATOS CONDUCTORES'!J178</f>
        <v>55</v>
      </c>
      <c r="Y178" s="64" t="str">
        <f>'BASE DATOS CONDUCTORES'!M178</f>
        <v/>
      </c>
      <c r="Z178" s="64" t="str">
        <f>'BASE DATOS CONDUCTORES'!P178</f>
        <v/>
      </c>
      <c r="AA178" s="64" t="str">
        <f>'BASE DATOS CONDUCTORES'!S178</f>
        <v/>
      </c>
      <c r="AB178" s="64">
        <f>IF('BASE DATOS CONDUCTORES'!D178="","",'BASE DATOS CONDUCTORES'!D178)</f>
        <v>175</v>
      </c>
    </row>
    <row r="179" spans="2:28">
      <c r="B179" s="11">
        <f t="shared" si="526"/>
        <v>176</v>
      </c>
      <c r="C179" s="66">
        <v>6396</v>
      </c>
      <c r="D179" s="78">
        <v>176</v>
      </c>
      <c r="E179" s="14" t="s">
        <v>174</v>
      </c>
      <c r="F179" s="13" t="s">
        <v>103</v>
      </c>
      <c r="G179" s="11">
        <f t="shared" si="527"/>
        <v>1225</v>
      </c>
      <c r="H179" s="12">
        <f t="shared" si="528"/>
        <v>77</v>
      </c>
      <c r="I179" s="12">
        <f t="shared" ref="I179:J179" si="717">IF(H179="","",RANK(H179,H$4:H$403))</f>
        <v>19</v>
      </c>
      <c r="J179" s="12">
        <f t="shared" si="717"/>
        <v>56</v>
      </c>
      <c r="K179" s="12" t="str">
        <f t="shared" si="530"/>
        <v/>
      </c>
      <c r="L179" s="12" t="str">
        <f t="shared" ref="L179:M179" si="718">IF(K179="","",RANK(K179,K$4:K$403))</f>
        <v/>
      </c>
      <c r="M179" s="12" t="str">
        <f t="shared" si="718"/>
        <v/>
      </c>
      <c r="N179" s="12" t="str">
        <f t="shared" si="532"/>
        <v/>
      </c>
      <c r="O179" s="12" t="str">
        <f t="shared" ref="O179:P179" si="719">IF(N179="","",RANK(N179,N$4:N$403))</f>
        <v/>
      </c>
      <c r="P179" s="12" t="str">
        <f t="shared" si="719"/>
        <v/>
      </c>
      <c r="Q179" s="12" t="str">
        <f t="shared" si="534"/>
        <v/>
      </c>
      <c r="R179" s="12" t="str">
        <f t="shared" ref="R179:S179" si="720">IF(Q179="","",RANK(Q179,Q$4:Q$403))</f>
        <v/>
      </c>
      <c r="S179" s="12" t="str">
        <f t="shared" si="720"/>
        <v/>
      </c>
      <c r="T179" s="11" t="str">
        <f t="shared" si="536"/>
        <v>TRALUSA</v>
      </c>
      <c r="W179" s="64" t="str">
        <f>IF('BASE DATOS CONDUCTORES'!F179="","",'BASE DATOS CONDUCTORES'!F179)</f>
        <v>TRALUSA</v>
      </c>
      <c r="X179" s="64">
        <f>'BASE DATOS CONDUCTORES'!J179</f>
        <v>56</v>
      </c>
      <c r="Y179" s="64" t="str">
        <f>'BASE DATOS CONDUCTORES'!M179</f>
        <v/>
      </c>
      <c r="Z179" s="64" t="str">
        <f>'BASE DATOS CONDUCTORES'!P179</f>
        <v/>
      </c>
      <c r="AA179" s="64" t="str">
        <f>'BASE DATOS CONDUCTORES'!S179</f>
        <v/>
      </c>
      <c r="AB179" s="64">
        <f>IF('BASE DATOS CONDUCTORES'!D179="","",'BASE DATOS CONDUCTORES'!D179)</f>
        <v>176</v>
      </c>
    </row>
    <row r="180" spans="2:28">
      <c r="B180" s="11">
        <f t="shared" si="526"/>
        <v>177</v>
      </c>
      <c r="C180" s="66">
        <v>1701</v>
      </c>
      <c r="D180" s="78">
        <v>177</v>
      </c>
      <c r="E180" s="14" t="s">
        <v>176</v>
      </c>
      <c r="F180" s="13" t="s">
        <v>103</v>
      </c>
      <c r="G180" s="11">
        <f t="shared" si="527"/>
        <v>1224</v>
      </c>
      <c r="H180" s="12">
        <f t="shared" si="528"/>
        <v>78</v>
      </c>
      <c r="I180" s="12">
        <f t="shared" ref="I180:J180" si="721">IF(H180="","",RANK(H180,H$4:H$403))</f>
        <v>18</v>
      </c>
      <c r="J180" s="12">
        <f t="shared" si="721"/>
        <v>57</v>
      </c>
      <c r="K180" s="12" t="str">
        <f t="shared" si="530"/>
        <v/>
      </c>
      <c r="L180" s="12" t="str">
        <f t="shared" ref="L180:M180" si="722">IF(K180="","",RANK(K180,K$4:K$403))</f>
        <v/>
      </c>
      <c r="M180" s="12" t="str">
        <f t="shared" si="722"/>
        <v/>
      </c>
      <c r="N180" s="12" t="str">
        <f t="shared" si="532"/>
        <v/>
      </c>
      <c r="O180" s="12" t="str">
        <f t="shared" ref="O180:P180" si="723">IF(N180="","",RANK(N180,N$4:N$403))</f>
        <v/>
      </c>
      <c r="P180" s="12" t="str">
        <f t="shared" si="723"/>
        <v/>
      </c>
      <c r="Q180" s="12" t="str">
        <f t="shared" si="534"/>
        <v/>
      </c>
      <c r="R180" s="12" t="str">
        <f t="shared" ref="R180:S180" si="724">IF(Q180="","",RANK(Q180,Q$4:Q$403))</f>
        <v/>
      </c>
      <c r="S180" s="12" t="str">
        <f t="shared" si="724"/>
        <v/>
      </c>
      <c r="T180" s="11" t="str">
        <f t="shared" si="536"/>
        <v>TRALUSA</v>
      </c>
      <c r="W180" s="64" t="str">
        <f>IF('BASE DATOS CONDUCTORES'!F180="","",'BASE DATOS CONDUCTORES'!F180)</f>
        <v>TRALUSA</v>
      </c>
      <c r="X180" s="64">
        <f>'BASE DATOS CONDUCTORES'!J180</f>
        <v>57</v>
      </c>
      <c r="Y180" s="64" t="str">
        <f>'BASE DATOS CONDUCTORES'!M180</f>
        <v/>
      </c>
      <c r="Z180" s="64" t="str">
        <f>'BASE DATOS CONDUCTORES'!P180</f>
        <v/>
      </c>
      <c r="AA180" s="64" t="str">
        <f>'BASE DATOS CONDUCTORES'!S180</f>
        <v/>
      </c>
      <c r="AB180" s="64">
        <f>IF('BASE DATOS CONDUCTORES'!D180="","",'BASE DATOS CONDUCTORES'!D180)</f>
        <v>177</v>
      </c>
    </row>
    <row r="181" spans="2:28">
      <c r="B181" s="11">
        <f t="shared" si="526"/>
        <v>178</v>
      </c>
      <c r="C181" s="66">
        <v>6535</v>
      </c>
      <c r="D181" s="78">
        <v>178</v>
      </c>
      <c r="E181" s="14" t="s">
        <v>177</v>
      </c>
      <c r="F181" s="13" t="s">
        <v>103</v>
      </c>
      <c r="G181" s="11">
        <f t="shared" si="527"/>
        <v>1223</v>
      </c>
      <c r="H181" s="12">
        <f t="shared" si="528"/>
        <v>79</v>
      </c>
      <c r="I181" s="12">
        <f t="shared" ref="I181:J181" si="725">IF(H181="","",RANK(H181,H$4:H$403))</f>
        <v>17</v>
      </c>
      <c r="J181" s="12">
        <f t="shared" si="725"/>
        <v>58</v>
      </c>
      <c r="K181" s="12" t="str">
        <f t="shared" si="530"/>
        <v/>
      </c>
      <c r="L181" s="12" t="str">
        <f t="shared" ref="L181:M181" si="726">IF(K181="","",RANK(K181,K$4:K$403))</f>
        <v/>
      </c>
      <c r="M181" s="12" t="str">
        <f t="shared" si="726"/>
        <v/>
      </c>
      <c r="N181" s="12" t="str">
        <f t="shared" si="532"/>
        <v/>
      </c>
      <c r="O181" s="12" t="str">
        <f t="shared" ref="O181:P181" si="727">IF(N181="","",RANK(N181,N$4:N$403))</f>
        <v/>
      </c>
      <c r="P181" s="12" t="str">
        <f t="shared" si="727"/>
        <v/>
      </c>
      <c r="Q181" s="12" t="str">
        <f t="shared" si="534"/>
        <v/>
      </c>
      <c r="R181" s="12" t="str">
        <f t="shared" ref="R181:S181" si="728">IF(Q181="","",RANK(Q181,Q$4:Q$403))</f>
        <v/>
      </c>
      <c r="S181" s="12" t="str">
        <f t="shared" si="728"/>
        <v/>
      </c>
      <c r="T181" s="11" t="str">
        <f t="shared" si="536"/>
        <v>TRALUSA</v>
      </c>
      <c r="W181" s="64" t="str">
        <f>IF('BASE DATOS CONDUCTORES'!F181="","",'BASE DATOS CONDUCTORES'!F181)</f>
        <v>TRALUSA</v>
      </c>
      <c r="X181" s="64">
        <f>'BASE DATOS CONDUCTORES'!J181</f>
        <v>58</v>
      </c>
      <c r="Y181" s="64" t="str">
        <f>'BASE DATOS CONDUCTORES'!M181</f>
        <v/>
      </c>
      <c r="Z181" s="64" t="str">
        <f>'BASE DATOS CONDUCTORES'!P181</f>
        <v/>
      </c>
      <c r="AA181" s="64" t="str">
        <f>'BASE DATOS CONDUCTORES'!S181</f>
        <v/>
      </c>
      <c r="AB181" s="64">
        <f>IF('BASE DATOS CONDUCTORES'!D181="","",'BASE DATOS CONDUCTORES'!D181)</f>
        <v>178</v>
      </c>
    </row>
    <row r="182" spans="2:28">
      <c r="B182" s="11">
        <f t="shared" si="526"/>
        <v>179</v>
      </c>
      <c r="C182" s="66">
        <v>6517</v>
      </c>
      <c r="D182" s="78">
        <v>179</v>
      </c>
      <c r="E182" s="14" t="s">
        <v>180</v>
      </c>
      <c r="F182" s="13" t="s">
        <v>103</v>
      </c>
      <c r="G182" s="11">
        <f t="shared" si="527"/>
        <v>1222</v>
      </c>
      <c r="H182" s="12">
        <f t="shared" si="528"/>
        <v>80</v>
      </c>
      <c r="I182" s="12">
        <f t="shared" ref="I182:J182" si="729">IF(H182="","",RANK(H182,H$4:H$403))</f>
        <v>16</v>
      </c>
      <c r="J182" s="12">
        <f t="shared" si="729"/>
        <v>59</v>
      </c>
      <c r="K182" s="12" t="str">
        <f t="shared" si="530"/>
        <v/>
      </c>
      <c r="L182" s="12" t="str">
        <f t="shared" ref="L182:M182" si="730">IF(K182="","",RANK(K182,K$4:K$403))</f>
        <v/>
      </c>
      <c r="M182" s="12" t="str">
        <f t="shared" si="730"/>
        <v/>
      </c>
      <c r="N182" s="12" t="str">
        <f t="shared" si="532"/>
        <v/>
      </c>
      <c r="O182" s="12" t="str">
        <f t="shared" ref="O182:P182" si="731">IF(N182="","",RANK(N182,N$4:N$403))</f>
        <v/>
      </c>
      <c r="P182" s="12" t="str">
        <f t="shared" si="731"/>
        <v/>
      </c>
      <c r="Q182" s="12" t="str">
        <f t="shared" si="534"/>
        <v/>
      </c>
      <c r="R182" s="12" t="str">
        <f t="shared" ref="R182:S182" si="732">IF(Q182="","",RANK(Q182,Q$4:Q$403))</f>
        <v/>
      </c>
      <c r="S182" s="12" t="str">
        <f t="shared" si="732"/>
        <v/>
      </c>
      <c r="T182" s="11" t="str">
        <f t="shared" si="536"/>
        <v>TRALUSA</v>
      </c>
      <c r="W182" s="64" t="str">
        <f>IF('BASE DATOS CONDUCTORES'!F182="","",'BASE DATOS CONDUCTORES'!F182)</f>
        <v>TRALUSA</v>
      </c>
      <c r="X182" s="64">
        <f>'BASE DATOS CONDUCTORES'!J182</f>
        <v>59</v>
      </c>
      <c r="Y182" s="64" t="str">
        <f>'BASE DATOS CONDUCTORES'!M182</f>
        <v/>
      </c>
      <c r="Z182" s="64" t="str">
        <f>'BASE DATOS CONDUCTORES'!P182</f>
        <v/>
      </c>
      <c r="AA182" s="64" t="str">
        <f>'BASE DATOS CONDUCTORES'!S182</f>
        <v/>
      </c>
      <c r="AB182" s="64">
        <f>IF('BASE DATOS CONDUCTORES'!D182="","",'BASE DATOS CONDUCTORES'!D182)</f>
        <v>179</v>
      </c>
    </row>
    <row r="183" spans="2:28">
      <c r="B183" s="11" t="str">
        <f t="shared" si="526"/>
        <v/>
      </c>
      <c r="C183" s="66"/>
      <c r="D183" s="78">
        <v>180</v>
      </c>
      <c r="E183" s="14"/>
      <c r="F183" s="13"/>
      <c r="G183" s="11" t="str">
        <f t="shared" si="527"/>
        <v/>
      </c>
      <c r="H183" s="12" t="str">
        <f t="shared" si="528"/>
        <v/>
      </c>
      <c r="I183" s="12" t="str">
        <f t="shared" ref="I183:J183" si="733">IF(H183="","",RANK(H183,H$4:H$403))</f>
        <v/>
      </c>
      <c r="J183" s="12" t="str">
        <f t="shared" si="733"/>
        <v/>
      </c>
      <c r="K183" s="12" t="str">
        <f t="shared" si="530"/>
        <v/>
      </c>
      <c r="L183" s="12" t="str">
        <f t="shared" ref="L183:M183" si="734">IF(K183="","",RANK(K183,K$4:K$403))</f>
        <v/>
      </c>
      <c r="M183" s="12" t="str">
        <f t="shared" si="734"/>
        <v/>
      </c>
      <c r="N183" s="12" t="str">
        <f t="shared" si="532"/>
        <v/>
      </c>
      <c r="O183" s="12" t="str">
        <f t="shared" ref="O183:P183" si="735">IF(N183="","",RANK(N183,N$4:N$403))</f>
        <v/>
      </c>
      <c r="P183" s="12" t="str">
        <f t="shared" si="735"/>
        <v/>
      </c>
      <c r="Q183" s="12" t="str">
        <f t="shared" si="534"/>
        <v/>
      </c>
      <c r="R183" s="12" t="str">
        <f t="shared" ref="R183:S183" si="736">IF(Q183="","",RANK(Q183,Q$4:Q$403))</f>
        <v/>
      </c>
      <c r="S183" s="12" t="str">
        <f t="shared" si="736"/>
        <v/>
      </c>
      <c r="T183" s="11" t="str">
        <f t="shared" si="536"/>
        <v/>
      </c>
      <c r="W183" s="64" t="str">
        <f>IF('BASE DATOS CONDUCTORES'!F183="","",'BASE DATOS CONDUCTORES'!F183)</f>
        <v/>
      </c>
      <c r="X183" s="64" t="str">
        <f>'BASE DATOS CONDUCTORES'!J183</f>
        <v/>
      </c>
      <c r="Y183" s="64" t="str">
        <f>'BASE DATOS CONDUCTORES'!M183</f>
        <v/>
      </c>
      <c r="Z183" s="64" t="str">
        <f>'BASE DATOS CONDUCTORES'!P183</f>
        <v/>
      </c>
      <c r="AA183" s="64" t="str">
        <f>'BASE DATOS CONDUCTORES'!S183</f>
        <v/>
      </c>
      <c r="AB183" s="64">
        <f>IF('BASE DATOS CONDUCTORES'!D183="","",'BASE DATOS CONDUCTORES'!D183)</f>
        <v>180</v>
      </c>
    </row>
    <row r="184" spans="2:28">
      <c r="B184" s="11">
        <f t="shared" si="526"/>
        <v>181</v>
      </c>
      <c r="C184" s="66">
        <v>6011</v>
      </c>
      <c r="D184" s="78">
        <v>181</v>
      </c>
      <c r="E184" s="14" t="s">
        <v>184</v>
      </c>
      <c r="F184" s="13" t="s">
        <v>103</v>
      </c>
      <c r="G184" s="11">
        <f t="shared" si="527"/>
        <v>1220</v>
      </c>
      <c r="H184" s="12">
        <f t="shared" si="528"/>
        <v>81</v>
      </c>
      <c r="I184" s="12">
        <f t="shared" ref="I184:J184" si="737">IF(H184="","",RANK(H184,H$4:H$403))</f>
        <v>15</v>
      </c>
      <c r="J184" s="12">
        <f t="shared" si="737"/>
        <v>60</v>
      </c>
      <c r="K184" s="12" t="str">
        <f t="shared" si="530"/>
        <v/>
      </c>
      <c r="L184" s="12" t="str">
        <f t="shared" ref="L184:M184" si="738">IF(K184="","",RANK(K184,K$4:K$403))</f>
        <v/>
      </c>
      <c r="M184" s="12" t="str">
        <f t="shared" si="738"/>
        <v/>
      </c>
      <c r="N184" s="12" t="str">
        <f t="shared" si="532"/>
        <v/>
      </c>
      <c r="O184" s="12" t="str">
        <f t="shared" ref="O184:P184" si="739">IF(N184="","",RANK(N184,N$4:N$403))</f>
        <v/>
      </c>
      <c r="P184" s="12" t="str">
        <f t="shared" si="739"/>
        <v/>
      </c>
      <c r="Q184" s="12" t="str">
        <f t="shared" si="534"/>
        <v/>
      </c>
      <c r="R184" s="12" t="str">
        <f t="shared" ref="R184:S184" si="740">IF(Q184="","",RANK(Q184,Q$4:Q$403))</f>
        <v/>
      </c>
      <c r="S184" s="12" t="str">
        <f t="shared" si="740"/>
        <v/>
      </c>
      <c r="T184" s="11" t="str">
        <f t="shared" si="536"/>
        <v>TRALUSA</v>
      </c>
      <c r="W184" s="64" t="str">
        <f>IF('BASE DATOS CONDUCTORES'!F184="","",'BASE DATOS CONDUCTORES'!F184)</f>
        <v>TRALUSA</v>
      </c>
      <c r="X184" s="64">
        <f>'BASE DATOS CONDUCTORES'!J184</f>
        <v>60</v>
      </c>
      <c r="Y184" s="64" t="str">
        <f>'BASE DATOS CONDUCTORES'!M184</f>
        <v/>
      </c>
      <c r="Z184" s="64" t="str">
        <f>'BASE DATOS CONDUCTORES'!P184</f>
        <v/>
      </c>
      <c r="AA184" s="64" t="str">
        <f>'BASE DATOS CONDUCTORES'!S184</f>
        <v/>
      </c>
      <c r="AB184" s="64">
        <f>IF('BASE DATOS CONDUCTORES'!D184="","",'BASE DATOS CONDUCTORES'!D184)</f>
        <v>181</v>
      </c>
    </row>
    <row r="185" spans="2:28">
      <c r="B185" s="11">
        <f t="shared" si="526"/>
        <v>182</v>
      </c>
      <c r="C185" s="66">
        <v>6006</v>
      </c>
      <c r="D185" s="78">
        <v>182</v>
      </c>
      <c r="E185" s="14" t="s">
        <v>185</v>
      </c>
      <c r="F185" s="13" t="s">
        <v>103</v>
      </c>
      <c r="G185" s="11">
        <f t="shared" si="527"/>
        <v>1219</v>
      </c>
      <c r="H185" s="12">
        <f t="shared" si="528"/>
        <v>82</v>
      </c>
      <c r="I185" s="12">
        <f t="shared" ref="I185:J185" si="741">IF(H185="","",RANK(H185,H$4:H$403))</f>
        <v>14</v>
      </c>
      <c r="J185" s="12">
        <f t="shared" si="741"/>
        <v>61</v>
      </c>
      <c r="K185" s="12" t="str">
        <f t="shared" si="530"/>
        <v/>
      </c>
      <c r="L185" s="12" t="str">
        <f t="shared" ref="L185:M185" si="742">IF(K185="","",RANK(K185,K$4:K$403))</f>
        <v/>
      </c>
      <c r="M185" s="12" t="str">
        <f t="shared" si="742"/>
        <v/>
      </c>
      <c r="N185" s="12" t="str">
        <f t="shared" si="532"/>
        <v/>
      </c>
      <c r="O185" s="12" t="str">
        <f t="shared" ref="O185:P185" si="743">IF(N185="","",RANK(N185,N$4:N$403))</f>
        <v/>
      </c>
      <c r="P185" s="12" t="str">
        <f t="shared" si="743"/>
        <v/>
      </c>
      <c r="Q185" s="12" t="str">
        <f t="shared" si="534"/>
        <v/>
      </c>
      <c r="R185" s="12" t="str">
        <f t="shared" ref="R185:S185" si="744">IF(Q185="","",RANK(Q185,Q$4:Q$403))</f>
        <v/>
      </c>
      <c r="S185" s="12" t="str">
        <f t="shared" si="744"/>
        <v/>
      </c>
      <c r="T185" s="11" t="str">
        <f t="shared" si="536"/>
        <v>TRALUSA</v>
      </c>
      <c r="W185" s="64" t="str">
        <f>IF('BASE DATOS CONDUCTORES'!F185="","",'BASE DATOS CONDUCTORES'!F185)</f>
        <v>TRALUSA</v>
      </c>
      <c r="X185" s="64">
        <f>'BASE DATOS CONDUCTORES'!J185</f>
        <v>61</v>
      </c>
      <c r="Y185" s="64" t="str">
        <f>'BASE DATOS CONDUCTORES'!M185</f>
        <v/>
      </c>
      <c r="Z185" s="64" t="str">
        <f>'BASE DATOS CONDUCTORES'!P185</f>
        <v/>
      </c>
      <c r="AA185" s="64" t="str">
        <f>'BASE DATOS CONDUCTORES'!S185</f>
        <v/>
      </c>
      <c r="AB185" s="64">
        <f>IF('BASE DATOS CONDUCTORES'!D185="","",'BASE DATOS CONDUCTORES'!D185)</f>
        <v>182</v>
      </c>
    </row>
    <row r="186" spans="2:28">
      <c r="B186" s="11" t="str">
        <f t="shared" si="526"/>
        <v/>
      </c>
      <c r="C186" s="66"/>
      <c r="D186" s="78">
        <v>183</v>
      </c>
      <c r="E186" s="14"/>
      <c r="F186" s="13"/>
      <c r="G186" s="11" t="str">
        <f t="shared" si="527"/>
        <v/>
      </c>
      <c r="H186" s="12" t="str">
        <f t="shared" si="528"/>
        <v/>
      </c>
      <c r="I186" s="12" t="str">
        <f t="shared" ref="I186:J186" si="745">IF(H186="","",RANK(H186,H$4:H$403))</f>
        <v/>
      </c>
      <c r="J186" s="12" t="str">
        <f t="shared" si="745"/>
        <v/>
      </c>
      <c r="K186" s="12" t="str">
        <f t="shared" si="530"/>
        <v/>
      </c>
      <c r="L186" s="12" t="str">
        <f t="shared" ref="L186:M186" si="746">IF(K186="","",RANK(K186,K$4:K$403))</f>
        <v/>
      </c>
      <c r="M186" s="12" t="str">
        <f t="shared" si="746"/>
        <v/>
      </c>
      <c r="N186" s="12" t="str">
        <f t="shared" si="532"/>
        <v/>
      </c>
      <c r="O186" s="12" t="str">
        <f t="shared" ref="O186:P186" si="747">IF(N186="","",RANK(N186,N$4:N$403))</f>
        <v/>
      </c>
      <c r="P186" s="12" t="str">
        <f t="shared" si="747"/>
        <v/>
      </c>
      <c r="Q186" s="12" t="str">
        <f t="shared" si="534"/>
        <v/>
      </c>
      <c r="R186" s="12" t="str">
        <f t="shared" ref="R186:S186" si="748">IF(Q186="","",RANK(Q186,Q$4:Q$403))</f>
        <v/>
      </c>
      <c r="S186" s="12" t="str">
        <f t="shared" si="748"/>
        <v/>
      </c>
      <c r="T186" s="11" t="str">
        <f t="shared" si="536"/>
        <v/>
      </c>
      <c r="W186" s="64" t="str">
        <f>IF('BASE DATOS CONDUCTORES'!F186="","",'BASE DATOS CONDUCTORES'!F186)</f>
        <v/>
      </c>
      <c r="X186" s="64" t="str">
        <f>'BASE DATOS CONDUCTORES'!J186</f>
        <v/>
      </c>
      <c r="Y186" s="64" t="str">
        <f>'BASE DATOS CONDUCTORES'!M186</f>
        <v/>
      </c>
      <c r="Z186" s="64" t="str">
        <f>'BASE DATOS CONDUCTORES'!P186</f>
        <v/>
      </c>
      <c r="AA186" s="64" t="str">
        <f>'BASE DATOS CONDUCTORES'!S186</f>
        <v/>
      </c>
      <c r="AB186" s="64">
        <f>IF('BASE DATOS CONDUCTORES'!D186="","",'BASE DATOS CONDUCTORES'!D186)</f>
        <v>183</v>
      </c>
    </row>
    <row r="187" spans="2:28">
      <c r="B187" s="11" t="str">
        <f t="shared" si="526"/>
        <v/>
      </c>
      <c r="C187" s="66"/>
      <c r="D187" s="78">
        <v>184</v>
      </c>
      <c r="E187" s="14"/>
      <c r="F187" s="13"/>
      <c r="G187" s="11" t="str">
        <f t="shared" si="527"/>
        <v/>
      </c>
      <c r="H187" s="12" t="str">
        <f t="shared" si="528"/>
        <v/>
      </c>
      <c r="I187" s="12" t="str">
        <f t="shared" ref="I187:J187" si="749">IF(H187="","",RANK(H187,H$4:H$403))</f>
        <v/>
      </c>
      <c r="J187" s="12" t="str">
        <f t="shared" si="749"/>
        <v/>
      </c>
      <c r="K187" s="12" t="str">
        <f t="shared" si="530"/>
        <v/>
      </c>
      <c r="L187" s="12" t="str">
        <f t="shared" ref="L187:M187" si="750">IF(K187="","",RANK(K187,K$4:K$403))</f>
        <v/>
      </c>
      <c r="M187" s="12" t="str">
        <f t="shared" si="750"/>
        <v/>
      </c>
      <c r="N187" s="12" t="str">
        <f t="shared" si="532"/>
        <v/>
      </c>
      <c r="O187" s="12" t="str">
        <f t="shared" ref="O187:P187" si="751">IF(N187="","",RANK(N187,N$4:N$403))</f>
        <v/>
      </c>
      <c r="P187" s="12" t="str">
        <f t="shared" si="751"/>
        <v/>
      </c>
      <c r="Q187" s="12" t="str">
        <f t="shared" si="534"/>
        <v/>
      </c>
      <c r="R187" s="12" t="str">
        <f t="shared" ref="R187:S187" si="752">IF(Q187="","",RANK(Q187,Q$4:Q$403))</f>
        <v/>
      </c>
      <c r="S187" s="12" t="str">
        <f t="shared" si="752"/>
        <v/>
      </c>
      <c r="T187" s="11" t="str">
        <f t="shared" si="536"/>
        <v/>
      </c>
      <c r="W187" s="64" t="str">
        <f>IF('BASE DATOS CONDUCTORES'!F187="","",'BASE DATOS CONDUCTORES'!F187)</f>
        <v/>
      </c>
      <c r="X187" s="64" t="str">
        <f>'BASE DATOS CONDUCTORES'!J187</f>
        <v/>
      </c>
      <c r="Y187" s="64" t="str">
        <f>'BASE DATOS CONDUCTORES'!M187</f>
        <v/>
      </c>
      <c r="Z187" s="64" t="str">
        <f>'BASE DATOS CONDUCTORES'!P187</f>
        <v/>
      </c>
      <c r="AA187" s="64" t="str">
        <f>'BASE DATOS CONDUCTORES'!S187</f>
        <v/>
      </c>
      <c r="AB187" s="64">
        <f>IF('BASE DATOS CONDUCTORES'!D187="","",'BASE DATOS CONDUCTORES'!D187)</f>
        <v>184</v>
      </c>
    </row>
    <row r="188" spans="2:28">
      <c r="B188" s="11" t="str">
        <f t="shared" si="526"/>
        <v/>
      </c>
      <c r="C188" s="66"/>
      <c r="D188" s="78">
        <v>185</v>
      </c>
      <c r="E188" s="14"/>
      <c r="F188" s="13"/>
      <c r="G188" s="11" t="str">
        <f t="shared" si="527"/>
        <v/>
      </c>
      <c r="H188" s="12" t="str">
        <f t="shared" si="528"/>
        <v/>
      </c>
      <c r="I188" s="12" t="str">
        <f t="shared" ref="I188:J188" si="753">IF(H188="","",RANK(H188,H$4:H$403))</f>
        <v/>
      </c>
      <c r="J188" s="12" t="str">
        <f t="shared" si="753"/>
        <v/>
      </c>
      <c r="K188" s="12" t="str">
        <f t="shared" si="530"/>
        <v/>
      </c>
      <c r="L188" s="12" t="str">
        <f t="shared" ref="L188:M188" si="754">IF(K188="","",RANK(K188,K$4:K$403))</f>
        <v/>
      </c>
      <c r="M188" s="12" t="str">
        <f t="shared" si="754"/>
        <v/>
      </c>
      <c r="N188" s="12" t="str">
        <f t="shared" si="532"/>
        <v/>
      </c>
      <c r="O188" s="12" t="str">
        <f t="shared" ref="O188:P188" si="755">IF(N188="","",RANK(N188,N$4:N$403))</f>
        <v/>
      </c>
      <c r="P188" s="12" t="str">
        <f t="shared" si="755"/>
        <v/>
      </c>
      <c r="Q188" s="12" t="str">
        <f t="shared" si="534"/>
        <v/>
      </c>
      <c r="R188" s="12" t="str">
        <f t="shared" ref="R188:S188" si="756">IF(Q188="","",RANK(Q188,Q$4:Q$403))</f>
        <v/>
      </c>
      <c r="S188" s="12" t="str">
        <f t="shared" si="756"/>
        <v/>
      </c>
      <c r="T188" s="11" t="str">
        <f t="shared" si="536"/>
        <v/>
      </c>
      <c r="W188" s="64" t="str">
        <f>IF('BASE DATOS CONDUCTORES'!F188="","",'BASE DATOS CONDUCTORES'!F188)</f>
        <v/>
      </c>
      <c r="X188" s="64" t="str">
        <f>'BASE DATOS CONDUCTORES'!J188</f>
        <v/>
      </c>
      <c r="Y188" s="64" t="str">
        <f>'BASE DATOS CONDUCTORES'!M188</f>
        <v/>
      </c>
      <c r="Z188" s="64" t="str">
        <f>'BASE DATOS CONDUCTORES'!P188</f>
        <v/>
      </c>
      <c r="AA188" s="64" t="str">
        <f>'BASE DATOS CONDUCTORES'!S188</f>
        <v/>
      </c>
      <c r="AB188" s="64">
        <f>IF('BASE DATOS CONDUCTORES'!D188="","",'BASE DATOS CONDUCTORES'!D188)</f>
        <v>185</v>
      </c>
    </row>
    <row r="189" spans="2:28">
      <c r="B189" s="11" t="str">
        <f t="shared" si="526"/>
        <v/>
      </c>
      <c r="C189" s="66"/>
      <c r="D189" s="78">
        <v>186</v>
      </c>
      <c r="E189" s="14"/>
      <c r="F189" s="13"/>
      <c r="G189" s="11" t="str">
        <f t="shared" si="527"/>
        <v/>
      </c>
      <c r="H189" s="12" t="str">
        <f t="shared" si="528"/>
        <v/>
      </c>
      <c r="I189" s="12" t="str">
        <f t="shared" ref="I189:J189" si="757">IF(H189="","",RANK(H189,H$4:H$403))</f>
        <v/>
      </c>
      <c r="J189" s="12" t="str">
        <f t="shared" si="757"/>
        <v/>
      </c>
      <c r="K189" s="12" t="str">
        <f t="shared" si="530"/>
        <v/>
      </c>
      <c r="L189" s="12" t="str">
        <f t="shared" ref="L189:M189" si="758">IF(K189="","",RANK(K189,K$4:K$403))</f>
        <v/>
      </c>
      <c r="M189" s="12" t="str">
        <f t="shared" si="758"/>
        <v/>
      </c>
      <c r="N189" s="12" t="str">
        <f t="shared" si="532"/>
        <v/>
      </c>
      <c r="O189" s="12" t="str">
        <f t="shared" ref="O189:P189" si="759">IF(N189="","",RANK(N189,N$4:N$403))</f>
        <v/>
      </c>
      <c r="P189" s="12" t="str">
        <f t="shared" si="759"/>
        <v/>
      </c>
      <c r="Q189" s="12" t="str">
        <f t="shared" si="534"/>
        <v/>
      </c>
      <c r="R189" s="12" t="str">
        <f t="shared" ref="R189:S189" si="760">IF(Q189="","",RANK(Q189,Q$4:Q$403))</f>
        <v/>
      </c>
      <c r="S189" s="12" t="str">
        <f t="shared" si="760"/>
        <v/>
      </c>
      <c r="T189" s="11" t="str">
        <f t="shared" si="536"/>
        <v/>
      </c>
      <c r="W189" s="64" t="str">
        <f>IF('BASE DATOS CONDUCTORES'!F189="","",'BASE DATOS CONDUCTORES'!F189)</f>
        <v/>
      </c>
      <c r="X189" s="64" t="str">
        <f>'BASE DATOS CONDUCTORES'!J189</f>
        <v/>
      </c>
      <c r="Y189" s="64" t="str">
        <f>'BASE DATOS CONDUCTORES'!M189</f>
        <v/>
      </c>
      <c r="Z189" s="64" t="str">
        <f>'BASE DATOS CONDUCTORES'!P189</f>
        <v/>
      </c>
      <c r="AA189" s="64" t="str">
        <f>'BASE DATOS CONDUCTORES'!S189</f>
        <v/>
      </c>
      <c r="AB189" s="64">
        <f>IF('BASE DATOS CONDUCTORES'!D189="","",'BASE DATOS CONDUCTORES'!D189)</f>
        <v>186</v>
      </c>
    </row>
    <row r="190" spans="2:28">
      <c r="B190" s="11" t="str">
        <f t="shared" si="526"/>
        <v/>
      </c>
      <c r="C190" s="66"/>
      <c r="D190" s="78">
        <v>187</v>
      </c>
      <c r="E190" s="14"/>
      <c r="F190" s="13"/>
      <c r="G190" s="11" t="str">
        <f t="shared" si="527"/>
        <v/>
      </c>
      <c r="H190" s="12" t="str">
        <f t="shared" si="528"/>
        <v/>
      </c>
      <c r="I190" s="12" t="str">
        <f t="shared" ref="I190:J190" si="761">IF(H190="","",RANK(H190,H$4:H$403))</f>
        <v/>
      </c>
      <c r="J190" s="12" t="str">
        <f t="shared" si="761"/>
        <v/>
      </c>
      <c r="K190" s="12" t="str">
        <f t="shared" si="530"/>
        <v/>
      </c>
      <c r="L190" s="12" t="str">
        <f t="shared" ref="L190:M190" si="762">IF(K190="","",RANK(K190,K$4:K$403))</f>
        <v/>
      </c>
      <c r="M190" s="12" t="str">
        <f t="shared" si="762"/>
        <v/>
      </c>
      <c r="N190" s="12" t="str">
        <f t="shared" si="532"/>
        <v/>
      </c>
      <c r="O190" s="12" t="str">
        <f t="shared" ref="O190:P190" si="763">IF(N190="","",RANK(N190,N$4:N$403))</f>
        <v/>
      </c>
      <c r="P190" s="12" t="str">
        <f t="shared" si="763"/>
        <v/>
      </c>
      <c r="Q190" s="12" t="str">
        <f t="shared" si="534"/>
        <v/>
      </c>
      <c r="R190" s="12" t="str">
        <f t="shared" ref="R190:S190" si="764">IF(Q190="","",RANK(Q190,Q$4:Q$403))</f>
        <v/>
      </c>
      <c r="S190" s="12" t="str">
        <f t="shared" si="764"/>
        <v/>
      </c>
      <c r="T190" s="11" t="str">
        <f t="shared" si="536"/>
        <v/>
      </c>
      <c r="W190" s="64" t="str">
        <f>IF('BASE DATOS CONDUCTORES'!F190="","",'BASE DATOS CONDUCTORES'!F190)</f>
        <v/>
      </c>
      <c r="X190" s="64" t="str">
        <f>'BASE DATOS CONDUCTORES'!J190</f>
        <v/>
      </c>
      <c r="Y190" s="64" t="str">
        <f>'BASE DATOS CONDUCTORES'!M190</f>
        <v/>
      </c>
      <c r="Z190" s="64" t="str">
        <f>'BASE DATOS CONDUCTORES'!P190</f>
        <v/>
      </c>
      <c r="AA190" s="64" t="str">
        <f>'BASE DATOS CONDUCTORES'!S190</f>
        <v/>
      </c>
      <c r="AB190" s="64">
        <f>IF('BASE DATOS CONDUCTORES'!D190="","",'BASE DATOS CONDUCTORES'!D190)</f>
        <v>187</v>
      </c>
    </row>
    <row r="191" spans="2:28">
      <c r="B191" s="11" t="str">
        <f t="shared" si="526"/>
        <v/>
      </c>
      <c r="C191" s="66"/>
      <c r="D191" s="78">
        <v>188</v>
      </c>
      <c r="E191" s="14"/>
      <c r="F191" s="13"/>
      <c r="G191" s="11" t="str">
        <f t="shared" si="527"/>
        <v/>
      </c>
      <c r="H191" s="12" t="str">
        <f t="shared" si="528"/>
        <v/>
      </c>
      <c r="I191" s="12" t="str">
        <f t="shared" ref="I191:J191" si="765">IF(H191="","",RANK(H191,H$4:H$403))</f>
        <v/>
      </c>
      <c r="J191" s="12" t="str">
        <f t="shared" si="765"/>
        <v/>
      </c>
      <c r="K191" s="12" t="str">
        <f t="shared" si="530"/>
        <v/>
      </c>
      <c r="L191" s="12" t="str">
        <f t="shared" ref="L191:M191" si="766">IF(K191="","",RANK(K191,K$4:K$403))</f>
        <v/>
      </c>
      <c r="M191" s="12" t="str">
        <f t="shared" si="766"/>
        <v/>
      </c>
      <c r="N191" s="12" t="str">
        <f t="shared" si="532"/>
        <v/>
      </c>
      <c r="O191" s="12" t="str">
        <f t="shared" ref="O191:P191" si="767">IF(N191="","",RANK(N191,N$4:N$403))</f>
        <v/>
      </c>
      <c r="P191" s="12" t="str">
        <f t="shared" si="767"/>
        <v/>
      </c>
      <c r="Q191" s="12" t="str">
        <f t="shared" si="534"/>
        <v/>
      </c>
      <c r="R191" s="12" t="str">
        <f t="shared" ref="R191:S191" si="768">IF(Q191="","",RANK(Q191,Q$4:Q$403))</f>
        <v/>
      </c>
      <c r="S191" s="12" t="str">
        <f t="shared" si="768"/>
        <v/>
      </c>
      <c r="T191" s="11" t="str">
        <f t="shared" si="536"/>
        <v/>
      </c>
      <c r="W191" s="64" t="str">
        <f>IF('BASE DATOS CONDUCTORES'!F191="","",'BASE DATOS CONDUCTORES'!F191)</f>
        <v/>
      </c>
      <c r="X191" s="64" t="str">
        <f>'BASE DATOS CONDUCTORES'!J191</f>
        <v/>
      </c>
      <c r="Y191" s="64" t="str">
        <f>'BASE DATOS CONDUCTORES'!M191</f>
        <v/>
      </c>
      <c r="Z191" s="64" t="str">
        <f>'BASE DATOS CONDUCTORES'!P191</f>
        <v/>
      </c>
      <c r="AA191" s="64" t="str">
        <f>'BASE DATOS CONDUCTORES'!S191</f>
        <v/>
      </c>
      <c r="AB191" s="64">
        <f>IF('BASE DATOS CONDUCTORES'!D191="","",'BASE DATOS CONDUCTORES'!D191)</f>
        <v>188</v>
      </c>
    </row>
    <row r="192" spans="2:28">
      <c r="B192" s="11">
        <f t="shared" si="526"/>
        <v>189</v>
      </c>
      <c r="C192" s="66">
        <v>3712</v>
      </c>
      <c r="D192" s="78">
        <v>189</v>
      </c>
      <c r="E192" s="14" t="s">
        <v>59</v>
      </c>
      <c r="F192" s="13" t="s">
        <v>133</v>
      </c>
      <c r="G192" s="11">
        <f t="shared" si="527"/>
        <v>412</v>
      </c>
      <c r="H192" s="12" t="str">
        <f t="shared" si="528"/>
        <v/>
      </c>
      <c r="I192" s="12" t="str">
        <f t="shared" ref="I192:J192" si="769">IF(H192="","",RANK(H192,H$4:H$403))</f>
        <v/>
      </c>
      <c r="J192" s="12" t="str">
        <f t="shared" si="769"/>
        <v/>
      </c>
      <c r="K192" s="12">
        <f t="shared" si="530"/>
        <v>107</v>
      </c>
      <c r="L192" s="12">
        <f t="shared" ref="L192:M192" si="770">IF(K192="","",RANK(K192,K$4:K$403))</f>
        <v>22</v>
      </c>
      <c r="M192" s="12">
        <f t="shared" si="770"/>
        <v>2</v>
      </c>
      <c r="N192" s="12" t="str">
        <f t="shared" si="532"/>
        <v/>
      </c>
      <c r="O192" s="12" t="str">
        <f t="shared" ref="O192:P192" si="771">IF(N192="","",RANK(N192,N$4:N$403))</f>
        <v/>
      </c>
      <c r="P192" s="12" t="str">
        <f t="shared" si="771"/>
        <v/>
      </c>
      <c r="Q192" s="12" t="str">
        <f t="shared" si="534"/>
        <v/>
      </c>
      <c r="R192" s="12" t="str">
        <f t="shared" ref="R192:S192" si="772">IF(Q192="","",RANK(Q192,Q$4:Q$403))</f>
        <v/>
      </c>
      <c r="S192" s="12" t="str">
        <f t="shared" si="772"/>
        <v/>
      </c>
      <c r="T192" s="11" t="str">
        <f t="shared" si="536"/>
        <v>AULUSA</v>
      </c>
      <c r="W192" s="64" t="str">
        <f>IF('BASE DATOS CONDUCTORES'!F192="","",'BASE DATOS CONDUCTORES'!F192)</f>
        <v>AULUSA</v>
      </c>
      <c r="X192" s="64" t="str">
        <f>'BASE DATOS CONDUCTORES'!J192</f>
        <v/>
      </c>
      <c r="Y192" s="64">
        <f>'BASE DATOS CONDUCTORES'!M192</f>
        <v>2</v>
      </c>
      <c r="Z192" s="64" t="str">
        <f>'BASE DATOS CONDUCTORES'!P192</f>
        <v/>
      </c>
      <c r="AA192" s="64" t="str">
        <f>'BASE DATOS CONDUCTORES'!S192</f>
        <v/>
      </c>
      <c r="AB192" s="64">
        <f>IF('BASE DATOS CONDUCTORES'!D192="","",'BASE DATOS CONDUCTORES'!D192)</f>
        <v>189</v>
      </c>
    </row>
    <row r="193" spans="2:28">
      <c r="B193" s="11">
        <f t="shared" si="526"/>
        <v>190</v>
      </c>
      <c r="C193" s="66">
        <v>2978</v>
      </c>
      <c r="D193" s="78">
        <v>190</v>
      </c>
      <c r="E193" s="14" t="s">
        <v>58</v>
      </c>
      <c r="F193" s="13" t="s">
        <v>133</v>
      </c>
      <c r="G193" s="11">
        <f t="shared" si="527"/>
        <v>411</v>
      </c>
      <c r="H193" s="12" t="str">
        <f t="shared" si="528"/>
        <v/>
      </c>
      <c r="I193" s="12" t="str">
        <f t="shared" ref="I193:J193" si="773">IF(H193="","",RANK(H193,H$4:H$403))</f>
        <v/>
      </c>
      <c r="J193" s="12" t="str">
        <f t="shared" si="773"/>
        <v/>
      </c>
      <c r="K193" s="12">
        <f t="shared" si="530"/>
        <v>108</v>
      </c>
      <c r="L193" s="12">
        <f t="shared" ref="L193:M193" si="774">IF(K193="","",RANK(K193,K$4:K$403))</f>
        <v>21</v>
      </c>
      <c r="M193" s="12">
        <f t="shared" si="774"/>
        <v>3</v>
      </c>
      <c r="N193" s="12" t="str">
        <f t="shared" si="532"/>
        <v/>
      </c>
      <c r="O193" s="12" t="str">
        <f t="shared" ref="O193:P193" si="775">IF(N193="","",RANK(N193,N$4:N$403))</f>
        <v/>
      </c>
      <c r="P193" s="12" t="str">
        <f t="shared" si="775"/>
        <v/>
      </c>
      <c r="Q193" s="12" t="str">
        <f t="shared" si="534"/>
        <v/>
      </c>
      <c r="R193" s="12" t="str">
        <f t="shared" ref="R193:S193" si="776">IF(Q193="","",RANK(Q193,Q$4:Q$403))</f>
        <v/>
      </c>
      <c r="S193" s="12" t="str">
        <f t="shared" si="776"/>
        <v/>
      </c>
      <c r="T193" s="11" t="str">
        <f t="shared" si="536"/>
        <v>AULUSA</v>
      </c>
      <c r="W193" s="64" t="str">
        <f>IF('BASE DATOS CONDUCTORES'!F193="","",'BASE DATOS CONDUCTORES'!F193)</f>
        <v>AULUSA</v>
      </c>
      <c r="X193" s="64" t="str">
        <f>'BASE DATOS CONDUCTORES'!J193</f>
        <v/>
      </c>
      <c r="Y193" s="64">
        <f>'BASE DATOS CONDUCTORES'!M193</f>
        <v>3</v>
      </c>
      <c r="Z193" s="64" t="str">
        <f>'BASE DATOS CONDUCTORES'!P193</f>
        <v/>
      </c>
      <c r="AA193" s="64" t="str">
        <f>'BASE DATOS CONDUCTORES'!S193</f>
        <v/>
      </c>
      <c r="AB193" s="64">
        <f>IF('BASE DATOS CONDUCTORES'!D193="","",'BASE DATOS CONDUCTORES'!D193)</f>
        <v>190</v>
      </c>
    </row>
    <row r="194" spans="2:28">
      <c r="B194" s="11">
        <f t="shared" si="526"/>
        <v>191</v>
      </c>
      <c r="C194" s="66">
        <v>2986</v>
      </c>
      <c r="D194" s="78">
        <v>191</v>
      </c>
      <c r="E194" s="14" t="s">
        <v>67</v>
      </c>
      <c r="F194" s="13" t="s">
        <v>133</v>
      </c>
      <c r="G194" s="11">
        <f t="shared" si="527"/>
        <v>410</v>
      </c>
      <c r="H194" s="12" t="str">
        <f t="shared" si="528"/>
        <v/>
      </c>
      <c r="I194" s="12" t="str">
        <f t="shared" ref="I194:J194" si="777">IF(H194="","",RANK(H194,H$4:H$403))</f>
        <v/>
      </c>
      <c r="J194" s="12" t="str">
        <f t="shared" si="777"/>
        <v/>
      </c>
      <c r="K194" s="12">
        <f t="shared" si="530"/>
        <v>109</v>
      </c>
      <c r="L194" s="12">
        <f t="shared" ref="L194:M194" si="778">IF(K194="","",RANK(K194,K$4:K$403))</f>
        <v>20</v>
      </c>
      <c r="M194" s="12">
        <f t="shared" si="778"/>
        <v>4</v>
      </c>
      <c r="N194" s="12" t="str">
        <f t="shared" si="532"/>
        <v/>
      </c>
      <c r="O194" s="12" t="str">
        <f t="shared" ref="O194:P194" si="779">IF(N194="","",RANK(N194,N$4:N$403))</f>
        <v/>
      </c>
      <c r="P194" s="12" t="str">
        <f t="shared" si="779"/>
        <v/>
      </c>
      <c r="Q194" s="12" t="str">
        <f t="shared" si="534"/>
        <v/>
      </c>
      <c r="R194" s="12" t="str">
        <f t="shared" ref="R194:S194" si="780">IF(Q194="","",RANK(Q194,Q$4:Q$403))</f>
        <v/>
      </c>
      <c r="S194" s="12" t="str">
        <f t="shared" si="780"/>
        <v/>
      </c>
      <c r="T194" s="11" t="str">
        <f t="shared" si="536"/>
        <v>AULUSA</v>
      </c>
      <c r="W194" s="64" t="str">
        <f>IF('BASE DATOS CONDUCTORES'!F194="","",'BASE DATOS CONDUCTORES'!F194)</f>
        <v>AULUSA</v>
      </c>
      <c r="X194" s="64" t="str">
        <f>'BASE DATOS CONDUCTORES'!J194</f>
        <v/>
      </c>
      <c r="Y194" s="64">
        <f>'BASE DATOS CONDUCTORES'!M194</f>
        <v>4</v>
      </c>
      <c r="Z194" s="64" t="str">
        <f>'BASE DATOS CONDUCTORES'!P194</f>
        <v/>
      </c>
      <c r="AA194" s="64" t="str">
        <f>'BASE DATOS CONDUCTORES'!S194</f>
        <v/>
      </c>
      <c r="AB194" s="64">
        <f>IF('BASE DATOS CONDUCTORES'!D194="","",'BASE DATOS CONDUCTORES'!D194)</f>
        <v>191</v>
      </c>
    </row>
    <row r="195" spans="2:28">
      <c r="B195" s="11">
        <f t="shared" si="526"/>
        <v>192</v>
      </c>
      <c r="C195" s="66">
        <v>3153</v>
      </c>
      <c r="D195" s="78">
        <v>192</v>
      </c>
      <c r="E195" s="14" t="s">
        <v>76</v>
      </c>
      <c r="F195" s="13" t="s">
        <v>133</v>
      </c>
      <c r="G195" s="11">
        <f t="shared" si="527"/>
        <v>409</v>
      </c>
      <c r="H195" s="12" t="str">
        <f t="shared" si="528"/>
        <v/>
      </c>
      <c r="I195" s="12" t="str">
        <f t="shared" ref="I195:J195" si="781">IF(H195="","",RANK(H195,H$4:H$403))</f>
        <v/>
      </c>
      <c r="J195" s="12" t="str">
        <f t="shared" si="781"/>
        <v/>
      </c>
      <c r="K195" s="12">
        <f t="shared" si="530"/>
        <v>110</v>
      </c>
      <c r="L195" s="12">
        <f t="shared" ref="L195:M195" si="782">IF(K195="","",RANK(K195,K$4:K$403))</f>
        <v>19</v>
      </c>
      <c r="M195" s="12">
        <f t="shared" si="782"/>
        <v>5</v>
      </c>
      <c r="N195" s="12" t="str">
        <f t="shared" si="532"/>
        <v/>
      </c>
      <c r="O195" s="12" t="str">
        <f t="shared" ref="O195:P195" si="783">IF(N195="","",RANK(N195,N$4:N$403))</f>
        <v/>
      </c>
      <c r="P195" s="12" t="str">
        <f t="shared" si="783"/>
        <v/>
      </c>
      <c r="Q195" s="12" t="str">
        <f t="shared" si="534"/>
        <v/>
      </c>
      <c r="R195" s="12" t="str">
        <f t="shared" ref="R195:S195" si="784">IF(Q195="","",RANK(Q195,Q$4:Q$403))</f>
        <v/>
      </c>
      <c r="S195" s="12" t="str">
        <f t="shared" si="784"/>
        <v/>
      </c>
      <c r="T195" s="11" t="str">
        <f t="shared" si="536"/>
        <v>AULUSA</v>
      </c>
      <c r="W195" s="64" t="str">
        <f>IF('BASE DATOS CONDUCTORES'!F195="","",'BASE DATOS CONDUCTORES'!F195)</f>
        <v>AULUSA</v>
      </c>
      <c r="X195" s="64" t="str">
        <f>'BASE DATOS CONDUCTORES'!J195</f>
        <v/>
      </c>
      <c r="Y195" s="64">
        <f>'BASE DATOS CONDUCTORES'!M195</f>
        <v>5</v>
      </c>
      <c r="Z195" s="64" t="str">
        <f>'BASE DATOS CONDUCTORES'!P195</f>
        <v/>
      </c>
      <c r="AA195" s="64" t="str">
        <f>'BASE DATOS CONDUCTORES'!S195</f>
        <v/>
      </c>
      <c r="AB195" s="64">
        <f>IF('BASE DATOS CONDUCTORES'!D195="","",'BASE DATOS CONDUCTORES'!D195)</f>
        <v>192</v>
      </c>
    </row>
    <row r="196" spans="2:28">
      <c r="B196" s="11">
        <f t="shared" si="526"/>
        <v>193</v>
      </c>
      <c r="C196" s="66">
        <v>3152</v>
      </c>
      <c r="D196" s="78">
        <v>193</v>
      </c>
      <c r="E196" s="14" t="s">
        <v>82</v>
      </c>
      <c r="F196" s="13" t="s">
        <v>133</v>
      </c>
      <c r="G196" s="11">
        <f t="shared" si="527"/>
        <v>408</v>
      </c>
      <c r="H196" s="12" t="str">
        <f t="shared" si="528"/>
        <v/>
      </c>
      <c r="I196" s="12" t="str">
        <f t="shared" ref="I196:J196" si="785">IF(H196="","",RANK(H196,H$4:H$403))</f>
        <v/>
      </c>
      <c r="J196" s="12" t="str">
        <f t="shared" si="785"/>
        <v/>
      </c>
      <c r="K196" s="12">
        <f t="shared" si="530"/>
        <v>111</v>
      </c>
      <c r="L196" s="12">
        <f t="shared" ref="L196:M196" si="786">IF(K196="","",RANK(K196,K$4:K$403))</f>
        <v>18</v>
      </c>
      <c r="M196" s="12">
        <f t="shared" si="786"/>
        <v>6</v>
      </c>
      <c r="N196" s="12" t="str">
        <f t="shared" si="532"/>
        <v/>
      </c>
      <c r="O196" s="12" t="str">
        <f t="shared" ref="O196:P196" si="787">IF(N196="","",RANK(N196,N$4:N$403))</f>
        <v/>
      </c>
      <c r="P196" s="12" t="str">
        <f t="shared" si="787"/>
        <v/>
      </c>
      <c r="Q196" s="12" t="str">
        <f t="shared" si="534"/>
        <v/>
      </c>
      <c r="R196" s="12" t="str">
        <f t="shared" ref="R196:S196" si="788">IF(Q196="","",RANK(Q196,Q$4:Q$403))</f>
        <v/>
      </c>
      <c r="S196" s="12" t="str">
        <f t="shared" si="788"/>
        <v/>
      </c>
      <c r="T196" s="11" t="str">
        <f t="shared" si="536"/>
        <v>AULUSA</v>
      </c>
      <c r="W196" s="64" t="str">
        <f>IF('BASE DATOS CONDUCTORES'!F196="","",'BASE DATOS CONDUCTORES'!F196)</f>
        <v>AULUSA</v>
      </c>
      <c r="X196" s="64" t="str">
        <f>'BASE DATOS CONDUCTORES'!J196</f>
        <v/>
      </c>
      <c r="Y196" s="64">
        <f>'BASE DATOS CONDUCTORES'!M196</f>
        <v>6</v>
      </c>
      <c r="Z196" s="64" t="str">
        <f>'BASE DATOS CONDUCTORES'!P196</f>
        <v/>
      </c>
      <c r="AA196" s="64" t="str">
        <f>'BASE DATOS CONDUCTORES'!S196</f>
        <v/>
      </c>
      <c r="AB196" s="64">
        <f>IF('BASE DATOS CONDUCTORES'!D196="","",'BASE DATOS CONDUCTORES'!D196)</f>
        <v>193</v>
      </c>
    </row>
    <row r="197" spans="2:28">
      <c r="B197" s="11" t="str">
        <f t="shared" ref="B197:B260" si="789">IF(C197="","",D197)</f>
        <v/>
      </c>
      <c r="C197" s="66"/>
      <c r="D197" s="78">
        <v>194</v>
      </c>
      <c r="E197" s="14"/>
      <c r="F197" s="13"/>
      <c r="G197" s="11" t="str">
        <f t="shared" ref="G197:G260" si="790">IF(C197="","",IF(F197="TRALUSA",1000,IF(F197="AULUSA",200,IF(F197="CASTROMIL",300,IF(F197="AULUSA TEO",4000,0))))+IF(F197="",0,RANK(D197,$D$4:$D$403)))</f>
        <v/>
      </c>
      <c r="H197" s="12" t="str">
        <f t="shared" ref="H197:H260" si="791">IF(C197="","",IF(F197=$H$1,RANK(G197,$G$4:$G$403),""))</f>
        <v/>
      </c>
      <c r="I197" s="12" t="str">
        <f t="shared" ref="I197:J197" si="792">IF(H197="","",RANK(H197,H$4:H$403))</f>
        <v/>
      </c>
      <c r="J197" s="12" t="str">
        <f t="shared" si="792"/>
        <v/>
      </c>
      <c r="K197" s="12" t="str">
        <f t="shared" ref="K197:K260" si="793">IF(C197="","",IF(F197=$K$1,RANK(G197,$G$4:$G$403),""))</f>
        <v/>
      </c>
      <c r="L197" s="12" t="str">
        <f t="shared" ref="L197:M197" si="794">IF(K197="","",RANK(K197,K$4:K$403))</f>
        <v/>
      </c>
      <c r="M197" s="12" t="str">
        <f t="shared" si="794"/>
        <v/>
      </c>
      <c r="N197" s="12" t="str">
        <f t="shared" ref="N197:N260" si="795">IF(C197="","",IF(F197=$N$1,RANK(G197,$G$4:$G$403),""))</f>
        <v/>
      </c>
      <c r="O197" s="12" t="str">
        <f t="shared" ref="O197:P197" si="796">IF(N197="","",RANK(N197,N$4:N$403))</f>
        <v/>
      </c>
      <c r="P197" s="12" t="str">
        <f t="shared" si="796"/>
        <v/>
      </c>
      <c r="Q197" s="12" t="str">
        <f t="shared" ref="Q197:Q260" si="797">IF(C197="","",IF(F197=$Q$1,RANK(G197,$G$4:$G$403),""))</f>
        <v/>
      </c>
      <c r="R197" s="12" t="str">
        <f t="shared" ref="R197:S197" si="798">IF(Q197="","",RANK(Q197,Q$4:Q$403))</f>
        <v/>
      </c>
      <c r="S197" s="12" t="str">
        <f t="shared" si="798"/>
        <v/>
      </c>
      <c r="T197" s="11" t="str">
        <f t="shared" ref="T197:T260" si="799">IF(F197="","",F197)</f>
        <v/>
      </c>
      <c r="W197" s="64" t="str">
        <f>IF('BASE DATOS CONDUCTORES'!F197="","",'BASE DATOS CONDUCTORES'!F197)</f>
        <v/>
      </c>
      <c r="X197" s="64" t="str">
        <f>'BASE DATOS CONDUCTORES'!J197</f>
        <v/>
      </c>
      <c r="Y197" s="64" t="str">
        <f>'BASE DATOS CONDUCTORES'!M197</f>
        <v/>
      </c>
      <c r="Z197" s="64" t="str">
        <f>'BASE DATOS CONDUCTORES'!P197</f>
        <v/>
      </c>
      <c r="AA197" s="64" t="str">
        <f>'BASE DATOS CONDUCTORES'!S197</f>
        <v/>
      </c>
      <c r="AB197" s="64">
        <f>IF('BASE DATOS CONDUCTORES'!D197="","",'BASE DATOS CONDUCTORES'!D197)</f>
        <v>194</v>
      </c>
    </row>
    <row r="198" spans="2:28">
      <c r="B198" s="11" t="str">
        <f t="shared" si="789"/>
        <v/>
      </c>
      <c r="C198" s="66"/>
      <c r="D198" s="78">
        <v>195</v>
      </c>
      <c r="E198" s="14"/>
      <c r="F198" s="13"/>
      <c r="G198" s="11" t="str">
        <f t="shared" si="790"/>
        <v/>
      </c>
      <c r="H198" s="12" t="str">
        <f t="shared" si="791"/>
        <v/>
      </c>
      <c r="I198" s="12" t="str">
        <f t="shared" ref="I198:J198" si="800">IF(H198="","",RANK(H198,H$4:H$403))</f>
        <v/>
      </c>
      <c r="J198" s="12" t="str">
        <f t="shared" si="800"/>
        <v/>
      </c>
      <c r="K198" s="12" t="str">
        <f t="shared" si="793"/>
        <v/>
      </c>
      <c r="L198" s="12" t="str">
        <f t="shared" ref="L198:M198" si="801">IF(K198="","",RANK(K198,K$4:K$403))</f>
        <v/>
      </c>
      <c r="M198" s="12" t="str">
        <f t="shared" si="801"/>
        <v/>
      </c>
      <c r="N198" s="12" t="str">
        <f t="shared" si="795"/>
        <v/>
      </c>
      <c r="O198" s="12" t="str">
        <f t="shared" ref="O198:P198" si="802">IF(N198="","",RANK(N198,N$4:N$403))</f>
        <v/>
      </c>
      <c r="P198" s="12" t="str">
        <f t="shared" si="802"/>
        <v/>
      </c>
      <c r="Q198" s="12" t="str">
        <f t="shared" si="797"/>
        <v/>
      </c>
      <c r="R198" s="12" t="str">
        <f t="shared" ref="R198:S198" si="803">IF(Q198="","",RANK(Q198,Q$4:Q$403))</f>
        <v/>
      </c>
      <c r="S198" s="12" t="str">
        <f t="shared" si="803"/>
        <v/>
      </c>
      <c r="T198" s="11" t="str">
        <f t="shared" si="799"/>
        <v/>
      </c>
      <c r="W198" s="64" t="str">
        <f>IF('BASE DATOS CONDUCTORES'!F198="","",'BASE DATOS CONDUCTORES'!F198)</f>
        <v/>
      </c>
      <c r="X198" s="64" t="str">
        <f>'BASE DATOS CONDUCTORES'!J198</f>
        <v/>
      </c>
      <c r="Y198" s="64" t="str">
        <f>'BASE DATOS CONDUCTORES'!M198</f>
        <v/>
      </c>
      <c r="Z198" s="64" t="str">
        <f>'BASE DATOS CONDUCTORES'!P198</f>
        <v/>
      </c>
      <c r="AA198" s="64" t="str">
        <f>'BASE DATOS CONDUCTORES'!S198</f>
        <v/>
      </c>
      <c r="AB198" s="64">
        <f>IF('BASE DATOS CONDUCTORES'!D198="","",'BASE DATOS CONDUCTORES'!D198)</f>
        <v>195</v>
      </c>
    </row>
    <row r="199" spans="2:28">
      <c r="B199" s="11">
        <f t="shared" si="789"/>
        <v>196</v>
      </c>
      <c r="C199" s="66">
        <v>3419</v>
      </c>
      <c r="D199" s="78">
        <v>196</v>
      </c>
      <c r="E199" s="14" t="s">
        <v>85</v>
      </c>
      <c r="F199" s="13" t="s">
        <v>133</v>
      </c>
      <c r="G199" s="11">
        <f t="shared" si="790"/>
        <v>405</v>
      </c>
      <c r="H199" s="12" t="str">
        <f t="shared" si="791"/>
        <v/>
      </c>
      <c r="I199" s="12" t="str">
        <f t="shared" ref="I199:J199" si="804">IF(H199="","",RANK(H199,H$4:H$403))</f>
        <v/>
      </c>
      <c r="J199" s="12" t="str">
        <f t="shared" si="804"/>
        <v/>
      </c>
      <c r="K199" s="12">
        <f t="shared" si="793"/>
        <v>113</v>
      </c>
      <c r="L199" s="12">
        <f t="shared" ref="L199:M199" si="805">IF(K199="","",RANK(K199,K$4:K$403))</f>
        <v>17</v>
      </c>
      <c r="M199" s="12">
        <f t="shared" si="805"/>
        <v>7</v>
      </c>
      <c r="N199" s="12" t="str">
        <f t="shared" si="795"/>
        <v/>
      </c>
      <c r="O199" s="12" t="str">
        <f t="shared" ref="O199:P199" si="806">IF(N199="","",RANK(N199,N$4:N$403))</f>
        <v/>
      </c>
      <c r="P199" s="12" t="str">
        <f t="shared" si="806"/>
        <v/>
      </c>
      <c r="Q199" s="12" t="str">
        <f t="shared" si="797"/>
        <v/>
      </c>
      <c r="R199" s="12" t="str">
        <f t="shared" ref="R199:S199" si="807">IF(Q199="","",RANK(Q199,Q$4:Q$403))</f>
        <v/>
      </c>
      <c r="S199" s="12" t="str">
        <f t="shared" si="807"/>
        <v/>
      </c>
      <c r="T199" s="11" t="str">
        <f t="shared" si="799"/>
        <v>AULUSA</v>
      </c>
      <c r="W199" s="64" t="str">
        <f>IF('BASE DATOS CONDUCTORES'!F199="","",'BASE DATOS CONDUCTORES'!F199)</f>
        <v>AULUSA</v>
      </c>
      <c r="X199" s="64" t="str">
        <f>'BASE DATOS CONDUCTORES'!J199</f>
        <v/>
      </c>
      <c r="Y199" s="64">
        <f>'BASE DATOS CONDUCTORES'!M199</f>
        <v>7</v>
      </c>
      <c r="Z199" s="64" t="str">
        <f>'BASE DATOS CONDUCTORES'!P199</f>
        <v/>
      </c>
      <c r="AA199" s="64" t="str">
        <f>'BASE DATOS CONDUCTORES'!S199</f>
        <v/>
      </c>
      <c r="AB199" s="64">
        <f>IF('BASE DATOS CONDUCTORES'!D199="","",'BASE DATOS CONDUCTORES'!D199)</f>
        <v>196</v>
      </c>
    </row>
    <row r="200" spans="2:28">
      <c r="B200" s="11">
        <f t="shared" si="789"/>
        <v>197</v>
      </c>
      <c r="C200" s="66">
        <v>3458</v>
      </c>
      <c r="D200" s="78">
        <v>197</v>
      </c>
      <c r="E200" s="14" t="s">
        <v>77</v>
      </c>
      <c r="F200" s="13" t="s">
        <v>133</v>
      </c>
      <c r="G200" s="11">
        <f t="shared" si="790"/>
        <v>404</v>
      </c>
      <c r="H200" s="12" t="str">
        <f t="shared" si="791"/>
        <v/>
      </c>
      <c r="I200" s="12" t="str">
        <f t="shared" ref="I200:J200" si="808">IF(H200="","",RANK(H200,H$4:H$403))</f>
        <v/>
      </c>
      <c r="J200" s="12" t="str">
        <f t="shared" si="808"/>
        <v/>
      </c>
      <c r="K200" s="12">
        <f t="shared" si="793"/>
        <v>114</v>
      </c>
      <c r="L200" s="12">
        <f t="shared" ref="L200:M200" si="809">IF(K200="","",RANK(K200,K$4:K$403))</f>
        <v>16</v>
      </c>
      <c r="M200" s="12">
        <f t="shared" si="809"/>
        <v>8</v>
      </c>
      <c r="N200" s="12" t="str">
        <f t="shared" si="795"/>
        <v/>
      </c>
      <c r="O200" s="12" t="str">
        <f t="shared" ref="O200:P200" si="810">IF(N200="","",RANK(N200,N$4:N$403))</f>
        <v/>
      </c>
      <c r="P200" s="12" t="str">
        <f t="shared" si="810"/>
        <v/>
      </c>
      <c r="Q200" s="12" t="str">
        <f t="shared" si="797"/>
        <v/>
      </c>
      <c r="R200" s="12" t="str">
        <f t="shared" ref="R200:S200" si="811">IF(Q200="","",RANK(Q200,Q$4:Q$403))</f>
        <v/>
      </c>
      <c r="S200" s="12" t="str">
        <f t="shared" si="811"/>
        <v/>
      </c>
      <c r="T200" s="11" t="str">
        <f t="shared" si="799"/>
        <v>AULUSA</v>
      </c>
      <c r="W200" s="64" t="str">
        <f>IF('BASE DATOS CONDUCTORES'!F200="","",'BASE DATOS CONDUCTORES'!F200)</f>
        <v>AULUSA</v>
      </c>
      <c r="X200" s="64" t="str">
        <f>'BASE DATOS CONDUCTORES'!J200</f>
        <v/>
      </c>
      <c r="Y200" s="64">
        <f>'BASE DATOS CONDUCTORES'!M200</f>
        <v>8</v>
      </c>
      <c r="Z200" s="64" t="str">
        <f>'BASE DATOS CONDUCTORES'!P200</f>
        <v/>
      </c>
      <c r="AA200" s="64" t="str">
        <f>'BASE DATOS CONDUCTORES'!S200</f>
        <v/>
      </c>
      <c r="AB200" s="64">
        <f>IF('BASE DATOS CONDUCTORES'!D200="","",'BASE DATOS CONDUCTORES'!D200)</f>
        <v>197</v>
      </c>
    </row>
    <row r="201" spans="2:28">
      <c r="B201" s="11">
        <f t="shared" si="789"/>
        <v>198</v>
      </c>
      <c r="C201" s="66">
        <v>3516</v>
      </c>
      <c r="D201" s="78">
        <v>198</v>
      </c>
      <c r="E201" s="14" t="s">
        <v>80</v>
      </c>
      <c r="F201" s="13" t="s">
        <v>133</v>
      </c>
      <c r="G201" s="11">
        <f t="shared" si="790"/>
        <v>403</v>
      </c>
      <c r="H201" s="12" t="str">
        <f t="shared" si="791"/>
        <v/>
      </c>
      <c r="I201" s="12" t="str">
        <f t="shared" ref="I201:J201" si="812">IF(H201="","",RANK(H201,H$4:H$403))</f>
        <v/>
      </c>
      <c r="J201" s="12" t="str">
        <f t="shared" si="812"/>
        <v/>
      </c>
      <c r="K201" s="12">
        <f t="shared" si="793"/>
        <v>115</v>
      </c>
      <c r="L201" s="12">
        <f t="shared" ref="L201:M201" si="813">IF(K201="","",RANK(K201,K$4:K$403))</f>
        <v>15</v>
      </c>
      <c r="M201" s="12">
        <f t="shared" si="813"/>
        <v>9</v>
      </c>
      <c r="N201" s="12" t="str">
        <f t="shared" si="795"/>
        <v/>
      </c>
      <c r="O201" s="12" t="str">
        <f t="shared" ref="O201:P201" si="814">IF(N201="","",RANK(N201,N$4:N$403))</f>
        <v/>
      </c>
      <c r="P201" s="12" t="str">
        <f t="shared" si="814"/>
        <v/>
      </c>
      <c r="Q201" s="12" t="str">
        <f t="shared" si="797"/>
        <v/>
      </c>
      <c r="R201" s="12" t="str">
        <f t="shared" ref="R201:S201" si="815">IF(Q201="","",RANK(Q201,Q$4:Q$403))</f>
        <v/>
      </c>
      <c r="S201" s="12" t="str">
        <f t="shared" si="815"/>
        <v/>
      </c>
      <c r="T201" s="11" t="str">
        <f t="shared" si="799"/>
        <v>AULUSA</v>
      </c>
      <c r="W201" s="64" t="str">
        <f>IF('BASE DATOS CONDUCTORES'!F201="","",'BASE DATOS CONDUCTORES'!F201)</f>
        <v>AULUSA</v>
      </c>
      <c r="X201" s="64" t="str">
        <f>'BASE DATOS CONDUCTORES'!J201</f>
        <v/>
      </c>
      <c r="Y201" s="64">
        <f>'BASE DATOS CONDUCTORES'!M201</f>
        <v>9</v>
      </c>
      <c r="Z201" s="64" t="str">
        <f>'BASE DATOS CONDUCTORES'!P201</f>
        <v/>
      </c>
      <c r="AA201" s="64" t="str">
        <f>'BASE DATOS CONDUCTORES'!S201</f>
        <v/>
      </c>
      <c r="AB201" s="64">
        <f>IF('BASE DATOS CONDUCTORES'!D201="","",'BASE DATOS CONDUCTORES'!D201)</f>
        <v>198</v>
      </c>
    </row>
    <row r="202" spans="2:28">
      <c r="B202" s="11">
        <f t="shared" si="789"/>
        <v>199</v>
      </c>
      <c r="C202" s="66">
        <v>3943</v>
      </c>
      <c r="D202" s="78">
        <v>199</v>
      </c>
      <c r="E202" s="14" t="s">
        <v>66</v>
      </c>
      <c r="F202" s="13" t="s">
        <v>133</v>
      </c>
      <c r="G202" s="11">
        <f t="shared" si="790"/>
        <v>402</v>
      </c>
      <c r="H202" s="12" t="str">
        <f t="shared" si="791"/>
        <v/>
      </c>
      <c r="I202" s="12" t="str">
        <f t="shared" ref="I202:J202" si="816">IF(H202="","",RANK(H202,H$4:H$403))</f>
        <v/>
      </c>
      <c r="J202" s="12" t="str">
        <f t="shared" si="816"/>
        <v/>
      </c>
      <c r="K202" s="12">
        <f t="shared" si="793"/>
        <v>116</v>
      </c>
      <c r="L202" s="12">
        <f t="shared" ref="L202:M202" si="817">IF(K202="","",RANK(K202,K$4:K$403))</f>
        <v>14</v>
      </c>
      <c r="M202" s="12">
        <f t="shared" si="817"/>
        <v>10</v>
      </c>
      <c r="N202" s="12" t="str">
        <f t="shared" si="795"/>
        <v/>
      </c>
      <c r="O202" s="12" t="str">
        <f t="shared" ref="O202:P202" si="818">IF(N202="","",RANK(N202,N$4:N$403))</f>
        <v/>
      </c>
      <c r="P202" s="12" t="str">
        <f t="shared" si="818"/>
        <v/>
      </c>
      <c r="Q202" s="12" t="str">
        <f t="shared" si="797"/>
        <v/>
      </c>
      <c r="R202" s="12" t="str">
        <f t="shared" ref="R202:S202" si="819">IF(Q202="","",RANK(Q202,Q$4:Q$403))</f>
        <v/>
      </c>
      <c r="S202" s="12" t="str">
        <f t="shared" si="819"/>
        <v/>
      </c>
      <c r="T202" s="11" t="str">
        <f t="shared" si="799"/>
        <v>AULUSA</v>
      </c>
      <c r="W202" s="64" t="str">
        <f>IF('BASE DATOS CONDUCTORES'!F202="","",'BASE DATOS CONDUCTORES'!F202)</f>
        <v>AULUSA</v>
      </c>
      <c r="X202" s="64" t="str">
        <f>'BASE DATOS CONDUCTORES'!J202</f>
        <v/>
      </c>
      <c r="Y202" s="64">
        <f>'BASE DATOS CONDUCTORES'!M202</f>
        <v>10</v>
      </c>
      <c r="Z202" s="64" t="str">
        <f>'BASE DATOS CONDUCTORES'!P202</f>
        <v/>
      </c>
      <c r="AA202" s="64" t="str">
        <f>'BASE DATOS CONDUCTORES'!S202</f>
        <v/>
      </c>
      <c r="AB202" s="64">
        <f>IF('BASE DATOS CONDUCTORES'!D202="","",'BASE DATOS CONDUCTORES'!D202)</f>
        <v>199</v>
      </c>
    </row>
    <row r="203" spans="2:28">
      <c r="B203" s="11">
        <f t="shared" si="789"/>
        <v>200</v>
      </c>
      <c r="C203" s="66">
        <v>3944</v>
      </c>
      <c r="D203" s="78">
        <v>200</v>
      </c>
      <c r="E203" s="14" t="s">
        <v>61</v>
      </c>
      <c r="F203" s="13" t="s">
        <v>133</v>
      </c>
      <c r="G203" s="11">
        <f t="shared" si="790"/>
        <v>401</v>
      </c>
      <c r="H203" s="12" t="str">
        <f t="shared" si="791"/>
        <v/>
      </c>
      <c r="I203" s="12" t="str">
        <f t="shared" ref="I203:J203" si="820">IF(H203="","",RANK(H203,H$4:H$403))</f>
        <v/>
      </c>
      <c r="J203" s="12" t="str">
        <f t="shared" si="820"/>
        <v/>
      </c>
      <c r="K203" s="12">
        <f t="shared" si="793"/>
        <v>117</v>
      </c>
      <c r="L203" s="12">
        <f t="shared" ref="L203:M203" si="821">IF(K203="","",RANK(K203,K$4:K$403))</f>
        <v>13</v>
      </c>
      <c r="M203" s="12">
        <f t="shared" si="821"/>
        <v>11</v>
      </c>
      <c r="N203" s="12" t="str">
        <f t="shared" si="795"/>
        <v/>
      </c>
      <c r="O203" s="12" t="str">
        <f t="shared" ref="O203:P203" si="822">IF(N203="","",RANK(N203,N$4:N$403))</f>
        <v/>
      </c>
      <c r="P203" s="12" t="str">
        <f t="shared" si="822"/>
        <v/>
      </c>
      <c r="Q203" s="12" t="str">
        <f t="shared" si="797"/>
        <v/>
      </c>
      <c r="R203" s="12" t="str">
        <f t="shared" ref="R203:S203" si="823">IF(Q203="","",RANK(Q203,Q$4:Q$403))</f>
        <v/>
      </c>
      <c r="S203" s="12" t="str">
        <f t="shared" si="823"/>
        <v/>
      </c>
      <c r="T203" s="11" t="str">
        <f t="shared" si="799"/>
        <v>AULUSA</v>
      </c>
      <c r="W203" s="64" t="str">
        <f>IF('BASE DATOS CONDUCTORES'!F203="","",'BASE DATOS CONDUCTORES'!F203)</f>
        <v>AULUSA</v>
      </c>
      <c r="X203" s="64" t="str">
        <f>'BASE DATOS CONDUCTORES'!J203</f>
        <v/>
      </c>
      <c r="Y203" s="64">
        <f>'BASE DATOS CONDUCTORES'!M203</f>
        <v>11</v>
      </c>
      <c r="Z203" s="64" t="str">
        <f>'BASE DATOS CONDUCTORES'!P203</f>
        <v/>
      </c>
      <c r="AA203" s="64" t="str">
        <f>'BASE DATOS CONDUCTORES'!S203</f>
        <v/>
      </c>
      <c r="AB203" s="64">
        <f>IF('BASE DATOS CONDUCTORES'!D203="","",'BASE DATOS CONDUCTORES'!D203)</f>
        <v>200</v>
      </c>
    </row>
    <row r="204" spans="2:28">
      <c r="B204" s="11" t="str">
        <f t="shared" si="789"/>
        <v/>
      </c>
      <c r="C204" s="66"/>
      <c r="D204" s="78">
        <v>201</v>
      </c>
      <c r="E204" s="14"/>
      <c r="F204" s="13"/>
      <c r="G204" s="11" t="str">
        <f t="shared" si="790"/>
        <v/>
      </c>
      <c r="H204" s="12" t="str">
        <f t="shared" si="791"/>
        <v/>
      </c>
      <c r="I204" s="12" t="str">
        <f t="shared" ref="I204:J204" si="824">IF(H204="","",RANK(H204,H$4:H$403))</f>
        <v/>
      </c>
      <c r="J204" s="12" t="str">
        <f t="shared" si="824"/>
        <v/>
      </c>
      <c r="K204" s="12" t="str">
        <f t="shared" si="793"/>
        <v/>
      </c>
      <c r="L204" s="12" t="str">
        <f t="shared" ref="L204:M204" si="825">IF(K204="","",RANK(K204,K$4:K$403))</f>
        <v/>
      </c>
      <c r="M204" s="12" t="str">
        <f t="shared" si="825"/>
        <v/>
      </c>
      <c r="N204" s="12" t="str">
        <f t="shared" si="795"/>
        <v/>
      </c>
      <c r="O204" s="12" t="str">
        <f t="shared" ref="O204:P204" si="826">IF(N204="","",RANK(N204,N$4:N$403))</f>
        <v/>
      </c>
      <c r="P204" s="12" t="str">
        <f t="shared" si="826"/>
        <v/>
      </c>
      <c r="Q204" s="12" t="str">
        <f t="shared" si="797"/>
        <v/>
      </c>
      <c r="R204" s="12" t="str">
        <f t="shared" ref="R204:S204" si="827">IF(Q204="","",RANK(Q204,Q$4:Q$403))</f>
        <v/>
      </c>
      <c r="S204" s="12" t="str">
        <f t="shared" si="827"/>
        <v/>
      </c>
      <c r="T204" s="11" t="str">
        <f t="shared" si="799"/>
        <v/>
      </c>
      <c r="W204" s="64" t="str">
        <f>IF('BASE DATOS CONDUCTORES'!F204="","",'BASE DATOS CONDUCTORES'!F204)</f>
        <v/>
      </c>
      <c r="X204" s="64" t="str">
        <f>'BASE DATOS CONDUCTORES'!J204</f>
        <v/>
      </c>
      <c r="Y204" s="64" t="str">
        <f>'BASE DATOS CONDUCTORES'!M204</f>
        <v/>
      </c>
      <c r="Z204" s="64" t="str">
        <f>'BASE DATOS CONDUCTORES'!P204</f>
        <v/>
      </c>
      <c r="AA204" s="64" t="str">
        <f>'BASE DATOS CONDUCTORES'!S204</f>
        <v/>
      </c>
      <c r="AB204" s="64">
        <f>IF('BASE DATOS CONDUCTORES'!D204="","",'BASE DATOS CONDUCTORES'!D204)</f>
        <v>201</v>
      </c>
    </row>
    <row r="205" spans="2:28">
      <c r="B205" s="11">
        <f t="shared" si="789"/>
        <v>202</v>
      </c>
      <c r="C205" s="66">
        <v>5775</v>
      </c>
      <c r="D205" s="78">
        <v>202</v>
      </c>
      <c r="E205" s="14" t="s">
        <v>55</v>
      </c>
      <c r="F205" s="13" t="s">
        <v>103</v>
      </c>
      <c r="G205" s="11">
        <f t="shared" si="790"/>
        <v>1199</v>
      </c>
      <c r="H205" s="12">
        <f t="shared" si="791"/>
        <v>83</v>
      </c>
      <c r="I205" s="12">
        <f t="shared" ref="I205:J205" si="828">IF(H205="","",RANK(H205,H$4:H$403))</f>
        <v>13</v>
      </c>
      <c r="J205" s="12">
        <f t="shared" si="828"/>
        <v>62</v>
      </c>
      <c r="K205" s="12" t="str">
        <f t="shared" si="793"/>
        <v/>
      </c>
      <c r="L205" s="12" t="str">
        <f t="shared" ref="L205:M205" si="829">IF(K205="","",RANK(K205,K$4:K$403))</f>
        <v/>
      </c>
      <c r="M205" s="12" t="str">
        <f t="shared" si="829"/>
        <v/>
      </c>
      <c r="N205" s="12" t="str">
        <f t="shared" si="795"/>
        <v/>
      </c>
      <c r="O205" s="12" t="str">
        <f t="shared" ref="O205:P205" si="830">IF(N205="","",RANK(N205,N$4:N$403))</f>
        <v/>
      </c>
      <c r="P205" s="12" t="str">
        <f t="shared" si="830"/>
        <v/>
      </c>
      <c r="Q205" s="12" t="str">
        <f t="shared" si="797"/>
        <v/>
      </c>
      <c r="R205" s="12" t="str">
        <f t="shared" ref="R205:S205" si="831">IF(Q205="","",RANK(Q205,Q$4:Q$403))</f>
        <v/>
      </c>
      <c r="S205" s="12" t="str">
        <f t="shared" si="831"/>
        <v/>
      </c>
      <c r="T205" s="11" t="str">
        <f t="shared" si="799"/>
        <v>TRALUSA</v>
      </c>
      <c r="W205" s="64" t="str">
        <f>IF('BASE DATOS CONDUCTORES'!F205="","",'BASE DATOS CONDUCTORES'!F205)</f>
        <v>TRALUSA</v>
      </c>
      <c r="X205" s="64">
        <f>'BASE DATOS CONDUCTORES'!J205</f>
        <v>62</v>
      </c>
      <c r="Y205" s="64" t="str">
        <f>'BASE DATOS CONDUCTORES'!M205</f>
        <v/>
      </c>
      <c r="Z205" s="64" t="str">
        <f>'BASE DATOS CONDUCTORES'!P205</f>
        <v/>
      </c>
      <c r="AA205" s="64" t="str">
        <f>'BASE DATOS CONDUCTORES'!S205</f>
        <v/>
      </c>
      <c r="AB205" s="64">
        <f>IF('BASE DATOS CONDUCTORES'!D205="","",'BASE DATOS CONDUCTORES'!D205)</f>
        <v>202</v>
      </c>
    </row>
    <row r="206" spans="2:28">
      <c r="B206" s="11" t="str">
        <f t="shared" si="789"/>
        <v/>
      </c>
      <c r="C206" s="66"/>
      <c r="D206" s="78">
        <v>203</v>
      </c>
      <c r="E206" s="14"/>
      <c r="F206" s="13"/>
      <c r="G206" s="11" t="str">
        <f t="shared" si="790"/>
        <v/>
      </c>
      <c r="H206" s="12" t="str">
        <f t="shared" si="791"/>
        <v/>
      </c>
      <c r="I206" s="12" t="str">
        <f t="shared" ref="I206:J206" si="832">IF(H206="","",RANK(H206,H$4:H$403))</f>
        <v/>
      </c>
      <c r="J206" s="12" t="str">
        <f t="shared" si="832"/>
        <v/>
      </c>
      <c r="K206" s="12" t="str">
        <f t="shared" si="793"/>
        <v/>
      </c>
      <c r="L206" s="12" t="str">
        <f t="shared" ref="L206:M206" si="833">IF(K206="","",RANK(K206,K$4:K$403))</f>
        <v/>
      </c>
      <c r="M206" s="12" t="str">
        <f t="shared" si="833"/>
        <v/>
      </c>
      <c r="N206" s="12" t="str">
        <f t="shared" si="795"/>
        <v/>
      </c>
      <c r="O206" s="12" t="str">
        <f t="shared" ref="O206:P206" si="834">IF(N206="","",RANK(N206,N$4:N$403))</f>
        <v/>
      </c>
      <c r="P206" s="12" t="str">
        <f t="shared" si="834"/>
        <v/>
      </c>
      <c r="Q206" s="12" t="str">
        <f t="shared" si="797"/>
        <v/>
      </c>
      <c r="R206" s="12" t="str">
        <f t="shared" ref="R206:S206" si="835">IF(Q206="","",RANK(Q206,Q$4:Q$403))</f>
        <v/>
      </c>
      <c r="S206" s="12" t="str">
        <f t="shared" si="835"/>
        <v/>
      </c>
      <c r="T206" s="11" t="str">
        <f t="shared" si="799"/>
        <v/>
      </c>
      <c r="W206" s="64" t="str">
        <f>IF('BASE DATOS CONDUCTORES'!F206="","",'BASE DATOS CONDUCTORES'!F206)</f>
        <v/>
      </c>
      <c r="X206" s="64" t="str">
        <f>'BASE DATOS CONDUCTORES'!J206</f>
        <v/>
      </c>
      <c r="Y206" s="64" t="str">
        <f>'BASE DATOS CONDUCTORES'!M206</f>
        <v/>
      </c>
      <c r="Z206" s="64" t="str">
        <f>'BASE DATOS CONDUCTORES'!P206</f>
        <v/>
      </c>
      <c r="AA206" s="64" t="str">
        <f>'BASE DATOS CONDUCTORES'!S206</f>
        <v/>
      </c>
      <c r="AB206" s="64">
        <f>IF('BASE DATOS CONDUCTORES'!D206="","",'BASE DATOS CONDUCTORES'!D206)</f>
        <v>203</v>
      </c>
    </row>
    <row r="207" spans="2:28">
      <c r="B207" s="11">
        <f t="shared" si="789"/>
        <v>204</v>
      </c>
      <c r="C207" s="66">
        <v>2469</v>
      </c>
      <c r="D207" s="78">
        <v>204</v>
      </c>
      <c r="E207" s="14" t="s">
        <v>35</v>
      </c>
      <c r="F207" s="13" t="s">
        <v>103</v>
      </c>
      <c r="G207" s="11">
        <f t="shared" si="790"/>
        <v>1197</v>
      </c>
      <c r="H207" s="12">
        <f t="shared" si="791"/>
        <v>84</v>
      </c>
      <c r="I207" s="12">
        <f t="shared" ref="I207:J207" si="836">IF(H207="","",RANK(H207,H$4:H$403))</f>
        <v>12</v>
      </c>
      <c r="J207" s="12">
        <f t="shared" si="836"/>
        <v>63</v>
      </c>
      <c r="K207" s="12" t="str">
        <f t="shared" si="793"/>
        <v/>
      </c>
      <c r="L207" s="12" t="str">
        <f t="shared" ref="L207:M207" si="837">IF(K207="","",RANK(K207,K$4:K$403))</f>
        <v/>
      </c>
      <c r="M207" s="12" t="str">
        <f t="shared" si="837"/>
        <v/>
      </c>
      <c r="N207" s="12" t="str">
        <f t="shared" si="795"/>
        <v/>
      </c>
      <c r="O207" s="12" t="str">
        <f t="shared" ref="O207:P207" si="838">IF(N207="","",RANK(N207,N$4:N$403))</f>
        <v/>
      </c>
      <c r="P207" s="12" t="str">
        <f t="shared" si="838"/>
        <v/>
      </c>
      <c r="Q207" s="12" t="str">
        <f t="shared" si="797"/>
        <v/>
      </c>
      <c r="R207" s="12" t="str">
        <f t="shared" ref="R207:S207" si="839">IF(Q207="","",RANK(Q207,Q$4:Q$403))</f>
        <v/>
      </c>
      <c r="S207" s="12" t="str">
        <f t="shared" si="839"/>
        <v/>
      </c>
      <c r="T207" s="11" t="str">
        <f t="shared" si="799"/>
        <v>TRALUSA</v>
      </c>
      <c r="W207" s="64" t="str">
        <f>IF('BASE DATOS CONDUCTORES'!F207="","",'BASE DATOS CONDUCTORES'!F207)</f>
        <v>TRALUSA</v>
      </c>
      <c r="X207" s="64">
        <f>'BASE DATOS CONDUCTORES'!J207</f>
        <v>63</v>
      </c>
      <c r="Y207" s="64" t="str">
        <f>'BASE DATOS CONDUCTORES'!M207</f>
        <v/>
      </c>
      <c r="Z207" s="64" t="str">
        <f>'BASE DATOS CONDUCTORES'!P207</f>
        <v/>
      </c>
      <c r="AA207" s="64" t="str">
        <f>'BASE DATOS CONDUCTORES'!S207</f>
        <v/>
      </c>
      <c r="AB207" s="64">
        <f>IF('BASE DATOS CONDUCTORES'!D207="","",'BASE DATOS CONDUCTORES'!D207)</f>
        <v>204</v>
      </c>
    </row>
    <row r="208" spans="2:28">
      <c r="B208" s="11">
        <f t="shared" si="789"/>
        <v>205</v>
      </c>
      <c r="C208" s="66">
        <v>2602</v>
      </c>
      <c r="D208" s="78">
        <v>205</v>
      </c>
      <c r="E208" s="14" t="s">
        <v>26</v>
      </c>
      <c r="F208" s="13" t="s">
        <v>103</v>
      </c>
      <c r="G208" s="11">
        <f t="shared" si="790"/>
        <v>1196</v>
      </c>
      <c r="H208" s="12">
        <f t="shared" si="791"/>
        <v>85</v>
      </c>
      <c r="I208" s="12">
        <f t="shared" ref="I208:J208" si="840">IF(H208="","",RANK(H208,H$4:H$403))</f>
        <v>11</v>
      </c>
      <c r="J208" s="12">
        <f t="shared" si="840"/>
        <v>64</v>
      </c>
      <c r="K208" s="12" t="str">
        <f t="shared" si="793"/>
        <v/>
      </c>
      <c r="L208" s="12" t="str">
        <f t="shared" ref="L208:M208" si="841">IF(K208="","",RANK(K208,K$4:K$403))</f>
        <v/>
      </c>
      <c r="M208" s="12" t="str">
        <f t="shared" si="841"/>
        <v/>
      </c>
      <c r="N208" s="12" t="str">
        <f t="shared" si="795"/>
        <v/>
      </c>
      <c r="O208" s="12" t="str">
        <f t="shared" ref="O208:P208" si="842">IF(N208="","",RANK(N208,N$4:N$403))</f>
        <v/>
      </c>
      <c r="P208" s="12" t="str">
        <f t="shared" si="842"/>
        <v/>
      </c>
      <c r="Q208" s="12" t="str">
        <f t="shared" si="797"/>
        <v/>
      </c>
      <c r="R208" s="12" t="str">
        <f t="shared" ref="R208:S208" si="843">IF(Q208="","",RANK(Q208,Q$4:Q$403))</f>
        <v/>
      </c>
      <c r="S208" s="12" t="str">
        <f t="shared" si="843"/>
        <v/>
      </c>
      <c r="T208" s="11" t="str">
        <f t="shared" si="799"/>
        <v>TRALUSA</v>
      </c>
      <c r="W208" s="64" t="str">
        <f>IF('BASE DATOS CONDUCTORES'!F208="","",'BASE DATOS CONDUCTORES'!F208)</f>
        <v>TRALUSA</v>
      </c>
      <c r="X208" s="64">
        <f>'BASE DATOS CONDUCTORES'!J208</f>
        <v>64</v>
      </c>
      <c r="Y208" s="64" t="str">
        <f>'BASE DATOS CONDUCTORES'!M208</f>
        <v/>
      </c>
      <c r="Z208" s="64" t="str">
        <f>'BASE DATOS CONDUCTORES'!P208</f>
        <v/>
      </c>
      <c r="AA208" s="64" t="str">
        <f>'BASE DATOS CONDUCTORES'!S208</f>
        <v/>
      </c>
      <c r="AB208" s="64">
        <f>IF('BASE DATOS CONDUCTORES'!D208="","",'BASE DATOS CONDUCTORES'!D208)</f>
        <v>205</v>
      </c>
    </row>
    <row r="209" spans="2:28">
      <c r="B209" s="11">
        <f t="shared" si="789"/>
        <v>206</v>
      </c>
      <c r="C209" s="66">
        <v>2717</v>
      </c>
      <c r="D209" s="78">
        <v>206</v>
      </c>
      <c r="E209" s="14" t="s">
        <v>42</v>
      </c>
      <c r="F209" s="13" t="s">
        <v>103</v>
      </c>
      <c r="G209" s="11">
        <f t="shared" si="790"/>
        <v>1195</v>
      </c>
      <c r="H209" s="12">
        <f t="shared" si="791"/>
        <v>86</v>
      </c>
      <c r="I209" s="12">
        <f t="shared" ref="I209:J209" si="844">IF(H209="","",RANK(H209,H$4:H$403))</f>
        <v>10</v>
      </c>
      <c r="J209" s="12">
        <f t="shared" si="844"/>
        <v>65</v>
      </c>
      <c r="K209" s="12" t="str">
        <f t="shared" si="793"/>
        <v/>
      </c>
      <c r="L209" s="12" t="str">
        <f t="shared" ref="L209:M209" si="845">IF(K209="","",RANK(K209,K$4:K$403))</f>
        <v/>
      </c>
      <c r="M209" s="12" t="str">
        <f t="shared" si="845"/>
        <v/>
      </c>
      <c r="N209" s="12" t="str">
        <f t="shared" si="795"/>
        <v/>
      </c>
      <c r="O209" s="12" t="str">
        <f t="shared" ref="O209:P209" si="846">IF(N209="","",RANK(N209,N$4:N$403))</f>
        <v/>
      </c>
      <c r="P209" s="12" t="str">
        <f t="shared" si="846"/>
        <v/>
      </c>
      <c r="Q209" s="12" t="str">
        <f t="shared" si="797"/>
        <v/>
      </c>
      <c r="R209" s="12" t="str">
        <f t="shared" ref="R209:S209" si="847">IF(Q209="","",RANK(Q209,Q$4:Q$403))</f>
        <v/>
      </c>
      <c r="S209" s="12" t="str">
        <f t="shared" si="847"/>
        <v/>
      </c>
      <c r="T209" s="11" t="str">
        <f t="shared" si="799"/>
        <v>TRALUSA</v>
      </c>
      <c r="W209" s="64" t="str">
        <f>IF('BASE DATOS CONDUCTORES'!F209="","",'BASE DATOS CONDUCTORES'!F209)</f>
        <v>TRALUSA</v>
      </c>
      <c r="X209" s="64">
        <f>'BASE DATOS CONDUCTORES'!J209</f>
        <v>65</v>
      </c>
      <c r="Y209" s="64" t="str">
        <f>'BASE DATOS CONDUCTORES'!M209</f>
        <v/>
      </c>
      <c r="Z209" s="64" t="str">
        <f>'BASE DATOS CONDUCTORES'!P209</f>
        <v/>
      </c>
      <c r="AA209" s="64" t="str">
        <f>'BASE DATOS CONDUCTORES'!S209</f>
        <v/>
      </c>
      <c r="AB209" s="64">
        <f>IF('BASE DATOS CONDUCTORES'!D209="","",'BASE DATOS CONDUCTORES'!D209)</f>
        <v>206</v>
      </c>
    </row>
    <row r="210" spans="2:28">
      <c r="B210" s="11" t="str">
        <f t="shared" si="789"/>
        <v/>
      </c>
      <c r="C210" s="66"/>
      <c r="D210" s="78">
        <v>207</v>
      </c>
      <c r="E210" s="14"/>
      <c r="F210" s="13"/>
      <c r="G210" s="11" t="str">
        <f t="shared" si="790"/>
        <v/>
      </c>
      <c r="H210" s="12" t="str">
        <f t="shared" si="791"/>
        <v/>
      </c>
      <c r="I210" s="12" t="str">
        <f t="shared" ref="I210:J210" si="848">IF(H210="","",RANK(H210,H$4:H$403))</f>
        <v/>
      </c>
      <c r="J210" s="12" t="str">
        <f t="shared" si="848"/>
        <v/>
      </c>
      <c r="K210" s="12" t="str">
        <f t="shared" si="793"/>
        <v/>
      </c>
      <c r="L210" s="12" t="str">
        <f t="shared" ref="L210:M210" si="849">IF(K210="","",RANK(K210,K$4:K$403))</f>
        <v/>
      </c>
      <c r="M210" s="12" t="str">
        <f t="shared" si="849"/>
        <v/>
      </c>
      <c r="N210" s="12" t="str">
        <f t="shared" si="795"/>
        <v/>
      </c>
      <c r="O210" s="12" t="str">
        <f t="shared" ref="O210:P210" si="850">IF(N210="","",RANK(N210,N$4:N$403))</f>
        <v/>
      </c>
      <c r="P210" s="12" t="str">
        <f t="shared" si="850"/>
        <v/>
      </c>
      <c r="Q210" s="12" t="str">
        <f t="shared" si="797"/>
        <v/>
      </c>
      <c r="R210" s="12" t="str">
        <f t="shared" ref="R210:S210" si="851">IF(Q210="","",RANK(Q210,Q$4:Q$403))</f>
        <v/>
      </c>
      <c r="S210" s="12" t="str">
        <f t="shared" si="851"/>
        <v/>
      </c>
      <c r="T210" s="11" t="str">
        <f t="shared" si="799"/>
        <v/>
      </c>
      <c r="W210" s="64" t="str">
        <f>IF('BASE DATOS CONDUCTORES'!F210="","",'BASE DATOS CONDUCTORES'!F210)</f>
        <v/>
      </c>
      <c r="X210" s="64" t="str">
        <f>'BASE DATOS CONDUCTORES'!J210</f>
        <v/>
      </c>
      <c r="Y210" s="64" t="str">
        <f>'BASE DATOS CONDUCTORES'!M210</f>
        <v/>
      </c>
      <c r="Z210" s="64" t="str">
        <f>'BASE DATOS CONDUCTORES'!P210</f>
        <v/>
      </c>
      <c r="AA210" s="64" t="str">
        <f>'BASE DATOS CONDUCTORES'!S210</f>
        <v/>
      </c>
      <c r="AB210" s="64">
        <f>IF('BASE DATOS CONDUCTORES'!D210="","",'BASE DATOS CONDUCTORES'!D210)</f>
        <v>207</v>
      </c>
    </row>
    <row r="211" spans="2:28">
      <c r="B211" s="11" t="str">
        <f t="shared" si="789"/>
        <v/>
      </c>
      <c r="C211" s="66"/>
      <c r="D211" s="78">
        <v>208</v>
      </c>
      <c r="E211" s="14"/>
      <c r="F211" s="13"/>
      <c r="G211" s="11" t="str">
        <f t="shared" si="790"/>
        <v/>
      </c>
      <c r="H211" s="12" t="str">
        <f t="shared" si="791"/>
        <v/>
      </c>
      <c r="I211" s="12" t="str">
        <f t="shared" ref="I211:J211" si="852">IF(H211="","",RANK(H211,H$4:H$403))</f>
        <v/>
      </c>
      <c r="J211" s="12" t="str">
        <f t="shared" si="852"/>
        <v/>
      </c>
      <c r="K211" s="12" t="str">
        <f t="shared" si="793"/>
        <v/>
      </c>
      <c r="L211" s="12" t="str">
        <f t="shared" ref="L211:M211" si="853">IF(K211="","",RANK(K211,K$4:K$403))</f>
        <v/>
      </c>
      <c r="M211" s="12" t="str">
        <f t="shared" si="853"/>
        <v/>
      </c>
      <c r="N211" s="12" t="str">
        <f t="shared" si="795"/>
        <v/>
      </c>
      <c r="O211" s="12" t="str">
        <f t="shared" ref="O211:P211" si="854">IF(N211="","",RANK(N211,N$4:N$403))</f>
        <v/>
      </c>
      <c r="P211" s="12" t="str">
        <f t="shared" si="854"/>
        <v/>
      </c>
      <c r="Q211" s="12" t="str">
        <f t="shared" si="797"/>
        <v/>
      </c>
      <c r="R211" s="12" t="str">
        <f t="shared" ref="R211:S211" si="855">IF(Q211="","",RANK(Q211,Q$4:Q$403))</f>
        <v/>
      </c>
      <c r="S211" s="12" t="str">
        <f t="shared" si="855"/>
        <v/>
      </c>
      <c r="T211" s="11" t="str">
        <f t="shared" si="799"/>
        <v/>
      </c>
      <c r="W211" s="64" t="str">
        <f>IF('BASE DATOS CONDUCTORES'!F211="","",'BASE DATOS CONDUCTORES'!F211)</f>
        <v/>
      </c>
      <c r="X211" s="64" t="str">
        <f>'BASE DATOS CONDUCTORES'!J211</f>
        <v/>
      </c>
      <c r="Y211" s="64" t="str">
        <f>'BASE DATOS CONDUCTORES'!M211</f>
        <v/>
      </c>
      <c r="Z211" s="64" t="str">
        <f>'BASE DATOS CONDUCTORES'!P211</f>
        <v/>
      </c>
      <c r="AA211" s="64" t="str">
        <f>'BASE DATOS CONDUCTORES'!S211</f>
        <v/>
      </c>
      <c r="AB211" s="64">
        <f>IF('BASE DATOS CONDUCTORES'!D211="","",'BASE DATOS CONDUCTORES'!D211)</f>
        <v>208</v>
      </c>
    </row>
    <row r="212" spans="2:28">
      <c r="B212" s="11">
        <f t="shared" si="789"/>
        <v>209</v>
      </c>
      <c r="C212" s="66">
        <v>6209</v>
      </c>
      <c r="D212" s="78">
        <v>209</v>
      </c>
      <c r="E212" s="14" t="s">
        <v>49</v>
      </c>
      <c r="F212" s="13" t="s">
        <v>103</v>
      </c>
      <c r="G212" s="11">
        <f t="shared" si="790"/>
        <v>1192</v>
      </c>
      <c r="H212" s="12">
        <f t="shared" si="791"/>
        <v>87</v>
      </c>
      <c r="I212" s="12">
        <f t="shared" ref="I212:J212" si="856">IF(H212="","",RANK(H212,H$4:H$403))</f>
        <v>9</v>
      </c>
      <c r="J212" s="12">
        <f t="shared" si="856"/>
        <v>66</v>
      </c>
      <c r="K212" s="12" t="str">
        <f t="shared" si="793"/>
        <v/>
      </c>
      <c r="L212" s="12" t="str">
        <f t="shared" ref="L212:M212" si="857">IF(K212="","",RANK(K212,K$4:K$403))</f>
        <v/>
      </c>
      <c r="M212" s="12" t="str">
        <f t="shared" si="857"/>
        <v/>
      </c>
      <c r="N212" s="12" t="str">
        <f t="shared" si="795"/>
        <v/>
      </c>
      <c r="O212" s="12" t="str">
        <f t="shared" ref="O212:P212" si="858">IF(N212="","",RANK(N212,N$4:N$403))</f>
        <v/>
      </c>
      <c r="P212" s="12" t="str">
        <f t="shared" si="858"/>
        <v/>
      </c>
      <c r="Q212" s="12" t="str">
        <f t="shared" si="797"/>
        <v/>
      </c>
      <c r="R212" s="12" t="str">
        <f t="shared" ref="R212:S212" si="859">IF(Q212="","",RANK(Q212,Q$4:Q$403))</f>
        <v/>
      </c>
      <c r="S212" s="12" t="str">
        <f t="shared" si="859"/>
        <v/>
      </c>
      <c r="T212" s="11" t="str">
        <f t="shared" si="799"/>
        <v>TRALUSA</v>
      </c>
      <c r="W212" s="64" t="str">
        <f>IF('BASE DATOS CONDUCTORES'!F212="","",'BASE DATOS CONDUCTORES'!F212)</f>
        <v>TRALUSA</v>
      </c>
      <c r="X212" s="64">
        <f>'BASE DATOS CONDUCTORES'!J212</f>
        <v>66</v>
      </c>
      <c r="Y212" s="64" t="str">
        <f>'BASE DATOS CONDUCTORES'!M212</f>
        <v/>
      </c>
      <c r="Z212" s="64" t="str">
        <f>'BASE DATOS CONDUCTORES'!P212</f>
        <v/>
      </c>
      <c r="AA212" s="64" t="str">
        <f>'BASE DATOS CONDUCTORES'!S212</f>
        <v/>
      </c>
      <c r="AB212" s="64">
        <f>IF('BASE DATOS CONDUCTORES'!D212="","",'BASE DATOS CONDUCTORES'!D212)</f>
        <v>209</v>
      </c>
    </row>
    <row r="213" spans="2:28">
      <c r="B213" s="11" t="str">
        <f t="shared" si="789"/>
        <v/>
      </c>
      <c r="C213" s="66"/>
      <c r="D213" s="78">
        <v>210</v>
      </c>
      <c r="E213" s="14"/>
      <c r="F213" s="13"/>
      <c r="G213" s="11" t="str">
        <f t="shared" si="790"/>
        <v/>
      </c>
      <c r="H213" s="12" t="str">
        <f t="shared" si="791"/>
        <v/>
      </c>
      <c r="I213" s="12" t="str">
        <f t="shared" ref="I213:J213" si="860">IF(H213="","",RANK(H213,H$4:H$403))</f>
        <v/>
      </c>
      <c r="J213" s="12" t="str">
        <f t="shared" si="860"/>
        <v/>
      </c>
      <c r="K213" s="12" t="str">
        <f t="shared" si="793"/>
        <v/>
      </c>
      <c r="L213" s="12" t="str">
        <f t="shared" ref="L213:M213" si="861">IF(K213="","",RANK(K213,K$4:K$403))</f>
        <v/>
      </c>
      <c r="M213" s="12" t="str">
        <f t="shared" si="861"/>
        <v/>
      </c>
      <c r="N213" s="12" t="str">
        <f t="shared" si="795"/>
        <v/>
      </c>
      <c r="O213" s="12" t="str">
        <f t="shared" ref="O213:P213" si="862">IF(N213="","",RANK(N213,N$4:N$403))</f>
        <v/>
      </c>
      <c r="P213" s="12" t="str">
        <f t="shared" si="862"/>
        <v/>
      </c>
      <c r="Q213" s="12" t="str">
        <f t="shared" si="797"/>
        <v/>
      </c>
      <c r="R213" s="12" t="str">
        <f t="shared" ref="R213:S213" si="863">IF(Q213="","",RANK(Q213,Q$4:Q$403))</f>
        <v/>
      </c>
      <c r="S213" s="12" t="str">
        <f t="shared" si="863"/>
        <v/>
      </c>
      <c r="T213" s="11" t="str">
        <f t="shared" si="799"/>
        <v/>
      </c>
      <c r="W213" s="64" t="str">
        <f>IF('BASE DATOS CONDUCTORES'!F213="","",'BASE DATOS CONDUCTORES'!F213)</f>
        <v/>
      </c>
      <c r="X213" s="64" t="str">
        <f>'BASE DATOS CONDUCTORES'!J213</f>
        <v/>
      </c>
      <c r="Y213" s="64" t="str">
        <f>'BASE DATOS CONDUCTORES'!M213</f>
        <v/>
      </c>
      <c r="Z213" s="64" t="str">
        <f>'BASE DATOS CONDUCTORES'!P213</f>
        <v/>
      </c>
      <c r="AA213" s="64" t="str">
        <f>'BASE DATOS CONDUCTORES'!S213</f>
        <v/>
      </c>
      <c r="AB213" s="64">
        <f>IF('BASE DATOS CONDUCTORES'!D213="","",'BASE DATOS CONDUCTORES'!D213)</f>
        <v>210</v>
      </c>
    </row>
    <row r="214" spans="2:28">
      <c r="B214" s="11" t="str">
        <f t="shared" si="789"/>
        <v/>
      </c>
      <c r="C214" s="66"/>
      <c r="D214" s="78">
        <v>211</v>
      </c>
      <c r="E214" s="14"/>
      <c r="F214" s="13"/>
      <c r="G214" s="11" t="str">
        <f t="shared" si="790"/>
        <v/>
      </c>
      <c r="H214" s="12" t="str">
        <f t="shared" si="791"/>
        <v/>
      </c>
      <c r="I214" s="12" t="str">
        <f t="shared" ref="I214:J214" si="864">IF(H214="","",RANK(H214,H$4:H$403))</f>
        <v/>
      </c>
      <c r="J214" s="12" t="str">
        <f t="shared" si="864"/>
        <v/>
      </c>
      <c r="K214" s="12" t="str">
        <f t="shared" si="793"/>
        <v/>
      </c>
      <c r="L214" s="12" t="str">
        <f t="shared" ref="L214:M214" si="865">IF(K214="","",RANK(K214,K$4:K$403))</f>
        <v/>
      </c>
      <c r="M214" s="12" t="str">
        <f t="shared" si="865"/>
        <v/>
      </c>
      <c r="N214" s="12" t="str">
        <f t="shared" si="795"/>
        <v/>
      </c>
      <c r="O214" s="12" t="str">
        <f t="shared" ref="O214:P214" si="866">IF(N214="","",RANK(N214,N$4:N$403))</f>
        <v/>
      </c>
      <c r="P214" s="12" t="str">
        <f t="shared" si="866"/>
        <v/>
      </c>
      <c r="Q214" s="12" t="str">
        <f t="shared" si="797"/>
        <v/>
      </c>
      <c r="R214" s="12" t="str">
        <f t="shared" ref="R214:S214" si="867">IF(Q214="","",RANK(Q214,Q$4:Q$403))</f>
        <v/>
      </c>
      <c r="S214" s="12" t="str">
        <f t="shared" si="867"/>
        <v/>
      </c>
      <c r="T214" s="11" t="str">
        <f t="shared" si="799"/>
        <v/>
      </c>
      <c r="W214" s="64" t="str">
        <f>IF('BASE DATOS CONDUCTORES'!F214="","",'BASE DATOS CONDUCTORES'!F214)</f>
        <v/>
      </c>
      <c r="X214" s="64" t="str">
        <f>'BASE DATOS CONDUCTORES'!J214</f>
        <v/>
      </c>
      <c r="Y214" s="64" t="str">
        <f>'BASE DATOS CONDUCTORES'!M214</f>
        <v/>
      </c>
      <c r="Z214" s="64" t="str">
        <f>'BASE DATOS CONDUCTORES'!P214</f>
        <v/>
      </c>
      <c r="AA214" s="64" t="str">
        <f>'BASE DATOS CONDUCTORES'!S214</f>
        <v/>
      </c>
      <c r="AB214" s="64">
        <f>IF('BASE DATOS CONDUCTORES'!D214="","",'BASE DATOS CONDUCTORES'!D214)</f>
        <v>211</v>
      </c>
    </row>
    <row r="215" spans="2:28">
      <c r="B215" s="11">
        <f t="shared" si="789"/>
        <v>212</v>
      </c>
      <c r="C215" s="66">
        <v>6524</v>
      </c>
      <c r="D215" s="78">
        <v>212</v>
      </c>
      <c r="E215" s="14" t="s">
        <v>91</v>
      </c>
      <c r="F215" s="13" t="s">
        <v>159</v>
      </c>
      <c r="G215" s="11">
        <f t="shared" si="790"/>
        <v>4189</v>
      </c>
      <c r="H215" s="12" t="str">
        <f t="shared" si="791"/>
        <v/>
      </c>
      <c r="I215" s="12" t="str">
        <f t="shared" ref="I215:J215" si="868">IF(H215="","",RANK(H215,H$4:H$403))</f>
        <v/>
      </c>
      <c r="J215" s="12" t="str">
        <f t="shared" si="868"/>
        <v/>
      </c>
      <c r="K215" s="12" t="str">
        <f t="shared" si="793"/>
        <v/>
      </c>
      <c r="L215" s="12" t="str">
        <f t="shared" ref="L215:M215" si="869">IF(K215="","",RANK(K215,K$4:K$403))</f>
        <v/>
      </c>
      <c r="M215" s="12" t="str">
        <f t="shared" si="869"/>
        <v/>
      </c>
      <c r="N215" s="12" t="str">
        <f t="shared" si="795"/>
        <v/>
      </c>
      <c r="O215" s="12" t="str">
        <f t="shared" ref="O215:P215" si="870">IF(N215="","",RANK(N215,N$4:N$403))</f>
        <v/>
      </c>
      <c r="P215" s="12" t="str">
        <f t="shared" si="870"/>
        <v/>
      </c>
      <c r="Q215" s="12">
        <f t="shared" si="797"/>
        <v>1</v>
      </c>
      <c r="R215" s="12">
        <f t="shared" ref="R215:S215" si="871">IF(Q215="","",RANK(Q215,Q$4:Q$403))</f>
        <v>21</v>
      </c>
      <c r="S215" s="12">
        <f t="shared" si="871"/>
        <v>1</v>
      </c>
      <c r="T215" s="11" t="str">
        <f t="shared" si="799"/>
        <v>AULUSA TEO</v>
      </c>
      <c r="W215" s="64" t="str">
        <f>IF('BASE DATOS CONDUCTORES'!F215="","",'BASE DATOS CONDUCTORES'!F215)</f>
        <v>AULUSA TEO</v>
      </c>
      <c r="X215" s="64" t="str">
        <f>'BASE DATOS CONDUCTORES'!J215</f>
        <v/>
      </c>
      <c r="Y215" s="64" t="str">
        <f>'BASE DATOS CONDUCTORES'!M215</f>
        <v/>
      </c>
      <c r="Z215" s="64" t="str">
        <f>'BASE DATOS CONDUCTORES'!P215</f>
        <v/>
      </c>
      <c r="AA215" s="64">
        <f>'BASE DATOS CONDUCTORES'!S215</f>
        <v>1</v>
      </c>
      <c r="AB215" s="64">
        <f>IF('BASE DATOS CONDUCTORES'!D215="","",'BASE DATOS CONDUCTORES'!D215)</f>
        <v>212</v>
      </c>
    </row>
    <row r="216" spans="2:28">
      <c r="B216" s="11">
        <f t="shared" si="789"/>
        <v>213</v>
      </c>
      <c r="C216" s="66">
        <v>8071</v>
      </c>
      <c r="D216" s="78">
        <v>213</v>
      </c>
      <c r="E216" s="14" t="s">
        <v>31</v>
      </c>
      <c r="F216" s="13" t="s">
        <v>103</v>
      </c>
      <c r="G216" s="11">
        <f t="shared" si="790"/>
        <v>1188</v>
      </c>
      <c r="H216" s="12">
        <f t="shared" si="791"/>
        <v>88</v>
      </c>
      <c r="I216" s="12">
        <f t="shared" ref="I216:J216" si="872">IF(H216="","",RANK(H216,H$4:H$403))</f>
        <v>8</v>
      </c>
      <c r="J216" s="12">
        <f t="shared" si="872"/>
        <v>67</v>
      </c>
      <c r="K216" s="12" t="str">
        <f t="shared" si="793"/>
        <v/>
      </c>
      <c r="L216" s="12" t="str">
        <f t="shared" ref="L216:M216" si="873">IF(K216="","",RANK(K216,K$4:K$403))</f>
        <v/>
      </c>
      <c r="M216" s="12" t="str">
        <f t="shared" si="873"/>
        <v/>
      </c>
      <c r="N216" s="12" t="str">
        <f t="shared" si="795"/>
        <v/>
      </c>
      <c r="O216" s="12" t="str">
        <f t="shared" ref="O216:P216" si="874">IF(N216="","",RANK(N216,N$4:N$403))</f>
        <v/>
      </c>
      <c r="P216" s="12" t="str">
        <f t="shared" si="874"/>
        <v/>
      </c>
      <c r="Q216" s="12" t="str">
        <f t="shared" si="797"/>
        <v/>
      </c>
      <c r="R216" s="12" t="str">
        <f t="shared" ref="R216:S216" si="875">IF(Q216="","",RANK(Q216,Q$4:Q$403))</f>
        <v/>
      </c>
      <c r="S216" s="12" t="str">
        <f t="shared" si="875"/>
        <v/>
      </c>
      <c r="T216" s="11" t="str">
        <f t="shared" si="799"/>
        <v>TRALUSA</v>
      </c>
      <c r="W216" s="64" t="str">
        <f>IF('BASE DATOS CONDUCTORES'!F216="","",'BASE DATOS CONDUCTORES'!F216)</f>
        <v>TRALUSA</v>
      </c>
      <c r="X216" s="64">
        <f>'BASE DATOS CONDUCTORES'!J216</f>
        <v>67</v>
      </c>
      <c r="Y216" s="64" t="str">
        <f>'BASE DATOS CONDUCTORES'!M216</f>
        <v/>
      </c>
      <c r="Z216" s="64" t="str">
        <f>'BASE DATOS CONDUCTORES'!P216</f>
        <v/>
      </c>
      <c r="AA216" s="64" t="str">
        <f>'BASE DATOS CONDUCTORES'!S216</f>
        <v/>
      </c>
      <c r="AB216" s="64">
        <f>IF('BASE DATOS CONDUCTORES'!D216="","",'BASE DATOS CONDUCTORES'!D216)</f>
        <v>213</v>
      </c>
    </row>
    <row r="217" spans="2:28">
      <c r="B217" s="11" t="str">
        <f t="shared" si="789"/>
        <v/>
      </c>
      <c r="C217" s="66"/>
      <c r="D217" s="78">
        <v>214</v>
      </c>
      <c r="E217" s="14"/>
      <c r="F217" s="13"/>
      <c r="G217" s="11" t="str">
        <f t="shared" si="790"/>
        <v/>
      </c>
      <c r="H217" s="12" t="str">
        <f t="shared" si="791"/>
        <v/>
      </c>
      <c r="I217" s="12" t="str">
        <f t="shared" ref="I217:J217" si="876">IF(H217="","",RANK(H217,H$4:H$403))</f>
        <v/>
      </c>
      <c r="J217" s="12" t="str">
        <f t="shared" si="876"/>
        <v/>
      </c>
      <c r="K217" s="12" t="str">
        <f t="shared" si="793"/>
        <v/>
      </c>
      <c r="L217" s="12" t="str">
        <f t="shared" ref="L217:M217" si="877">IF(K217="","",RANK(K217,K$4:K$403))</f>
        <v/>
      </c>
      <c r="M217" s="12" t="str">
        <f t="shared" si="877"/>
        <v/>
      </c>
      <c r="N217" s="12" t="str">
        <f t="shared" si="795"/>
        <v/>
      </c>
      <c r="O217" s="12" t="str">
        <f t="shared" ref="O217:P217" si="878">IF(N217="","",RANK(N217,N$4:N$403))</f>
        <v/>
      </c>
      <c r="P217" s="12" t="str">
        <f t="shared" si="878"/>
        <v/>
      </c>
      <c r="Q217" s="12" t="str">
        <f t="shared" si="797"/>
        <v/>
      </c>
      <c r="R217" s="12" t="str">
        <f t="shared" ref="R217:S217" si="879">IF(Q217="","",RANK(Q217,Q$4:Q$403))</f>
        <v/>
      </c>
      <c r="S217" s="12" t="str">
        <f t="shared" si="879"/>
        <v/>
      </c>
      <c r="T217" s="11" t="str">
        <f t="shared" si="799"/>
        <v/>
      </c>
      <c r="W217" s="64" t="str">
        <f>IF('BASE DATOS CONDUCTORES'!F217="","",'BASE DATOS CONDUCTORES'!F217)</f>
        <v/>
      </c>
      <c r="X217" s="64" t="str">
        <f>'BASE DATOS CONDUCTORES'!J217</f>
        <v/>
      </c>
      <c r="Y217" s="64" t="str">
        <f>'BASE DATOS CONDUCTORES'!M217</f>
        <v/>
      </c>
      <c r="Z217" s="64" t="str">
        <f>'BASE DATOS CONDUCTORES'!P217</f>
        <v/>
      </c>
      <c r="AA217" s="64" t="str">
        <f>'BASE DATOS CONDUCTORES'!S217</f>
        <v/>
      </c>
      <c r="AB217" s="64">
        <f>IF('BASE DATOS CONDUCTORES'!D217="","",'BASE DATOS CONDUCTORES'!D217)</f>
        <v>214</v>
      </c>
    </row>
    <row r="218" spans="2:28">
      <c r="B218" s="11">
        <f t="shared" si="789"/>
        <v>215</v>
      </c>
      <c r="C218" s="66">
        <v>1889</v>
      </c>
      <c r="D218" s="78">
        <v>215</v>
      </c>
      <c r="E218" s="14" t="s">
        <v>97</v>
      </c>
      <c r="F218" s="13" t="s">
        <v>132</v>
      </c>
      <c r="G218" s="11">
        <f t="shared" si="790"/>
        <v>486</v>
      </c>
      <c r="H218" s="12" t="str">
        <f t="shared" si="791"/>
        <v/>
      </c>
      <c r="I218" s="12" t="str">
        <f t="shared" ref="I218:J218" si="880">IF(H218="","",RANK(H218,H$4:H$403))</f>
        <v/>
      </c>
      <c r="J218" s="12" t="str">
        <f t="shared" si="880"/>
        <v/>
      </c>
      <c r="K218" s="12" t="str">
        <f t="shared" si="793"/>
        <v/>
      </c>
      <c r="L218" s="12" t="str">
        <f t="shared" ref="L218:M218" si="881">IF(K218="","",RANK(K218,K$4:K$403))</f>
        <v/>
      </c>
      <c r="M218" s="12" t="str">
        <f t="shared" si="881"/>
        <v/>
      </c>
      <c r="N218" s="12">
        <f t="shared" si="795"/>
        <v>96</v>
      </c>
      <c r="O218" s="12">
        <f t="shared" ref="O218:P218" si="882">IF(N218="","",RANK(N218,N$4:N$403))</f>
        <v>11</v>
      </c>
      <c r="P218" s="12">
        <f t="shared" si="882"/>
        <v>1</v>
      </c>
      <c r="Q218" s="12" t="str">
        <f t="shared" si="797"/>
        <v/>
      </c>
      <c r="R218" s="12" t="str">
        <f t="shared" ref="R218:S218" si="883">IF(Q218="","",RANK(Q218,Q$4:Q$403))</f>
        <v/>
      </c>
      <c r="S218" s="12" t="str">
        <f t="shared" si="883"/>
        <v/>
      </c>
      <c r="T218" s="11" t="str">
        <f t="shared" si="799"/>
        <v>CASTROMIL</v>
      </c>
      <c r="W218" s="64" t="str">
        <f>IF('BASE DATOS CONDUCTORES'!F218="","",'BASE DATOS CONDUCTORES'!F218)</f>
        <v>CASTROMIL</v>
      </c>
      <c r="X218" s="64" t="str">
        <f>'BASE DATOS CONDUCTORES'!J218</f>
        <v/>
      </c>
      <c r="Y218" s="64" t="str">
        <f>'BASE DATOS CONDUCTORES'!M218</f>
        <v/>
      </c>
      <c r="Z218" s="64">
        <f>'BASE DATOS CONDUCTORES'!P218</f>
        <v>1</v>
      </c>
      <c r="AA218" s="64" t="str">
        <f>'BASE DATOS CONDUCTORES'!S218</f>
        <v/>
      </c>
      <c r="AB218" s="64">
        <f>IF('BASE DATOS CONDUCTORES'!D218="","",'BASE DATOS CONDUCTORES'!D218)</f>
        <v>215</v>
      </c>
    </row>
    <row r="219" spans="2:28">
      <c r="B219" s="11" t="str">
        <f t="shared" si="789"/>
        <v/>
      </c>
      <c r="C219" s="66"/>
      <c r="D219" s="78">
        <v>216</v>
      </c>
      <c r="E219" s="14"/>
      <c r="F219" s="13"/>
      <c r="G219" s="11" t="str">
        <f t="shared" si="790"/>
        <v/>
      </c>
      <c r="H219" s="12" t="str">
        <f t="shared" si="791"/>
        <v/>
      </c>
      <c r="I219" s="12" t="str">
        <f t="shared" ref="I219:J219" si="884">IF(H219="","",RANK(H219,H$4:H$403))</f>
        <v/>
      </c>
      <c r="J219" s="12" t="str">
        <f t="shared" si="884"/>
        <v/>
      </c>
      <c r="K219" s="12" t="str">
        <f t="shared" si="793"/>
        <v/>
      </c>
      <c r="L219" s="12" t="str">
        <f t="shared" ref="L219:M219" si="885">IF(K219="","",RANK(K219,K$4:K$403))</f>
        <v/>
      </c>
      <c r="M219" s="12" t="str">
        <f t="shared" si="885"/>
        <v/>
      </c>
      <c r="N219" s="12" t="str">
        <f t="shared" si="795"/>
        <v/>
      </c>
      <c r="O219" s="12" t="str">
        <f t="shared" ref="O219:P219" si="886">IF(N219="","",RANK(N219,N$4:N$403))</f>
        <v/>
      </c>
      <c r="P219" s="12" t="str">
        <f t="shared" si="886"/>
        <v/>
      </c>
      <c r="Q219" s="12" t="str">
        <f t="shared" si="797"/>
        <v/>
      </c>
      <c r="R219" s="12" t="str">
        <f t="shared" ref="R219:S219" si="887">IF(Q219="","",RANK(Q219,Q$4:Q$403))</f>
        <v/>
      </c>
      <c r="S219" s="12" t="str">
        <f t="shared" si="887"/>
        <v/>
      </c>
      <c r="T219" s="11" t="str">
        <f t="shared" si="799"/>
        <v/>
      </c>
      <c r="W219" s="64" t="str">
        <f>IF('BASE DATOS CONDUCTORES'!F219="","",'BASE DATOS CONDUCTORES'!F219)</f>
        <v/>
      </c>
      <c r="X219" s="64" t="str">
        <f>'BASE DATOS CONDUCTORES'!J219</f>
        <v/>
      </c>
      <c r="Y219" s="64" t="str">
        <f>'BASE DATOS CONDUCTORES'!M219</f>
        <v/>
      </c>
      <c r="Z219" s="64" t="str">
        <f>'BASE DATOS CONDUCTORES'!P219</f>
        <v/>
      </c>
      <c r="AA219" s="64" t="str">
        <f>'BASE DATOS CONDUCTORES'!S219</f>
        <v/>
      </c>
      <c r="AB219" s="64">
        <f>IF('BASE DATOS CONDUCTORES'!D219="","",'BASE DATOS CONDUCTORES'!D219)</f>
        <v>216</v>
      </c>
    </row>
    <row r="220" spans="2:28">
      <c r="B220" s="11" t="str">
        <f t="shared" si="789"/>
        <v/>
      </c>
      <c r="C220" s="66"/>
      <c r="D220" s="78">
        <v>217</v>
      </c>
      <c r="E220" s="14"/>
      <c r="F220" s="13"/>
      <c r="G220" s="11" t="str">
        <f t="shared" si="790"/>
        <v/>
      </c>
      <c r="H220" s="12" t="str">
        <f t="shared" si="791"/>
        <v/>
      </c>
      <c r="I220" s="12" t="str">
        <f t="shared" ref="I220:J220" si="888">IF(H220="","",RANK(H220,H$4:H$403))</f>
        <v/>
      </c>
      <c r="J220" s="12" t="str">
        <f t="shared" si="888"/>
        <v/>
      </c>
      <c r="K220" s="12" t="str">
        <f t="shared" si="793"/>
        <v/>
      </c>
      <c r="L220" s="12" t="str">
        <f t="shared" ref="L220:M220" si="889">IF(K220="","",RANK(K220,K$4:K$403))</f>
        <v/>
      </c>
      <c r="M220" s="12" t="str">
        <f t="shared" si="889"/>
        <v/>
      </c>
      <c r="N220" s="12" t="str">
        <f t="shared" si="795"/>
        <v/>
      </c>
      <c r="O220" s="12" t="str">
        <f t="shared" ref="O220:P220" si="890">IF(N220="","",RANK(N220,N$4:N$403))</f>
        <v/>
      </c>
      <c r="P220" s="12" t="str">
        <f t="shared" si="890"/>
        <v/>
      </c>
      <c r="Q220" s="12" t="str">
        <f t="shared" si="797"/>
        <v/>
      </c>
      <c r="R220" s="12" t="str">
        <f t="shared" ref="R220:S220" si="891">IF(Q220="","",RANK(Q220,Q$4:Q$403))</f>
        <v/>
      </c>
      <c r="S220" s="12" t="str">
        <f t="shared" si="891"/>
        <v/>
      </c>
      <c r="T220" s="11" t="str">
        <f t="shared" si="799"/>
        <v/>
      </c>
      <c r="W220" s="64" t="str">
        <f>IF('BASE DATOS CONDUCTORES'!F220="","",'BASE DATOS CONDUCTORES'!F220)</f>
        <v/>
      </c>
      <c r="X220" s="64" t="str">
        <f>'BASE DATOS CONDUCTORES'!J220</f>
        <v/>
      </c>
      <c r="Y220" s="64" t="str">
        <f>'BASE DATOS CONDUCTORES'!M220</f>
        <v/>
      </c>
      <c r="Z220" s="64" t="str">
        <f>'BASE DATOS CONDUCTORES'!P220</f>
        <v/>
      </c>
      <c r="AA220" s="64" t="str">
        <f>'BASE DATOS CONDUCTORES'!S220</f>
        <v/>
      </c>
      <c r="AB220" s="64">
        <f>IF('BASE DATOS CONDUCTORES'!D220="","",'BASE DATOS CONDUCTORES'!D220)</f>
        <v>217</v>
      </c>
    </row>
    <row r="221" spans="2:28">
      <c r="B221" s="11" t="str">
        <f t="shared" si="789"/>
        <v/>
      </c>
      <c r="C221" s="66"/>
      <c r="D221" s="78">
        <v>218</v>
      </c>
      <c r="E221" s="14"/>
      <c r="F221" s="13"/>
      <c r="G221" s="11" t="str">
        <f t="shared" si="790"/>
        <v/>
      </c>
      <c r="H221" s="12" t="str">
        <f t="shared" si="791"/>
        <v/>
      </c>
      <c r="I221" s="12" t="str">
        <f t="shared" ref="I221:J221" si="892">IF(H221="","",RANK(H221,H$4:H$403))</f>
        <v/>
      </c>
      <c r="J221" s="12" t="str">
        <f t="shared" si="892"/>
        <v/>
      </c>
      <c r="K221" s="12" t="str">
        <f t="shared" si="793"/>
        <v/>
      </c>
      <c r="L221" s="12" t="str">
        <f t="shared" ref="L221:M221" si="893">IF(K221="","",RANK(K221,K$4:K$403))</f>
        <v/>
      </c>
      <c r="M221" s="12" t="str">
        <f t="shared" si="893"/>
        <v/>
      </c>
      <c r="N221" s="12" t="str">
        <f t="shared" si="795"/>
        <v/>
      </c>
      <c r="O221" s="12" t="str">
        <f t="shared" ref="O221:P221" si="894">IF(N221="","",RANK(N221,N$4:N$403))</f>
        <v/>
      </c>
      <c r="P221" s="12" t="str">
        <f t="shared" si="894"/>
        <v/>
      </c>
      <c r="Q221" s="12" t="str">
        <f t="shared" si="797"/>
        <v/>
      </c>
      <c r="R221" s="12" t="str">
        <f t="shared" ref="R221:S221" si="895">IF(Q221="","",RANK(Q221,Q$4:Q$403))</f>
        <v/>
      </c>
      <c r="S221" s="12" t="str">
        <f t="shared" si="895"/>
        <v/>
      </c>
      <c r="T221" s="11" t="str">
        <f t="shared" si="799"/>
        <v/>
      </c>
      <c r="W221" s="64" t="str">
        <f>IF('BASE DATOS CONDUCTORES'!F221="","",'BASE DATOS CONDUCTORES'!F221)</f>
        <v/>
      </c>
      <c r="X221" s="64" t="str">
        <f>'BASE DATOS CONDUCTORES'!J221</f>
        <v/>
      </c>
      <c r="Y221" s="64" t="str">
        <f>'BASE DATOS CONDUCTORES'!M221</f>
        <v/>
      </c>
      <c r="Z221" s="64" t="str">
        <f>'BASE DATOS CONDUCTORES'!P221</f>
        <v/>
      </c>
      <c r="AA221" s="64" t="str">
        <f>'BASE DATOS CONDUCTORES'!S221</f>
        <v/>
      </c>
      <c r="AB221" s="64">
        <f>IF('BASE DATOS CONDUCTORES'!D221="","",'BASE DATOS CONDUCTORES'!D221)</f>
        <v>218</v>
      </c>
    </row>
    <row r="222" spans="2:28">
      <c r="B222" s="11">
        <f t="shared" si="789"/>
        <v>219</v>
      </c>
      <c r="C222" s="66">
        <v>5385</v>
      </c>
      <c r="D222" s="78">
        <v>219</v>
      </c>
      <c r="E222" s="14" t="s">
        <v>142</v>
      </c>
      <c r="F222" s="13" t="s">
        <v>103</v>
      </c>
      <c r="G222" s="11">
        <f t="shared" si="790"/>
        <v>1182</v>
      </c>
      <c r="H222" s="12">
        <f t="shared" si="791"/>
        <v>89</v>
      </c>
      <c r="I222" s="12">
        <f t="shared" ref="I222:J222" si="896">IF(H222="","",RANK(H222,H$4:H$403))</f>
        <v>7</v>
      </c>
      <c r="J222" s="12">
        <f t="shared" si="896"/>
        <v>68</v>
      </c>
      <c r="K222" s="12" t="str">
        <f t="shared" si="793"/>
        <v/>
      </c>
      <c r="L222" s="12" t="str">
        <f t="shared" ref="L222:M222" si="897">IF(K222="","",RANK(K222,K$4:K$403))</f>
        <v/>
      </c>
      <c r="M222" s="12" t="str">
        <f t="shared" si="897"/>
        <v/>
      </c>
      <c r="N222" s="12" t="str">
        <f t="shared" si="795"/>
        <v/>
      </c>
      <c r="O222" s="12" t="str">
        <f t="shared" ref="O222:P222" si="898">IF(N222="","",RANK(N222,N$4:N$403))</f>
        <v/>
      </c>
      <c r="P222" s="12" t="str">
        <f t="shared" si="898"/>
        <v/>
      </c>
      <c r="Q222" s="12" t="str">
        <f t="shared" si="797"/>
        <v/>
      </c>
      <c r="R222" s="12" t="str">
        <f t="shared" ref="R222:S222" si="899">IF(Q222="","",RANK(Q222,Q$4:Q$403))</f>
        <v/>
      </c>
      <c r="S222" s="12" t="str">
        <f t="shared" si="899"/>
        <v/>
      </c>
      <c r="T222" s="11" t="str">
        <f t="shared" si="799"/>
        <v>TRALUSA</v>
      </c>
      <c r="W222" s="64" t="str">
        <f>IF('BASE DATOS CONDUCTORES'!F222="","",'BASE DATOS CONDUCTORES'!F222)</f>
        <v>TRALUSA</v>
      </c>
      <c r="X222" s="64">
        <f>'BASE DATOS CONDUCTORES'!J222</f>
        <v>68</v>
      </c>
      <c r="Y222" s="64" t="str">
        <f>'BASE DATOS CONDUCTORES'!M222</f>
        <v/>
      </c>
      <c r="Z222" s="64" t="str">
        <f>'BASE DATOS CONDUCTORES'!P222</f>
        <v/>
      </c>
      <c r="AA222" s="64" t="str">
        <f>'BASE DATOS CONDUCTORES'!S222</f>
        <v/>
      </c>
      <c r="AB222" s="64">
        <f>IF('BASE DATOS CONDUCTORES'!D222="","",'BASE DATOS CONDUCTORES'!D222)</f>
        <v>219</v>
      </c>
    </row>
    <row r="223" spans="2:28">
      <c r="B223" s="11">
        <f t="shared" si="789"/>
        <v>220</v>
      </c>
      <c r="C223" s="66">
        <v>1895</v>
      </c>
      <c r="D223" s="78">
        <v>220</v>
      </c>
      <c r="E223" s="14" t="s">
        <v>88</v>
      </c>
      <c r="F223" s="13" t="s">
        <v>133</v>
      </c>
      <c r="G223" s="11">
        <f t="shared" si="790"/>
        <v>381</v>
      </c>
      <c r="H223" s="12" t="str">
        <f t="shared" si="791"/>
        <v/>
      </c>
      <c r="I223" s="12" t="str">
        <f t="shared" ref="I223:J223" si="900">IF(H223="","",RANK(H223,H$4:H$403))</f>
        <v/>
      </c>
      <c r="J223" s="12" t="str">
        <f t="shared" si="900"/>
        <v/>
      </c>
      <c r="K223" s="12">
        <f t="shared" si="793"/>
        <v>118</v>
      </c>
      <c r="L223" s="12">
        <f t="shared" ref="L223:M223" si="901">IF(K223="","",RANK(K223,K$4:K$403))</f>
        <v>12</v>
      </c>
      <c r="M223" s="12">
        <f t="shared" si="901"/>
        <v>12</v>
      </c>
      <c r="N223" s="12" t="str">
        <f t="shared" si="795"/>
        <v/>
      </c>
      <c r="O223" s="12" t="str">
        <f t="shared" ref="O223:P223" si="902">IF(N223="","",RANK(N223,N$4:N$403))</f>
        <v/>
      </c>
      <c r="P223" s="12" t="str">
        <f t="shared" si="902"/>
        <v/>
      </c>
      <c r="Q223" s="12" t="str">
        <f t="shared" si="797"/>
        <v/>
      </c>
      <c r="R223" s="12" t="str">
        <f t="shared" ref="R223:S223" si="903">IF(Q223="","",RANK(Q223,Q$4:Q$403))</f>
        <v/>
      </c>
      <c r="S223" s="12" t="str">
        <f t="shared" si="903"/>
        <v/>
      </c>
      <c r="T223" s="11" t="str">
        <f t="shared" si="799"/>
        <v>AULUSA</v>
      </c>
      <c r="W223" s="64" t="str">
        <f>IF('BASE DATOS CONDUCTORES'!F223="","",'BASE DATOS CONDUCTORES'!F223)</f>
        <v>AULUSA</v>
      </c>
      <c r="X223" s="64" t="str">
        <f>'BASE DATOS CONDUCTORES'!J223</f>
        <v/>
      </c>
      <c r="Y223" s="64">
        <f>'BASE DATOS CONDUCTORES'!M223</f>
        <v>12</v>
      </c>
      <c r="Z223" s="64" t="str">
        <f>'BASE DATOS CONDUCTORES'!P223</f>
        <v/>
      </c>
      <c r="AA223" s="64" t="str">
        <f>'BASE DATOS CONDUCTORES'!S223</f>
        <v/>
      </c>
      <c r="AB223" s="64">
        <f>IF('BASE DATOS CONDUCTORES'!D223="","",'BASE DATOS CONDUCTORES'!D223)</f>
        <v>220</v>
      </c>
    </row>
    <row r="224" spans="2:28">
      <c r="B224" s="11">
        <f t="shared" si="789"/>
        <v>221</v>
      </c>
      <c r="C224" s="66">
        <v>5472</v>
      </c>
      <c r="D224" s="78">
        <v>221</v>
      </c>
      <c r="E224" s="14" t="s">
        <v>65</v>
      </c>
      <c r="F224" s="13" t="s">
        <v>159</v>
      </c>
      <c r="G224" s="11">
        <f t="shared" si="790"/>
        <v>4180</v>
      </c>
      <c r="H224" s="12" t="str">
        <f t="shared" si="791"/>
        <v/>
      </c>
      <c r="I224" s="12" t="str">
        <f t="shared" ref="I224:J224" si="904">IF(H224="","",RANK(H224,H$4:H$403))</f>
        <v/>
      </c>
      <c r="J224" s="12" t="str">
        <f t="shared" si="904"/>
        <v/>
      </c>
      <c r="K224" s="12" t="str">
        <f t="shared" si="793"/>
        <v/>
      </c>
      <c r="L224" s="12" t="str">
        <f t="shared" ref="L224:M224" si="905">IF(K224="","",RANK(K224,K$4:K$403))</f>
        <v/>
      </c>
      <c r="M224" s="12" t="str">
        <f t="shared" si="905"/>
        <v/>
      </c>
      <c r="N224" s="12" t="str">
        <f t="shared" si="795"/>
        <v/>
      </c>
      <c r="O224" s="12" t="str">
        <f t="shared" ref="O224:P224" si="906">IF(N224="","",RANK(N224,N$4:N$403))</f>
        <v/>
      </c>
      <c r="P224" s="12" t="str">
        <f t="shared" si="906"/>
        <v/>
      </c>
      <c r="Q224" s="12">
        <f t="shared" si="797"/>
        <v>2</v>
      </c>
      <c r="R224" s="12">
        <f t="shared" ref="R224:S224" si="907">IF(Q224="","",RANK(Q224,Q$4:Q$403))</f>
        <v>20</v>
      </c>
      <c r="S224" s="12">
        <f t="shared" si="907"/>
        <v>2</v>
      </c>
      <c r="T224" s="11" t="str">
        <f t="shared" si="799"/>
        <v>AULUSA TEO</v>
      </c>
      <c r="W224" s="64" t="str">
        <f>IF('BASE DATOS CONDUCTORES'!F224="","",'BASE DATOS CONDUCTORES'!F224)</f>
        <v>AULUSA TEO</v>
      </c>
      <c r="X224" s="64" t="str">
        <f>'BASE DATOS CONDUCTORES'!J224</f>
        <v/>
      </c>
      <c r="Y224" s="64" t="str">
        <f>'BASE DATOS CONDUCTORES'!M224</f>
        <v/>
      </c>
      <c r="Z224" s="64" t="str">
        <f>'BASE DATOS CONDUCTORES'!P224</f>
        <v/>
      </c>
      <c r="AA224" s="64">
        <f>'BASE DATOS CONDUCTORES'!S224</f>
        <v>2</v>
      </c>
      <c r="AB224" s="64">
        <f>IF('BASE DATOS CONDUCTORES'!D224="","",'BASE DATOS CONDUCTORES'!D224)</f>
        <v>221</v>
      </c>
    </row>
    <row r="225" spans="2:28">
      <c r="B225" s="11">
        <f t="shared" si="789"/>
        <v>222</v>
      </c>
      <c r="C225" s="66">
        <v>5473</v>
      </c>
      <c r="D225" s="78">
        <v>222</v>
      </c>
      <c r="E225" s="14" t="s">
        <v>172</v>
      </c>
      <c r="F225" s="13" t="s">
        <v>159</v>
      </c>
      <c r="G225" s="11">
        <f t="shared" si="790"/>
        <v>4179</v>
      </c>
      <c r="H225" s="12" t="str">
        <f t="shared" si="791"/>
        <v/>
      </c>
      <c r="I225" s="12" t="str">
        <f t="shared" ref="I225:J225" si="908">IF(H225="","",RANK(H225,H$4:H$403))</f>
        <v/>
      </c>
      <c r="J225" s="12" t="str">
        <f t="shared" si="908"/>
        <v/>
      </c>
      <c r="K225" s="12" t="str">
        <f t="shared" si="793"/>
        <v/>
      </c>
      <c r="L225" s="12" t="str">
        <f t="shared" ref="L225:M225" si="909">IF(K225="","",RANK(K225,K$4:K$403))</f>
        <v/>
      </c>
      <c r="M225" s="12" t="str">
        <f t="shared" si="909"/>
        <v/>
      </c>
      <c r="N225" s="12" t="str">
        <f t="shared" si="795"/>
        <v/>
      </c>
      <c r="O225" s="12" t="str">
        <f t="shared" ref="O225:P225" si="910">IF(N225="","",RANK(N225,N$4:N$403))</f>
        <v/>
      </c>
      <c r="P225" s="12" t="str">
        <f t="shared" si="910"/>
        <v/>
      </c>
      <c r="Q225" s="12">
        <f t="shared" si="797"/>
        <v>3</v>
      </c>
      <c r="R225" s="12">
        <f t="shared" ref="R225:S225" si="911">IF(Q225="","",RANK(Q225,Q$4:Q$403))</f>
        <v>19</v>
      </c>
      <c r="S225" s="12">
        <f t="shared" si="911"/>
        <v>3</v>
      </c>
      <c r="T225" s="11" t="str">
        <f t="shared" si="799"/>
        <v>AULUSA TEO</v>
      </c>
      <c r="W225" s="64" t="str">
        <f>IF('BASE DATOS CONDUCTORES'!F225="","",'BASE DATOS CONDUCTORES'!F225)</f>
        <v>AULUSA TEO</v>
      </c>
      <c r="X225" s="64" t="str">
        <f>'BASE DATOS CONDUCTORES'!J225</f>
        <v/>
      </c>
      <c r="Y225" s="64" t="str">
        <f>'BASE DATOS CONDUCTORES'!M225</f>
        <v/>
      </c>
      <c r="Z225" s="64" t="str">
        <f>'BASE DATOS CONDUCTORES'!P225</f>
        <v/>
      </c>
      <c r="AA225" s="64">
        <f>'BASE DATOS CONDUCTORES'!S225</f>
        <v>3</v>
      </c>
      <c r="AB225" s="64">
        <f>IF('BASE DATOS CONDUCTORES'!D225="","",'BASE DATOS CONDUCTORES'!D225)</f>
        <v>222</v>
      </c>
    </row>
    <row r="226" spans="2:28">
      <c r="B226" s="11">
        <f t="shared" si="789"/>
        <v>223</v>
      </c>
      <c r="C226" s="66">
        <v>5689</v>
      </c>
      <c r="D226" s="78">
        <v>223</v>
      </c>
      <c r="E226" s="14" t="s">
        <v>13</v>
      </c>
      <c r="F226" s="13" t="s">
        <v>103</v>
      </c>
      <c r="G226" s="11">
        <f t="shared" si="790"/>
        <v>1178</v>
      </c>
      <c r="H226" s="12">
        <f t="shared" si="791"/>
        <v>90</v>
      </c>
      <c r="I226" s="12">
        <f t="shared" ref="I226:J226" si="912">IF(H226="","",RANK(H226,H$4:H$403))</f>
        <v>6</v>
      </c>
      <c r="J226" s="12">
        <f t="shared" si="912"/>
        <v>69</v>
      </c>
      <c r="K226" s="12" t="str">
        <f t="shared" si="793"/>
        <v/>
      </c>
      <c r="L226" s="12" t="str">
        <f t="shared" ref="L226:M226" si="913">IF(K226="","",RANK(K226,K$4:K$403))</f>
        <v/>
      </c>
      <c r="M226" s="12" t="str">
        <f t="shared" si="913"/>
        <v/>
      </c>
      <c r="N226" s="12" t="str">
        <f t="shared" si="795"/>
        <v/>
      </c>
      <c r="O226" s="12" t="str">
        <f t="shared" ref="O226:P226" si="914">IF(N226="","",RANK(N226,N$4:N$403))</f>
        <v/>
      </c>
      <c r="P226" s="12" t="str">
        <f t="shared" si="914"/>
        <v/>
      </c>
      <c r="Q226" s="12" t="str">
        <f t="shared" si="797"/>
        <v/>
      </c>
      <c r="R226" s="12" t="str">
        <f t="shared" ref="R226:S226" si="915">IF(Q226="","",RANK(Q226,Q$4:Q$403))</f>
        <v/>
      </c>
      <c r="S226" s="12" t="str">
        <f t="shared" si="915"/>
        <v/>
      </c>
      <c r="T226" s="11" t="str">
        <f t="shared" si="799"/>
        <v>TRALUSA</v>
      </c>
      <c r="W226" s="64" t="str">
        <f>IF('BASE DATOS CONDUCTORES'!F226="","",'BASE DATOS CONDUCTORES'!F226)</f>
        <v>TRALUSA</v>
      </c>
      <c r="X226" s="64">
        <f>'BASE DATOS CONDUCTORES'!J226</f>
        <v>69</v>
      </c>
      <c r="Y226" s="64" t="str">
        <f>'BASE DATOS CONDUCTORES'!M226</f>
        <v/>
      </c>
      <c r="Z226" s="64" t="str">
        <f>'BASE DATOS CONDUCTORES'!P226</f>
        <v/>
      </c>
      <c r="AA226" s="64" t="str">
        <f>'BASE DATOS CONDUCTORES'!S226</f>
        <v/>
      </c>
      <c r="AB226" s="64">
        <f>IF('BASE DATOS CONDUCTORES'!D226="","",'BASE DATOS CONDUCTORES'!D226)</f>
        <v>223</v>
      </c>
    </row>
    <row r="227" spans="2:28">
      <c r="B227" s="11" t="str">
        <f t="shared" si="789"/>
        <v/>
      </c>
      <c r="C227" s="66"/>
      <c r="D227" s="78">
        <v>224</v>
      </c>
      <c r="E227" s="14"/>
      <c r="F227" s="13"/>
      <c r="G227" s="11" t="str">
        <f t="shared" si="790"/>
        <v/>
      </c>
      <c r="H227" s="12" t="str">
        <f t="shared" si="791"/>
        <v/>
      </c>
      <c r="I227" s="12" t="str">
        <f t="shared" ref="I227:J227" si="916">IF(H227="","",RANK(H227,H$4:H$403))</f>
        <v/>
      </c>
      <c r="J227" s="12" t="str">
        <f t="shared" si="916"/>
        <v/>
      </c>
      <c r="K227" s="12" t="str">
        <f t="shared" si="793"/>
        <v/>
      </c>
      <c r="L227" s="12" t="str">
        <f t="shared" ref="L227:M227" si="917">IF(K227="","",RANK(K227,K$4:K$403))</f>
        <v/>
      </c>
      <c r="M227" s="12" t="str">
        <f t="shared" si="917"/>
        <v/>
      </c>
      <c r="N227" s="12" t="str">
        <f t="shared" si="795"/>
        <v/>
      </c>
      <c r="O227" s="12" t="str">
        <f t="shared" ref="O227:P227" si="918">IF(N227="","",RANK(N227,N$4:N$403))</f>
        <v/>
      </c>
      <c r="P227" s="12" t="str">
        <f t="shared" si="918"/>
        <v/>
      </c>
      <c r="Q227" s="12" t="str">
        <f t="shared" si="797"/>
        <v/>
      </c>
      <c r="R227" s="12" t="str">
        <f t="shared" ref="R227:S227" si="919">IF(Q227="","",RANK(Q227,Q$4:Q$403))</f>
        <v/>
      </c>
      <c r="S227" s="12" t="str">
        <f t="shared" si="919"/>
        <v/>
      </c>
      <c r="T227" s="11" t="str">
        <f t="shared" si="799"/>
        <v/>
      </c>
      <c r="W227" s="64" t="str">
        <f>IF('BASE DATOS CONDUCTORES'!F227="","",'BASE DATOS CONDUCTORES'!F227)</f>
        <v/>
      </c>
      <c r="X227" s="64" t="str">
        <f>'BASE DATOS CONDUCTORES'!J227</f>
        <v/>
      </c>
      <c r="Y227" s="64" t="str">
        <f>'BASE DATOS CONDUCTORES'!M227</f>
        <v/>
      </c>
      <c r="Z227" s="64" t="str">
        <f>'BASE DATOS CONDUCTORES'!P227</f>
        <v/>
      </c>
      <c r="AA227" s="64" t="str">
        <f>'BASE DATOS CONDUCTORES'!S227</f>
        <v/>
      </c>
      <c r="AB227" s="64">
        <f>IF('BASE DATOS CONDUCTORES'!D227="","",'BASE DATOS CONDUCTORES'!D227)</f>
        <v>224</v>
      </c>
    </row>
    <row r="228" spans="2:28">
      <c r="B228" s="11" t="str">
        <f t="shared" si="789"/>
        <v/>
      </c>
      <c r="C228" s="66"/>
      <c r="D228" s="78">
        <v>225</v>
      </c>
      <c r="E228" s="14"/>
      <c r="F228" s="13"/>
      <c r="G228" s="11" t="str">
        <f t="shared" si="790"/>
        <v/>
      </c>
      <c r="H228" s="12" t="str">
        <f t="shared" si="791"/>
        <v/>
      </c>
      <c r="I228" s="12" t="str">
        <f t="shared" ref="I228:J228" si="920">IF(H228="","",RANK(H228,H$4:H$403))</f>
        <v/>
      </c>
      <c r="J228" s="12" t="str">
        <f t="shared" si="920"/>
        <v/>
      </c>
      <c r="K228" s="12" t="str">
        <f t="shared" si="793"/>
        <v/>
      </c>
      <c r="L228" s="12" t="str">
        <f t="shared" ref="L228:M228" si="921">IF(K228="","",RANK(K228,K$4:K$403))</f>
        <v/>
      </c>
      <c r="M228" s="12" t="str">
        <f t="shared" si="921"/>
        <v/>
      </c>
      <c r="N228" s="12" t="str">
        <f t="shared" si="795"/>
        <v/>
      </c>
      <c r="O228" s="12" t="str">
        <f t="shared" ref="O228:P228" si="922">IF(N228="","",RANK(N228,N$4:N$403))</f>
        <v/>
      </c>
      <c r="P228" s="12" t="str">
        <f t="shared" si="922"/>
        <v/>
      </c>
      <c r="Q228" s="12" t="str">
        <f t="shared" si="797"/>
        <v/>
      </c>
      <c r="R228" s="12" t="str">
        <f t="shared" ref="R228:S228" si="923">IF(Q228="","",RANK(Q228,Q$4:Q$403))</f>
        <v/>
      </c>
      <c r="S228" s="12" t="str">
        <f t="shared" si="923"/>
        <v/>
      </c>
      <c r="T228" s="11" t="str">
        <f t="shared" si="799"/>
        <v/>
      </c>
      <c r="W228" s="64" t="str">
        <f>IF('BASE DATOS CONDUCTORES'!F228="","",'BASE DATOS CONDUCTORES'!F228)</f>
        <v/>
      </c>
      <c r="X228" s="64" t="str">
        <f>'BASE DATOS CONDUCTORES'!J228</f>
        <v/>
      </c>
      <c r="Y228" s="64" t="str">
        <f>'BASE DATOS CONDUCTORES'!M228</f>
        <v/>
      </c>
      <c r="Z228" s="64" t="str">
        <f>'BASE DATOS CONDUCTORES'!P228</f>
        <v/>
      </c>
      <c r="AA228" s="64" t="str">
        <f>'BASE DATOS CONDUCTORES'!S228</f>
        <v/>
      </c>
      <c r="AB228" s="64">
        <f>IF('BASE DATOS CONDUCTORES'!D228="","",'BASE DATOS CONDUCTORES'!D228)</f>
        <v>225</v>
      </c>
    </row>
    <row r="229" spans="2:28">
      <c r="B229" s="11" t="str">
        <f t="shared" si="789"/>
        <v/>
      </c>
      <c r="C229" s="66"/>
      <c r="D229" s="78">
        <v>226</v>
      </c>
      <c r="E229" s="14"/>
      <c r="F229" s="13"/>
      <c r="G229" s="11" t="str">
        <f t="shared" si="790"/>
        <v/>
      </c>
      <c r="H229" s="12" t="str">
        <f t="shared" si="791"/>
        <v/>
      </c>
      <c r="I229" s="12" t="str">
        <f t="shared" ref="I229:J229" si="924">IF(H229="","",RANK(H229,H$4:H$403))</f>
        <v/>
      </c>
      <c r="J229" s="12" t="str">
        <f t="shared" si="924"/>
        <v/>
      </c>
      <c r="K229" s="12" t="str">
        <f t="shared" si="793"/>
        <v/>
      </c>
      <c r="L229" s="12" t="str">
        <f t="shared" ref="L229:M229" si="925">IF(K229="","",RANK(K229,K$4:K$403))</f>
        <v/>
      </c>
      <c r="M229" s="12" t="str">
        <f t="shared" si="925"/>
        <v/>
      </c>
      <c r="N229" s="12" t="str">
        <f t="shared" si="795"/>
        <v/>
      </c>
      <c r="O229" s="12" t="str">
        <f t="shared" ref="O229:P229" si="926">IF(N229="","",RANK(N229,N$4:N$403))</f>
        <v/>
      </c>
      <c r="P229" s="12" t="str">
        <f t="shared" si="926"/>
        <v/>
      </c>
      <c r="Q229" s="12" t="str">
        <f t="shared" si="797"/>
        <v/>
      </c>
      <c r="R229" s="12" t="str">
        <f t="shared" ref="R229:S229" si="927">IF(Q229="","",RANK(Q229,Q$4:Q$403))</f>
        <v/>
      </c>
      <c r="S229" s="12" t="str">
        <f t="shared" si="927"/>
        <v/>
      </c>
      <c r="T229" s="11" t="str">
        <f t="shared" si="799"/>
        <v/>
      </c>
      <c r="W229" s="64" t="str">
        <f>IF('BASE DATOS CONDUCTORES'!F229="","",'BASE DATOS CONDUCTORES'!F229)</f>
        <v/>
      </c>
      <c r="X229" s="64" t="str">
        <f>'BASE DATOS CONDUCTORES'!J229</f>
        <v/>
      </c>
      <c r="Y229" s="64" t="str">
        <f>'BASE DATOS CONDUCTORES'!M229</f>
        <v/>
      </c>
      <c r="Z229" s="64" t="str">
        <f>'BASE DATOS CONDUCTORES'!P229</f>
        <v/>
      </c>
      <c r="AA229" s="64" t="str">
        <f>'BASE DATOS CONDUCTORES'!S229</f>
        <v/>
      </c>
      <c r="AB229" s="64">
        <f>IF('BASE DATOS CONDUCTORES'!D229="","",'BASE DATOS CONDUCTORES'!D229)</f>
        <v>226</v>
      </c>
    </row>
    <row r="230" spans="2:28">
      <c r="B230" s="11">
        <f t="shared" si="789"/>
        <v>227</v>
      </c>
      <c r="C230" s="66">
        <v>1888</v>
      </c>
      <c r="D230" s="78">
        <v>227</v>
      </c>
      <c r="E230" s="14" t="s">
        <v>94</v>
      </c>
      <c r="F230" s="13" t="s">
        <v>132</v>
      </c>
      <c r="G230" s="11">
        <f t="shared" si="790"/>
        <v>474</v>
      </c>
      <c r="H230" s="12" t="str">
        <f t="shared" si="791"/>
        <v/>
      </c>
      <c r="I230" s="12" t="str">
        <f t="shared" ref="I230:J230" si="928">IF(H230="","",RANK(H230,H$4:H$403))</f>
        <v/>
      </c>
      <c r="J230" s="12" t="str">
        <f t="shared" si="928"/>
        <v/>
      </c>
      <c r="K230" s="12" t="str">
        <f t="shared" si="793"/>
        <v/>
      </c>
      <c r="L230" s="12" t="str">
        <f t="shared" ref="L230:M230" si="929">IF(K230="","",RANK(K230,K$4:K$403))</f>
        <v/>
      </c>
      <c r="M230" s="12" t="str">
        <f t="shared" si="929"/>
        <v/>
      </c>
      <c r="N230" s="12">
        <f t="shared" si="795"/>
        <v>97</v>
      </c>
      <c r="O230" s="12">
        <f t="shared" ref="O230:P230" si="930">IF(N230="","",RANK(N230,N$4:N$403))</f>
        <v>10</v>
      </c>
      <c r="P230" s="12">
        <f t="shared" si="930"/>
        <v>2</v>
      </c>
      <c r="Q230" s="12" t="str">
        <f t="shared" si="797"/>
        <v/>
      </c>
      <c r="R230" s="12" t="str">
        <f t="shared" ref="R230:S230" si="931">IF(Q230="","",RANK(Q230,Q$4:Q$403))</f>
        <v/>
      </c>
      <c r="S230" s="12" t="str">
        <f t="shared" si="931"/>
        <v/>
      </c>
      <c r="T230" s="11" t="str">
        <f t="shared" si="799"/>
        <v>CASTROMIL</v>
      </c>
      <c r="W230" s="64" t="str">
        <f>IF('BASE DATOS CONDUCTORES'!F230="","",'BASE DATOS CONDUCTORES'!F230)</f>
        <v>CASTROMIL</v>
      </c>
      <c r="X230" s="64" t="str">
        <f>'BASE DATOS CONDUCTORES'!J230</f>
        <v/>
      </c>
      <c r="Y230" s="64" t="str">
        <f>'BASE DATOS CONDUCTORES'!M230</f>
        <v/>
      </c>
      <c r="Z230" s="64">
        <f>'BASE DATOS CONDUCTORES'!P230</f>
        <v>2</v>
      </c>
      <c r="AA230" s="64" t="str">
        <f>'BASE DATOS CONDUCTORES'!S230</f>
        <v/>
      </c>
      <c r="AB230" s="64">
        <f>IF('BASE DATOS CONDUCTORES'!D230="","",'BASE DATOS CONDUCTORES'!D230)</f>
        <v>227</v>
      </c>
    </row>
    <row r="231" spans="2:28">
      <c r="B231" s="11" t="str">
        <f t="shared" si="789"/>
        <v/>
      </c>
      <c r="C231" s="66"/>
      <c r="D231" s="78">
        <v>228</v>
      </c>
      <c r="E231" s="14"/>
      <c r="F231" s="13"/>
      <c r="G231" s="11" t="str">
        <f t="shared" si="790"/>
        <v/>
      </c>
      <c r="H231" s="12" t="str">
        <f t="shared" si="791"/>
        <v/>
      </c>
      <c r="I231" s="12" t="str">
        <f t="shared" ref="I231:J231" si="932">IF(H231="","",RANK(H231,H$4:H$403))</f>
        <v/>
      </c>
      <c r="J231" s="12" t="str">
        <f t="shared" si="932"/>
        <v/>
      </c>
      <c r="K231" s="12" t="str">
        <f t="shared" si="793"/>
        <v/>
      </c>
      <c r="L231" s="12" t="str">
        <f t="shared" ref="L231:M231" si="933">IF(K231="","",RANK(K231,K$4:K$403))</f>
        <v/>
      </c>
      <c r="M231" s="12" t="str">
        <f t="shared" si="933"/>
        <v/>
      </c>
      <c r="N231" s="12" t="str">
        <f t="shared" si="795"/>
        <v/>
      </c>
      <c r="O231" s="12" t="str">
        <f t="shared" ref="O231:P231" si="934">IF(N231="","",RANK(N231,N$4:N$403))</f>
        <v/>
      </c>
      <c r="P231" s="12" t="str">
        <f t="shared" si="934"/>
        <v/>
      </c>
      <c r="Q231" s="12" t="str">
        <f t="shared" si="797"/>
        <v/>
      </c>
      <c r="R231" s="12" t="str">
        <f t="shared" ref="R231:S231" si="935">IF(Q231="","",RANK(Q231,Q$4:Q$403))</f>
        <v/>
      </c>
      <c r="S231" s="12" t="str">
        <f t="shared" si="935"/>
        <v/>
      </c>
      <c r="T231" s="11" t="str">
        <f t="shared" si="799"/>
        <v/>
      </c>
      <c r="W231" s="64" t="str">
        <f>IF('BASE DATOS CONDUCTORES'!F231="","",'BASE DATOS CONDUCTORES'!F231)</f>
        <v/>
      </c>
      <c r="X231" s="64" t="str">
        <f>'BASE DATOS CONDUCTORES'!J231</f>
        <v/>
      </c>
      <c r="Y231" s="64" t="str">
        <f>'BASE DATOS CONDUCTORES'!M231</f>
        <v/>
      </c>
      <c r="Z231" s="64" t="str">
        <f>'BASE DATOS CONDUCTORES'!P231</f>
        <v/>
      </c>
      <c r="AA231" s="64" t="str">
        <f>'BASE DATOS CONDUCTORES'!S231</f>
        <v/>
      </c>
      <c r="AB231" s="64">
        <f>IF('BASE DATOS CONDUCTORES'!D231="","",'BASE DATOS CONDUCTORES'!D231)</f>
        <v>228</v>
      </c>
    </row>
    <row r="232" spans="2:28">
      <c r="B232" s="11" t="str">
        <f t="shared" si="789"/>
        <v/>
      </c>
      <c r="C232" s="66"/>
      <c r="D232" s="78">
        <v>229</v>
      </c>
      <c r="E232" s="14"/>
      <c r="F232" s="13"/>
      <c r="G232" s="11" t="str">
        <f t="shared" si="790"/>
        <v/>
      </c>
      <c r="H232" s="12" t="str">
        <f t="shared" si="791"/>
        <v/>
      </c>
      <c r="I232" s="12" t="str">
        <f t="shared" ref="I232:J232" si="936">IF(H232="","",RANK(H232,H$4:H$403))</f>
        <v/>
      </c>
      <c r="J232" s="12" t="str">
        <f t="shared" si="936"/>
        <v/>
      </c>
      <c r="K232" s="12" t="str">
        <f t="shared" si="793"/>
        <v/>
      </c>
      <c r="L232" s="12" t="str">
        <f t="shared" ref="L232:M232" si="937">IF(K232="","",RANK(K232,K$4:K$403))</f>
        <v/>
      </c>
      <c r="M232" s="12" t="str">
        <f t="shared" si="937"/>
        <v/>
      </c>
      <c r="N232" s="12" t="str">
        <f t="shared" si="795"/>
        <v/>
      </c>
      <c r="O232" s="12" t="str">
        <f t="shared" ref="O232:P232" si="938">IF(N232="","",RANK(N232,N$4:N$403))</f>
        <v/>
      </c>
      <c r="P232" s="12" t="str">
        <f t="shared" si="938"/>
        <v/>
      </c>
      <c r="Q232" s="12" t="str">
        <f t="shared" si="797"/>
        <v/>
      </c>
      <c r="R232" s="12" t="str">
        <f t="shared" ref="R232:S232" si="939">IF(Q232="","",RANK(Q232,Q$4:Q$403))</f>
        <v/>
      </c>
      <c r="S232" s="12" t="str">
        <f t="shared" si="939"/>
        <v/>
      </c>
      <c r="T232" s="11" t="str">
        <f t="shared" si="799"/>
        <v/>
      </c>
      <c r="W232" s="64" t="str">
        <f>IF('BASE DATOS CONDUCTORES'!F232="","",'BASE DATOS CONDUCTORES'!F232)</f>
        <v/>
      </c>
      <c r="X232" s="64" t="str">
        <f>'BASE DATOS CONDUCTORES'!J232</f>
        <v/>
      </c>
      <c r="Y232" s="64" t="str">
        <f>'BASE DATOS CONDUCTORES'!M232</f>
        <v/>
      </c>
      <c r="Z232" s="64" t="str">
        <f>'BASE DATOS CONDUCTORES'!P232</f>
        <v/>
      </c>
      <c r="AA232" s="64" t="str">
        <f>'BASE DATOS CONDUCTORES'!S232</f>
        <v/>
      </c>
      <c r="AB232" s="64">
        <f>IF('BASE DATOS CONDUCTORES'!D232="","",'BASE DATOS CONDUCTORES'!D232)</f>
        <v>229</v>
      </c>
    </row>
    <row r="233" spans="2:28">
      <c r="B233" s="11">
        <f t="shared" si="789"/>
        <v>230</v>
      </c>
      <c r="C233" s="66">
        <v>2132</v>
      </c>
      <c r="D233" s="78">
        <v>230</v>
      </c>
      <c r="E233" s="14" t="s">
        <v>43</v>
      </c>
      <c r="F233" s="13" t="s">
        <v>103</v>
      </c>
      <c r="G233" s="11">
        <f t="shared" si="790"/>
        <v>1171</v>
      </c>
      <c r="H233" s="12">
        <f t="shared" si="791"/>
        <v>91</v>
      </c>
      <c r="I233" s="12">
        <f t="shared" ref="I233:J233" si="940">IF(H233="","",RANK(H233,H$4:H$403))</f>
        <v>5</v>
      </c>
      <c r="J233" s="12">
        <f t="shared" si="940"/>
        <v>70</v>
      </c>
      <c r="K233" s="12" t="str">
        <f t="shared" si="793"/>
        <v/>
      </c>
      <c r="L233" s="12" t="str">
        <f t="shared" ref="L233:M233" si="941">IF(K233="","",RANK(K233,K$4:K$403))</f>
        <v/>
      </c>
      <c r="M233" s="12" t="str">
        <f t="shared" si="941"/>
        <v/>
      </c>
      <c r="N233" s="12" t="str">
        <f t="shared" si="795"/>
        <v/>
      </c>
      <c r="O233" s="12" t="str">
        <f t="shared" ref="O233:P233" si="942">IF(N233="","",RANK(N233,N$4:N$403))</f>
        <v/>
      </c>
      <c r="P233" s="12" t="str">
        <f t="shared" si="942"/>
        <v/>
      </c>
      <c r="Q233" s="12" t="str">
        <f t="shared" si="797"/>
        <v/>
      </c>
      <c r="R233" s="12" t="str">
        <f t="shared" ref="R233:S233" si="943">IF(Q233="","",RANK(Q233,Q$4:Q$403))</f>
        <v/>
      </c>
      <c r="S233" s="12" t="str">
        <f t="shared" si="943"/>
        <v/>
      </c>
      <c r="T233" s="11" t="str">
        <f t="shared" si="799"/>
        <v>TRALUSA</v>
      </c>
      <c r="W233" s="64" t="str">
        <f>IF('BASE DATOS CONDUCTORES'!F233="","",'BASE DATOS CONDUCTORES'!F233)</f>
        <v>TRALUSA</v>
      </c>
      <c r="X233" s="64">
        <f>'BASE DATOS CONDUCTORES'!J233</f>
        <v>70</v>
      </c>
      <c r="Y233" s="64" t="str">
        <f>'BASE DATOS CONDUCTORES'!M233</f>
        <v/>
      </c>
      <c r="Z233" s="64" t="str">
        <f>'BASE DATOS CONDUCTORES'!P233</f>
        <v/>
      </c>
      <c r="AA233" s="64" t="str">
        <f>'BASE DATOS CONDUCTORES'!S233</f>
        <v/>
      </c>
      <c r="AB233" s="64">
        <f>IF('BASE DATOS CONDUCTORES'!D233="","",'BASE DATOS CONDUCTORES'!D233)</f>
        <v>230</v>
      </c>
    </row>
    <row r="234" spans="2:28">
      <c r="B234" s="11">
        <f t="shared" si="789"/>
        <v>231</v>
      </c>
      <c r="C234" s="66">
        <v>2147</v>
      </c>
      <c r="D234" s="78">
        <v>231</v>
      </c>
      <c r="E234" s="14" t="s">
        <v>47</v>
      </c>
      <c r="F234" s="13" t="s">
        <v>103</v>
      </c>
      <c r="G234" s="11">
        <f t="shared" si="790"/>
        <v>1170</v>
      </c>
      <c r="H234" s="12">
        <f t="shared" si="791"/>
        <v>92</v>
      </c>
      <c r="I234" s="12">
        <f t="shared" ref="I234:J234" si="944">IF(H234="","",RANK(H234,H$4:H$403))</f>
        <v>4</v>
      </c>
      <c r="J234" s="12">
        <f t="shared" si="944"/>
        <v>71</v>
      </c>
      <c r="K234" s="12" t="str">
        <f t="shared" si="793"/>
        <v/>
      </c>
      <c r="L234" s="12" t="str">
        <f t="shared" ref="L234:M234" si="945">IF(K234="","",RANK(K234,K$4:K$403))</f>
        <v/>
      </c>
      <c r="M234" s="12" t="str">
        <f t="shared" si="945"/>
        <v/>
      </c>
      <c r="N234" s="12" t="str">
        <f t="shared" si="795"/>
        <v/>
      </c>
      <c r="O234" s="12" t="str">
        <f t="shared" ref="O234:P234" si="946">IF(N234="","",RANK(N234,N$4:N$403))</f>
        <v/>
      </c>
      <c r="P234" s="12" t="str">
        <f t="shared" si="946"/>
        <v/>
      </c>
      <c r="Q234" s="12" t="str">
        <f t="shared" si="797"/>
        <v/>
      </c>
      <c r="R234" s="12" t="str">
        <f t="shared" ref="R234:S234" si="947">IF(Q234="","",RANK(Q234,Q$4:Q$403))</f>
        <v/>
      </c>
      <c r="S234" s="12" t="str">
        <f t="shared" si="947"/>
        <v/>
      </c>
      <c r="T234" s="11" t="str">
        <f t="shared" si="799"/>
        <v>TRALUSA</v>
      </c>
      <c r="W234" s="64" t="str">
        <f>IF('BASE DATOS CONDUCTORES'!F234="","",'BASE DATOS CONDUCTORES'!F234)</f>
        <v>TRALUSA</v>
      </c>
      <c r="X234" s="64">
        <f>'BASE DATOS CONDUCTORES'!J234</f>
        <v>71</v>
      </c>
      <c r="Y234" s="64" t="str">
        <f>'BASE DATOS CONDUCTORES'!M234</f>
        <v/>
      </c>
      <c r="Z234" s="64" t="str">
        <f>'BASE DATOS CONDUCTORES'!P234</f>
        <v/>
      </c>
      <c r="AA234" s="64" t="str">
        <f>'BASE DATOS CONDUCTORES'!S234</f>
        <v/>
      </c>
      <c r="AB234" s="64">
        <f>IF('BASE DATOS CONDUCTORES'!D234="","",'BASE DATOS CONDUCTORES'!D234)</f>
        <v>231</v>
      </c>
    </row>
    <row r="235" spans="2:28">
      <c r="B235" s="11">
        <f t="shared" si="789"/>
        <v>232</v>
      </c>
      <c r="C235" s="66">
        <v>1893</v>
      </c>
      <c r="D235" s="78">
        <v>232</v>
      </c>
      <c r="E235" s="14" t="s">
        <v>165</v>
      </c>
      <c r="F235" s="13" t="s">
        <v>132</v>
      </c>
      <c r="G235" s="11">
        <f t="shared" si="790"/>
        <v>469</v>
      </c>
      <c r="H235" s="12" t="str">
        <f t="shared" si="791"/>
        <v/>
      </c>
      <c r="I235" s="12" t="str">
        <f t="shared" ref="I235:J235" si="948">IF(H235="","",RANK(H235,H$4:H$403))</f>
        <v/>
      </c>
      <c r="J235" s="12" t="str">
        <f t="shared" si="948"/>
        <v/>
      </c>
      <c r="K235" s="12" t="str">
        <f t="shared" si="793"/>
        <v/>
      </c>
      <c r="L235" s="12" t="str">
        <f t="shared" ref="L235:M235" si="949">IF(K235="","",RANK(K235,K$4:K$403))</f>
        <v/>
      </c>
      <c r="M235" s="12" t="str">
        <f t="shared" si="949"/>
        <v/>
      </c>
      <c r="N235" s="12">
        <f t="shared" si="795"/>
        <v>98</v>
      </c>
      <c r="O235" s="12">
        <f t="shared" ref="O235:P235" si="950">IF(N235="","",RANK(N235,N$4:N$403))</f>
        <v>9</v>
      </c>
      <c r="P235" s="12">
        <f t="shared" si="950"/>
        <v>3</v>
      </c>
      <c r="Q235" s="12" t="str">
        <f t="shared" si="797"/>
        <v/>
      </c>
      <c r="R235" s="12" t="str">
        <f t="shared" ref="R235:S235" si="951">IF(Q235="","",RANK(Q235,Q$4:Q$403))</f>
        <v/>
      </c>
      <c r="S235" s="12" t="str">
        <f t="shared" si="951"/>
        <v/>
      </c>
      <c r="T235" s="11" t="str">
        <f t="shared" si="799"/>
        <v>CASTROMIL</v>
      </c>
      <c r="W235" s="64" t="str">
        <f>IF('BASE DATOS CONDUCTORES'!F235="","",'BASE DATOS CONDUCTORES'!F235)</f>
        <v>CASTROMIL</v>
      </c>
      <c r="X235" s="64" t="str">
        <f>'BASE DATOS CONDUCTORES'!J235</f>
        <v/>
      </c>
      <c r="Y235" s="64" t="str">
        <f>'BASE DATOS CONDUCTORES'!M235</f>
        <v/>
      </c>
      <c r="Z235" s="64">
        <f>'BASE DATOS CONDUCTORES'!P235</f>
        <v>3</v>
      </c>
      <c r="AA235" s="64" t="str">
        <f>'BASE DATOS CONDUCTORES'!S235</f>
        <v/>
      </c>
      <c r="AB235" s="64">
        <f>IF('BASE DATOS CONDUCTORES'!D235="","",'BASE DATOS CONDUCTORES'!D235)</f>
        <v>232</v>
      </c>
    </row>
    <row r="236" spans="2:28">
      <c r="B236" s="11" t="str">
        <f t="shared" si="789"/>
        <v/>
      </c>
      <c r="C236" s="66"/>
      <c r="D236" s="78">
        <v>233</v>
      </c>
      <c r="E236" s="14"/>
      <c r="F236" s="13"/>
      <c r="G236" s="11" t="str">
        <f t="shared" si="790"/>
        <v/>
      </c>
      <c r="H236" s="12" t="str">
        <f t="shared" si="791"/>
        <v/>
      </c>
      <c r="I236" s="12" t="str">
        <f t="shared" ref="I236:J236" si="952">IF(H236="","",RANK(H236,H$4:H$403))</f>
        <v/>
      </c>
      <c r="J236" s="12" t="str">
        <f t="shared" si="952"/>
        <v/>
      </c>
      <c r="K236" s="12" t="str">
        <f t="shared" si="793"/>
        <v/>
      </c>
      <c r="L236" s="12" t="str">
        <f t="shared" ref="L236:M236" si="953">IF(K236="","",RANK(K236,K$4:K$403))</f>
        <v/>
      </c>
      <c r="M236" s="12" t="str">
        <f t="shared" si="953"/>
        <v/>
      </c>
      <c r="N236" s="12" t="str">
        <f t="shared" si="795"/>
        <v/>
      </c>
      <c r="O236" s="12" t="str">
        <f t="shared" ref="O236:P236" si="954">IF(N236="","",RANK(N236,N$4:N$403))</f>
        <v/>
      </c>
      <c r="P236" s="12" t="str">
        <f t="shared" si="954"/>
        <v/>
      </c>
      <c r="Q236" s="12" t="str">
        <f t="shared" si="797"/>
        <v/>
      </c>
      <c r="R236" s="12" t="str">
        <f t="shared" ref="R236:S236" si="955">IF(Q236="","",RANK(Q236,Q$4:Q$403))</f>
        <v/>
      </c>
      <c r="S236" s="12" t="str">
        <f t="shared" si="955"/>
        <v/>
      </c>
      <c r="T236" s="11" t="str">
        <f t="shared" si="799"/>
        <v/>
      </c>
      <c r="W236" s="64" t="str">
        <f>IF('BASE DATOS CONDUCTORES'!F236="","",'BASE DATOS CONDUCTORES'!F236)</f>
        <v/>
      </c>
      <c r="X236" s="64" t="str">
        <f>'BASE DATOS CONDUCTORES'!J236</f>
        <v/>
      </c>
      <c r="Y236" s="64" t="str">
        <f>'BASE DATOS CONDUCTORES'!M236</f>
        <v/>
      </c>
      <c r="Z236" s="64" t="str">
        <f>'BASE DATOS CONDUCTORES'!P236</f>
        <v/>
      </c>
      <c r="AA236" s="64" t="str">
        <f>'BASE DATOS CONDUCTORES'!S236</f>
        <v/>
      </c>
      <c r="AB236" s="64">
        <f>IF('BASE DATOS CONDUCTORES'!D236="","",'BASE DATOS CONDUCTORES'!D236)</f>
        <v>233</v>
      </c>
    </row>
    <row r="237" spans="2:28">
      <c r="B237" s="11" t="str">
        <f t="shared" si="789"/>
        <v/>
      </c>
      <c r="C237" s="66"/>
      <c r="D237" s="78">
        <v>234</v>
      </c>
      <c r="E237" s="14"/>
      <c r="F237" s="13"/>
      <c r="G237" s="11" t="str">
        <f t="shared" si="790"/>
        <v/>
      </c>
      <c r="H237" s="12" t="str">
        <f t="shared" si="791"/>
        <v/>
      </c>
      <c r="I237" s="12" t="str">
        <f t="shared" ref="I237:J237" si="956">IF(H237="","",RANK(H237,H$4:H$403))</f>
        <v/>
      </c>
      <c r="J237" s="12" t="str">
        <f t="shared" si="956"/>
        <v/>
      </c>
      <c r="K237" s="12" t="str">
        <f t="shared" si="793"/>
        <v/>
      </c>
      <c r="L237" s="12" t="str">
        <f t="shared" ref="L237:M237" si="957">IF(K237="","",RANK(K237,K$4:K$403))</f>
        <v/>
      </c>
      <c r="M237" s="12" t="str">
        <f t="shared" si="957"/>
        <v/>
      </c>
      <c r="N237" s="12" t="str">
        <f t="shared" si="795"/>
        <v/>
      </c>
      <c r="O237" s="12" t="str">
        <f t="shared" ref="O237:P237" si="958">IF(N237="","",RANK(N237,N$4:N$403))</f>
        <v/>
      </c>
      <c r="P237" s="12" t="str">
        <f t="shared" si="958"/>
        <v/>
      </c>
      <c r="Q237" s="12" t="str">
        <f t="shared" si="797"/>
        <v/>
      </c>
      <c r="R237" s="12" t="str">
        <f t="shared" ref="R237:S237" si="959">IF(Q237="","",RANK(Q237,Q$4:Q$403))</f>
        <v/>
      </c>
      <c r="S237" s="12" t="str">
        <f t="shared" si="959"/>
        <v/>
      </c>
      <c r="T237" s="11" t="str">
        <f t="shared" si="799"/>
        <v/>
      </c>
      <c r="W237" s="64" t="str">
        <f>IF('BASE DATOS CONDUCTORES'!F237="","",'BASE DATOS CONDUCTORES'!F237)</f>
        <v/>
      </c>
      <c r="X237" s="64" t="str">
        <f>'BASE DATOS CONDUCTORES'!J237</f>
        <v/>
      </c>
      <c r="Y237" s="64" t="str">
        <f>'BASE DATOS CONDUCTORES'!M237</f>
        <v/>
      </c>
      <c r="Z237" s="64" t="str">
        <f>'BASE DATOS CONDUCTORES'!P237</f>
        <v/>
      </c>
      <c r="AA237" s="64" t="str">
        <f>'BASE DATOS CONDUCTORES'!S237</f>
        <v/>
      </c>
      <c r="AB237" s="64">
        <f>IF('BASE DATOS CONDUCTORES'!D237="","",'BASE DATOS CONDUCTORES'!D237)</f>
        <v>234</v>
      </c>
    </row>
    <row r="238" spans="2:28">
      <c r="B238" s="11">
        <f t="shared" si="789"/>
        <v>235</v>
      </c>
      <c r="C238" s="66">
        <v>2244</v>
      </c>
      <c r="D238" s="78">
        <v>235</v>
      </c>
      <c r="E238" s="14" t="s">
        <v>60</v>
      </c>
      <c r="F238" s="13" t="s">
        <v>103</v>
      </c>
      <c r="G238" s="11">
        <f t="shared" si="790"/>
        <v>1166</v>
      </c>
      <c r="H238" s="12">
        <f t="shared" si="791"/>
        <v>93</v>
      </c>
      <c r="I238" s="12">
        <f t="shared" ref="I238:J238" si="960">IF(H238="","",RANK(H238,H$4:H$403))</f>
        <v>3</v>
      </c>
      <c r="J238" s="12">
        <f t="shared" si="960"/>
        <v>72</v>
      </c>
      <c r="K238" s="12" t="str">
        <f t="shared" si="793"/>
        <v/>
      </c>
      <c r="L238" s="12" t="str">
        <f t="shared" ref="L238:M238" si="961">IF(K238="","",RANK(K238,K$4:K$403))</f>
        <v/>
      </c>
      <c r="M238" s="12" t="str">
        <f t="shared" si="961"/>
        <v/>
      </c>
      <c r="N238" s="12" t="str">
        <f t="shared" si="795"/>
        <v/>
      </c>
      <c r="O238" s="12" t="str">
        <f t="shared" ref="O238:P238" si="962">IF(N238="","",RANK(N238,N$4:N$403))</f>
        <v/>
      </c>
      <c r="P238" s="12" t="str">
        <f t="shared" si="962"/>
        <v/>
      </c>
      <c r="Q238" s="12" t="str">
        <f t="shared" si="797"/>
        <v/>
      </c>
      <c r="R238" s="12" t="str">
        <f t="shared" ref="R238:S238" si="963">IF(Q238="","",RANK(Q238,Q$4:Q$403))</f>
        <v/>
      </c>
      <c r="S238" s="12" t="str">
        <f t="shared" si="963"/>
        <v/>
      </c>
      <c r="T238" s="11" t="str">
        <f t="shared" si="799"/>
        <v>TRALUSA</v>
      </c>
      <c r="W238" s="64" t="str">
        <f>IF('BASE DATOS CONDUCTORES'!F238="","",'BASE DATOS CONDUCTORES'!F238)</f>
        <v>TRALUSA</v>
      </c>
      <c r="X238" s="64">
        <f>'BASE DATOS CONDUCTORES'!J238</f>
        <v>72</v>
      </c>
      <c r="Y238" s="64" t="str">
        <f>'BASE DATOS CONDUCTORES'!M238</f>
        <v/>
      </c>
      <c r="Z238" s="64" t="str">
        <f>'BASE DATOS CONDUCTORES'!P238</f>
        <v/>
      </c>
      <c r="AA238" s="64" t="str">
        <f>'BASE DATOS CONDUCTORES'!S238</f>
        <v/>
      </c>
      <c r="AB238" s="64">
        <f>IF('BASE DATOS CONDUCTORES'!D238="","",'BASE DATOS CONDUCTORES'!D238)</f>
        <v>235</v>
      </c>
    </row>
    <row r="239" spans="2:28">
      <c r="B239" s="11">
        <f t="shared" si="789"/>
        <v>236</v>
      </c>
      <c r="C239" s="66">
        <v>2291</v>
      </c>
      <c r="D239" s="78">
        <v>236</v>
      </c>
      <c r="E239" s="14" t="s">
        <v>93</v>
      </c>
      <c r="F239" s="13" t="s">
        <v>132</v>
      </c>
      <c r="G239" s="11">
        <f t="shared" si="790"/>
        <v>465</v>
      </c>
      <c r="H239" s="12" t="str">
        <f t="shared" si="791"/>
        <v/>
      </c>
      <c r="I239" s="12" t="str">
        <f t="shared" ref="I239:J239" si="964">IF(H239="","",RANK(H239,H$4:H$403))</f>
        <v/>
      </c>
      <c r="J239" s="12" t="str">
        <f t="shared" si="964"/>
        <v/>
      </c>
      <c r="K239" s="12" t="str">
        <f t="shared" si="793"/>
        <v/>
      </c>
      <c r="L239" s="12" t="str">
        <f t="shared" ref="L239:M239" si="965">IF(K239="","",RANK(K239,K$4:K$403))</f>
        <v/>
      </c>
      <c r="M239" s="12" t="str">
        <f t="shared" si="965"/>
        <v/>
      </c>
      <c r="N239" s="12">
        <f t="shared" si="795"/>
        <v>99</v>
      </c>
      <c r="O239" s="12">
        <f t="shared" ref="O239:P239" si="966">IF(N239="","",RANK(N239,N$4:N$403))</f>
        <v>8</v>
      </c>
      <c r="P239" s="12">
        <f t="shared" si="966"/>
        <v>4</v>
      </c>
      <c r="Q239" s="12" t="str">
        <f t="shared" si="797"/>
        <v/>
      </c>
      <c r="R239" s="12" t="str">
        <f t="shared" ref="R239:S239" si="967">IF(Q239="","",RANK(Q239,Q$4:Q$403))</f>
        <v/>
      </c>
      <c r="S239" s="12" t="str">
        <f t="shared" si="967"/>
        <v/>
      </c>
      <c r="T239" s="11" t="str">
        <f t="shared" si="799"/>
        <v>CASTROMIL</v>
      </c>
      <c r="W239" s="64" t="str">
        <f>IF('BASE DATOS CONDUCTORES'!F239="","",'BASE DATOS CONDUCTORES'!F239)</f>
        <v>CASTROMIL</v>
      </c>
      <c r="X239" s="64" t="str">
        <f>'BASE DATOS CONDUCTORES'!J239</f>
        <v/>
      </c>
      <c r="Y239" s="64" t="str">
        <f>'BASE DATOS CONDUCTORES'!M239</f>
        <v/>
      </c>
      <c r="Z239" s="64">
        <f>'BASE DATOS CONDUCTORES'!P239</f>
        <v>4</v>
      </c>
      <c r="AA239" s="64" t="str">
        <f>'BASE DATOS CONDUCTORES'!S239</f>
        <v/>
      </c>
      <c r="AB239" s="64">
        <f>IF('BASE DATOS CONDUCTORES'!D239="","",'BASE DATOS CONDUCTORES'!D239)</f>
        <v>236</v>
      </c>
    </row>
    <row r="240" spans="2:28">
      <c r="B240" s="11" t="str">
        <f t="shared" si="789"/>
        <v/>
      </c>
      <c r="C240" s="66"/>
      <c r="D240" s="78">
        <v>237</v>
      </c>
      <c r="E240" s="14"/>
      <c r="F240" s="13"/>
      <c r="G240" s="11" t="str">
        <f t="shared" si="790"/>
        <v/>
      </c>
      <c r="H240" s="12" t="str">
        <f t="shared" si="791"/>
        <v/>
      </c>
      <c r="I240" s="12" t="str">
        <f t="shared" ref="I240:J240" si="968">IF(H240="","",RANK(H240,H$4:H$403))</f>
        <v/>
      </c>
      <c r="J240" s="12" t="str">
        <f t="shared" si="968"/>
        <v/>
      </c>
      <c r="K240" s="12" t="str">
        <f t="shared" si="793"/>
        <v/>
      </c>
      <c r="L240" s="12" t="str">
        <f t="shared" ref="L240:M240" si="969">IF(K240="","",RANK(K240,K$4:K$403))</f>
        <v/>
      </c>
      <c r="M240" s="12" t="str">
        <f t="shared" si="969"/>
        <v/>
      </c>
      <c r="N240" s="12" t="str">
        <f t="shared" si="795"/>
        <v/>
      </c>
      <c r="O240" s="12" t="str">
        <f t="shared" ref="O240:P240" si="970">IF(N240="","",RANK(N240,N$4:N$403))</f>
        <v/>
      </c>
      <c r="P240" s="12" t="str">
        <f t="shared" si="970"/>
        <v/>
      </c>
      <c r="Q240" s="12" t="str">
        <f t="shared" si="797"/>
        <v/>
      </c>
      <c r="R240" s="12" t="str">
        <f t="shared" ref="R240:S240" si="971">IF(Q240="","",RANK(Q240,Q$4:Q$403))</f>
        <v/>
      </c>
      <c r="S240" s="12" t="str">
        <f t="shared" si="971"/>
        <v/>
      </c>
      <c r="T240" s="11" t="str">
        <f t="shared" si="799"/>
        <v/>
      </c>
      <c r="W240" s="64" t="str">
        <f>IF('BASE DATOS CONDUCTORES'!F240="","",'BASE DATOS CONDUCTORES'!F240)</f>
        <v/>
      </c>
      <c r="X240" s="64" t="str">
        <f>'BASE DATOS CONDUCTORES'!J240</f>
        <v/>
      </c>
      <c r="Y240" s="64" t="str">
        <f>'BASE DATOS CONDUCTORES'!M240</f>
        <v/>
      </c>
      <c r="Z240" s="64" t="str">
        <f>'BASE DATOS CONDUCTORES'!P240</f>
        <v/>
      </c>
      <c r="AA240" s="64" t="str">
        <f>'BASE DATOS CONDUCTORES'!S240</f>
        <v/>
      </c>
      <c r="AB240" s="64">
        <f>IF('BASE DATOS CONDUCTORES'!D240="","",'BASE DATOS CONDUCTORES'!D240)</f>
        <v>237</v>
      </c>
    </row>
    <row r="241" spans="2:28">
      <c r="B241" s="11" t="str">
        <f t="shared" si="789"/>
        <v/>
      </c>
      <c r="C241" s="66"/>
      <c r="D241" s="78">
        <v>238</v>
      </c>
      <c r="E241" s="14"/>
      <c r="F241" s="13"/>
      <c r="G241" s="11" t="str">
        <f t="shared" si="790"/>
        <v/>
      </c>
      <c r="H241" s="12" t="str">
        <f t="shared" si="791"/>
        <v/>
      </c>
      <c r="I241" s="12" t="str">
        <f t="shared" ref="I241:J241" si="972">IF(H241="","",RANK(H241,H$4:H$403))</f>
        <v/>
      </c>
      <c r="J241" s="12" t="str">
        <f t="shared" si="972"/>
        <v/>
      </c>
      <c r="K241" s="12" t="str">
        <f t="shared" si="793"/>
        <v/>
      </c>
      <c r="L241" s="12" t="str">
        <f t="shared" ref="L241:M241" si="973">IF(K241="","",RANK(K241,K$4:K$403))</f>
        <v/>
      </c>
      <c r="M241" s="12" t="str">
        <f t="shared" si="973"/>
        <v/>
      </c>
      <c r="N241" s="12" t="str">
        <f t="shared" si="795"/>
        <v/>
      </c>
      <c r="O241" s="12" t="str">
        <f t="shared" ref="O241:P241" si="974">IF(N241="","",RANK(N241,N$4:N$403))</f>
        <v/>
      </c>
      <c r="P241" s="12" t="str">
        <f t="shared" si="974"/>
        <v/>
      </c>
      <c r="Q241" s="12" t="str">
        <f t="shared" si="797"/>
        <v/>
      </c>
      <c r="R241" s="12" t="str">
        <f t="shared" ref="R241:S241" si="975">IF(Q241="","",RANK(Q241,Q$4:Q$403))</f>
        <v/>
      </c>
      <c r="S241" s="12" t="str">
        <f t="shared" si="975"/>
        <v/>
      </c>
      <c r="T241" s="11" t="str">
        <f t="shared" si="799"/>
        <v/>
      </c>
      <c r="W241" s="64" t="str">
        <f>IF('BASE DATOS CONDUCTORES'!F241="","",'BASE DATOS CONDUCTORES'!F241)</f>
        <v/>
      </c>
      <c r="X241" s="64" t="str">
        <f>'BASE DATOS CONDUCTORES'!J241</f>
        <v/>
      </c>
      <c r="Y241" s="64" t="str">
        <f>'BASE DATOS CONDUCTORES'!M241</f>
        <v/>
      </c>
      <c r="Z241" s="64" t="str">
        <f>'BASE DATOS CONDUCTORES'!P241</f>
        <v/>
      </c>
      <c r="AA241" s="64" t="str">
        <f>'BASE DATOS CONDUCTORES'!S241</f>
        <v/>
      </c>
      <c r="AB241" s="64">
        <f>IF('BASE DATOS CONDUCTORES'!D241="","",'BASE DATOS CONDUCTORES'!D241)</f>
        <v>238</v>
      </c>
    </row>
    <row r="242" spans="2:28">
      <c r="B242" s="11">
        <f t="shared" si="789"/>
        <v>239</v>
      </c>
      <c r="C242" s="66">
        <v>1048</v>
      </c>
      <c r="D242" s="78">
        <v>239</v>
      </c>
      <c r="E242" s="14" t="s">
        <v>96</v>
      </c>
      <c r="F242" s="13" t="s">
        <v>132</v>
      </c>
      <c r="G242" s="11">
        <f t="shared" si="790"/>
        <v>462</v>
      </c>
      <c r="H242" s="12" t="str">
        <f t="shared" si="791"/>
        <v/>
      </c>
      <c r="I242" s="12" t="str">
        <f t="shared" ref="I242:J242" si="976">IF(H242="","",RANK(H242,H$4:H$403))</f>
        <v/>
      </c>
      <c r="J242" s="12" t="str">
        <f t="shared" si="976"/>
        <v/>
      </c>
      <c r="K242" s="12" t="str">
        <f t="shared" si="793"/>
        <v/>
      </c>
      <c r="L242" s="12" t="str">
        <f t="shared" ref="L242:M242" si="977">IF(K242="","",RANK(K242,K$4:K$403))</f>
        <v/>
      </c>
      <c r="M242" s="12" t="str">
        <f t="shared" si="977"/>
        <v/>
      </c>
      <c r="N242" s="12">
        <f t="shared" si="795"/>
        <v>100</v>
      </c>
      <c r="O242" s="12">
        <f t="shared" ref="O242:P242" si="978">IF(N242="","",RANK(N242,N$4:N$403))</f>
        <v>7</v>
      </c>
      <c r="P242" s="12">
        <f t="shared" si="978"/>
        <v>5</v>
      </c>
      <c r="Q242" s="12" t="str">
        <f t="shared" si="797"/>
        <v/>
      </c>
      <c r="R242" s="12" t="str">
        <f t="shared" ref="R242:S242" si="979">IF(Q242="","",RANK(Q242,Q$4:Q$403))</f>
        <v/>
      </c>
      <c r="S242" s="12" t="str">
        <f t="shared" si="979"/>
        <v/>
      </c>
      <c r="T242" s="11" t="str">
        <f t="shared" si="799"/>
        <v>CASTROMIL</v>
      </c>
      <c r="W242" s="64" t="str">
        <f>IF('BASE DATOS CONDUCTORES'!F242="","",'BASE DATOS CONDUCTORES'!F242)</f>
        <v>CASTROMIL</v>
      </c>
      <c r="X242" s="64" t="str">
        <f>'BASE DATOS CONDUCTORES'!J242</f>
        <v/>
      </c>
      <c r="Y242" s="64" t="str">
        <f>'BASE DATOS CONDUCTORES'!M242</f>
        <v/>
      </c>
      <c r="Z242" s="64">
        <f>'BASE DATOS CONDUCTORES'!P242</f>
        <v>5</v>
      </c>
      <c r="AA242" s="64" t="str">
        <f>'BASE DATOS CONDUCTORES'!S242</f>
        <v/>
      </c>
      <c r="AB242" s="64">
        <f>IF('BASE DATOS CONDUCTORES'!D242="","",'BASE DATOS CONDUCTORES'!D242)</f>
        <v>239</v>
      </c>
    </row>
    <row r="243" spans="2:28">
      <c r="B243" s="11">
        <f t="shared" si="789"/>
        <v>240</v>
      </c>
      <c r="C243" s="66">
        <v>1975</v>
      </c>
      <c r="D243" s="78">
        <v>240</v>
      </c>
      <c r="E243" s="14" t="s">
        <v>164</v>
      </c>
      <c r="F243" s="13" t="s">
        <v>132</v>
      </c>
      <c r="G243" s="11">
        <f t="shared" si="790"/>
        <v>461</v>
      </c>
      <c r="H243" s="12" t="str">
        <f t="shared" si="791"/>
        <v/>
      </c>
      <c r="I243" s="12" t="str">
        <f t="shared" ref="I243:J243" si="980">IF(H243="","",RANK(H243,H$4:H$403))</f>
        <v/>
      </c>
      <c r="J243" s="12" t="str">
        <f t="shared" si="980"/>
        <v/>
      </c>
      <c r="K243" s="12" t="str">
        <f t="shared" si="793"/>
        <v/>
      </c>
      <c r="L243" s="12" t="str">
        <f t="shared" ref="L243:M243" si="981">IF(K243="","",RANK(K243,K$4:K$403))</f>
        <v/>
      </c>
      <c r="M243" s="12" t="str">
        <f t="shared" si="981"/>
        <v/>
      </c>
      <c r="N243" s="12">
        <f t="shared" si="795"/>
        <v>101</v>
      </c>
      <c r="O243" s="12">
        <f t="shared" ref="O243:P243" si="982">IF(N243="","",RANK(N243,N$4:N$403))</f>
        <v>6</v>
      </c>
      <c r="P243" s="12">
        <f t="shared" si="982"/>
        <v>6</v>
      </c>
      <c r="Q243" s="12" t="str">
        <f t="shared" si="797"/>
        <v/>
      </c>
      <c r="R243" s="12" t="str">
        <f t="shared" ref="R243:S243" si="983">IF(Q243="","",RANK(Q243,Q$4:Q$403))</f>
        <v/>
      </c>
      <c r="S243" s="12" t="str">
        <f t="shared" si="983"/>
        <v/>
      </c>
      <c r="T243" s="11" t="str">
        <f t="shared" si="799"/>
        <v>CASTROMIL</v>
      </c>
      <c r="W243" s="64" t="str">
        <f>IF('BASE DATOS CONDUCTORES'!F243="","",'BASE DATOS CONDUCTORES'!F243)</f>
        <v>CASTROMIL</v>
      </c>
      <c r="X243" s="64" t="str">
        <f>'BASE DATOS CONDUCTORES'!J243</f>
        <v/>
      </c>
      <c r="Y243" s="64" t="str">
        <f>'BASE DATOS CONDUCTORES'!M243</f>
        <v/>
      </c>
      <c r="Z243" s="64">
        <f>'BASE DATOS CONDUCTORES'!P243</f>
        <v>6</v>
      </c>
      <c r="AA243" s="64" t="str">
        <f>'BASE DATOS CONDUCTORES'!S243</f>
        <v/>
      </c>
      <c r="AB243" s="64">
        <f>IF('BASE DATOS CONDUCTORES'!D243="","",'BASE DATOS CONDUCTORES'!D243)</f>
        <v>240</v>
      </c>
    </row>
    <row r="244" spans="2:28">
      <c r="B244" s="11">
        <f t="shared" si="789"/>
        <v>241</v>
      </c>
      <c r="C244" s="66">
        <v>2366</v>
      </c>
      <c r="D244" s="78">
        <v>241</v>
      </c>
      <c r="E244" s="14" t="s">
        <v>2</v>
      </c>
      <c r="F244" s="13" t="s">
        <v>103</v>
      </c>
      <c r="G244" s="11">
        <f t="shared" si="790"/>
        <v>1160</v>
      </c>
      <c r="H244" s="12">
        <f t="shared" si="791"/>
        <v>94</v>
      </c>
      <c r="I244" s="12">
        <f t="shared" ref="I244:J244" si="984">IF(H244="","",RANK(H244,H$4:H$403))</f>
        <v>2</v>
      </c>
      <c r="J244" s="12">
        <f t="shared" si="984"/>
        <v>73</v>
      </c>
      <c r="K244" s="12" t="str">
        <f t="shared" si="793"/>
        <v/>
      </c>
      <c r="L244" s="12" t="str">
        <f t="shared" ref="L244:M244" si="985">IF(K244="","",RANK(K244,K$4:K$403))</f>
        <v/>
      </c>
      <c r="M244" s="12" t="str">
        <f t="shared" si="985"/>
        <v/>
      </c>
      <c r="N244" s="12" t="str">
        <f t="shared" si="795"/>
        <v/>
      </c>
      <c r="O244" s="12" t="str">
        <f t="shared" ref="O244:P244" si="986">IF(N244="","",RANK(N244,N$4:N$403))</f>
        <v/>
      </c>
      <c r="P244" s="12" t="str">
        <f t="shared" si="986"/>
        <v/>
      </c>
      <c r="Q244" s="12" t="str">
        <f t="shared" si="797"/>
        <v/>
      </c>
      <c r="R244" s="12" t="str">
        <f t="shared" ref="R244:S244" si="987">IF(Q244="","",RANK(Q244,Q$4:Q$403))</f>
        <v/>
      </c>
      <c r="S244" s="12" t="str">
        <f t="shared" si="987"/>
        <v/>
      </c>
      <c r="T244" s="11" t="str">
        <f t="shared" si="799"/>
        <v>TRALUSA</v>
      </c>
      <c r="W244" s="64" t="str">
        <f>IF('BASE DATOS CONDUCTORES'!F244="","",'BASE DATOS CONDUCTORES'!F244)</f>
        <v>TRALUSA</v>
      </c>
      <c r="X244" s="64">
        <f>'BASE DATOS CONDUCTORES'!J244</f>
        <v>73</v>
      </c>
      <c r="Y244" s="64" t="str">
        <f>'BASE DATOS CONDUCTORES'!M244</f>
        <v/>
      </c>
      <c r="Z244" s="64" t="str">
        <f>'BASE DATOS CONDUCTORES'!P244</f>
        <v/>
      </c>
      <c r="AA244" s="64" t="str">
        <f>'BASE DATOS CONDUCTORES'!S244</f>
        <v/>
      </c>
      <c r="AB244" s="64">
        <f>IF('BASE DATOS CONDUCTORES'!D244="","",'BASE DATOS CONDUCTORES'!D244)</f>
        <v>241</v>
      </c>
    </row>
    <row r="245" spans="2:28">
      <c r="B245" s="11" t="str">
        <f t="shared" si="789"/>
        <v/>
      </c>
      <c r="C245" s="66"/>
      <c r="D245" s="78">
        <v>242</v>
      </c>
      <c r="E245" s="14"/>
      <c r="F245" s="13"/>
      <c r="G245" s="11" t="str">
        <f t="shared" si="790"/>
        <v/>
      </c>
      <c r="H245" s="12" t="str">
        <f t="shared" si="791"/>
        <v/>
      </c>
      <c r="I245" s="12" t="str">
        <f t="shared" ref="I245:J245" si="988">IF(H245="","",RANK(H245,H$4:H$403))</f>
        <v/>
      </c>
      <c r="J245" s="12" t="str">
        <f t="shared" si="988"/>
        <v/>
      </c>
      <c r="K245" s="12" t="str">
        <f t="shared" si="793"/>
        <v/>
      </c>
      <c r="L245" s="12" t="str">
        <f t="shared" ref="L245:M245" si="989">IF(K245="","",RANK(K245,K$4:K$403))</f>
        <v/>
      </c>
      <c r="M245" s="12" t="str">
        <f t="shared" si="989"/>
        <v/>
      </c>
      <c r="N245" s="12" t="str">
        <f t="shared" si="795"/>
        <v/>
      </c>
      <c r="O245" s="12" t="str">
        <f t="shared" ref="O245:P245" si="990">IF(N245="","",RANK(N245,N$4:N$403))</f>
        <v/>
      </c>
      <c r="P245" s="12" t="str">
        <f t="shared" si="990"/>
        <v/>
      </c>
      <c r="Q245" s="12" t="str">
        <f t="shared" si="797"/>
        <v/>
      </c>
      <c r="R245" s="12" t="str">
        <f t="shared" ref="R245:S245" si="991">IF(Q245="","",RANK(Q245,Q$4:Q$403))</f>
        <v/>
      </c>
      <c r="S245" s="12" t="str">
        <f t="shared" si="991"/>
        <v/>
      </c>
      <c r="T245" s="11" t="str">
        <f t="shared" si="799"/>
        <v/>
      </c>
      <c r="W245" s="64" t="str">
        <f>IF('BASE DATOS CONDUCTORES'!F245="","",'BASE DATOS CONDUCTORES'!F245)</f>
        <v/>
      </c>
      <c r="X245" s="64" t="str">
        <f>'BASE DATOS CONDUCTORES'!J245</f>
        <v/>
      </c>
      <c r="Y245" s="64" t="str">
        <f>'BASE DATOS CONDUCTORES'!M245</f>
        <v/>
      </c>
      <c r="Z245" s="64" t="str">
        <f>'BASE DATOS CONDUCTORES'!P245</f>
        <v/>
      </c>
      <c r="AA245" s="64" t="str">
        <f>'BASE DATOS CONDUCTORES'!S245</f>
        <v/>
      </c>
      <c r="AB245" s="64">
        <f>IF('BASE DATOS CONDUCTORES'!D245="","",'BASE DATOS CONDUCTORES'!D245)</f>
        <v>242</v>
      </c>
    </row>
    <row r="246" spans="2:28">
      <c r="B246" s="11" t="str">
        <f t="shared" si="789"/>
        <v/>
      </c>
      <c r="C246" s="66"/>
      <c r="D246" s="78">
        <v>243</v>
      </c>
      <c r="E246" s="14"/>
      <c r="F246" s="13"/>
      <c r="G246" s="11" t="str">
        <f t="shared" si="790"/>
        <v/>
      </c>
      <c r="H246" s="12" t="str">
        <f t="shared" si="791"/>
        <v/>
      </c>
      <c r="I246" s="12" t="str">
        <f t="shared" ref="I246:J246" si="992">IF(H246="","",RANK(H246,H$4:H$403))</f>
        <v/>
      </c>
      <c r="J246" s="12" t="str">
        <f t="shared" si="992"/>
        <v/>
      </c>
      <c r="K246" s="12" t="str">
        <f t="shared" si="793"/>
        <v/>
      </c>
      <c r="L246" s="12" t="str">
        <f t="shared" ref="L246:M246" si="993">IF(K246="","",RANK(K246,K$4:K$403))</f>
        <v/>
      </c>
      <c r="M246" s="12" t="str">
        <f t="shared" si="993"/>
        <v/>
      </c>
      <c r="N246" s="12" t="str">
        <f t="shared" si="795"/>
        <v/>
      </c>
      <c r="O246" s="12" t="str">
        <f t="shared" ref="O246:P246" si="994">IF(N246="","",RANK(N246,N$4:N$403))</f>
        <v/>
      </c>
      <c r="P246" s="12" t="str">
        <f t="shared" si="994"/>
        <v/>
      </c>
      <c r="Q246" s="12" t="str">
        <f t="shared" si="797"/>
        <v/>
      </c>
      <c r="R246" s="12" t="str">
        <f t="shared" ref="R246:S246" si="995">IF(Q246="","",RANK(Q246,Q$4:Q$403))</f>
        <v/>
      </c>
      <c r="S246" s="12" t="str">
        <f t="shared" si="995"/>
        <v/>
      </c>
      <c r="T246" s="11" t="str">
        <f t="shared" si="799"/>
        <v/>
      </c>
      <c r="W246" s="64" t="str">
        <f>IF('BASE DATOS CONDUCTORES'!F246="","",'BASE DATOS CONDUCTORES'!F246)</f>
        <v/>
      </c>
      <c r="X246" s="64" t="str">
        <f>'BASE DATOS CONDUCTORES'!J246</f>
        <v/>
      </c>
      <c r="Y246" s="64" t="str">
        <f>'BASE DATOS CONDUCTORES'!M246</f>
        <v/>
      </c>
      <c r="Z246" s="64" t="str">
        <f>'BASE DATOS CONDUCTORES'!P246</f>
        <v/>
      </c>
      <c r="AA246" s="64" t="str">
        <f>'BASE DATOS CONDUCTORES'!S246</f>
        <v/>
      </c>
      <c r="AB246" s="64">
        <f>IF('BASE DATOS CONDUCTORES'!D246="","",'BASE DATOS CONDUCTORES'!D246)</f>
        <v>243</v>
      </c>
    </row>
    <row r="247" spans="2:28">
      <c r="B247" s="11" t="str">
        <f t="shared" si="789"/>
        <v/>
      </c>
      <c r="C247" s="66"/>
      <c r="D247" s="78">
        <v>244</v>
      </c>
      <c r="E247" s="14"/>
      <c r="F247" s="13"/>
      <c r="G247" s="11" t="str">
        <f t="shared" si="790"/>
        <v/>
      </c>
      <c r="H247" s="12" t="str">
        <f t="shared" si="791"/>
        <v/>
      </c>
      <c r="I247" s="12" t="str">
        <f t="shared" ref="I247:J247" si="996">IF(H247="","",RANK(H247,H$4:H$403))</f>
        <v/>
      </c>
      <c r="J247" s="12" t="str">
        <f t="shared" si="996"/>
        <v/>
      </c>
      <c r="K247" s="12" t="str">
        <f t="shared" si="793"/>
        <v/>
      </c>
      <c r="L247" s="12" t="str">
        <f t="shared" ref="L247:M247" si="997">IF(K247="","",RANK(K247,K$4:K$403))</f>
        <v/>
      </c>
      <c r="M247" s="12" t="str">
        <f t="shared" si="997"/>
        <v/>
      </c>
      <c r="N247" s="12" t="str">
        <f t="shared" si="795"/>
        <v/>
      </c>
      <c r="O247" s="12" t="str">
        <f t="shared" ref="O247:P247" si="998">IF(N247="","",RANK(N247,N$4:N$403))</f>
        <v/>
      </c>
      <c r="P247" s="12" t="str">
        <f t="shared" si="998"/>
        <v/>
      </c>
      <c r="Q247" s="12" t="str">
        <f t="shared" si="797"/>
        <v/>
      </c>
      <c r="R247" s="12" t="str">
        <f t="shared" ref="R247:S247" si="999">IF(Q247="","",RANK(Q247,Q$4:Q$403))</f>
        <v/>
      </c>
      <c r="S247" s="12" t="str">
        <f t="shared" si="999"/>
        <v/>
      </c>
      <c r="T247" s="11" t="str">
        <f t="shared" si="799"/>
        <v/>
      </c>
      <c r="W247" s="64" t="str">
        <f>IF('BASE DATOS CONDUCTORES'!F247="","",'BASE DATOS CONDUCTORES'!F247)</f>
        <v/>
      </c>
      <c r="X247" s="64" t="str">
        <f>'BASE DATOS CONDUCTORES'!J247</f>
        <v/>
      </c>
      <c r="Y247" s="64" t="str">
        <f>'BASE DATOS CONDUCTORES'!M247</f>
        <v/>
      </c>
      <c r="Z247" s="64" t="str">
        <f>'BASE DATOS CONDUCTORES'!P247</f>
        <v/>
      </c>
      <c r="AA247" s="64" t="str">
        <f>'BASE DATOS CONDUCTORES'!S247</f>
        <v/>
      </c>
      <c r="AB247" s="64">
        <f>IF('BASE DATOS CONDUCTORES'!D247="","",'BASE DATOS CONDUCTORES'!D247)</f>
        <v>244</v>
      </c>
    </row>
    <row r="248" spans="2:28">
      <c r="B248" s="11">
        <f t="shared" si="789"/>
        <v>245</v>
      </c>
      <c r="C248" s="66">
        <v>2415</v>
      </c>
      <c r="D248" s="78">
        <v>245</v>
      </c>
      <c r="E248" s="14" t="s">
        <v>100</v>
      </c>
      <c r="F248" s="13" t="s">
        <v>159</v>
      </c>
      <c r="G248" s="11">
        <f t="shared" si="790"/>
        <v>4156</v>
      </c>
      <c r="H248" s="12" t="str">
        <f t="shared" si="791"/>
        <v/>
      </c>
      <c r="I248" s="12" t="str">
        <f t="shared" ref="I248:J248" si="1000">IF(H248="","",RANK(H248,H$4:H$403))</f>
        <v/>
      </c>
      <c r="J248" s="12" t="str">
        <f t="shared" si="1000"/>
        <v/>
      </c>
      <c r="K248" s="12" t="str">
        <f t="shared" si="793"/>
        <v/>
      </c>
      <c r="L248" s="12" t="str">
        <f t="shared" ref="L248:M248" si="1001">IF(K248="","",RANK(K248,K$4:K$403))</f>
        <v/>
      </c>
      <c r="M248" s="12" t="str">
        <f t="shared" si="1001"/>
        <v/>
      </c>
      <c r="N248" s="12" t="str">
        <f t="shared" si="795"/>
        <v/>
      </c>
      <c r="O248" s="12" t="str">
        <f t="shared" ref="O248:P248" si="1002">IF(N248="","",RANK(N248,N$4:N$403))</f>
        <v/>
      </c>
      <c r="P248" s="12" t="str">
        <f t="shared" si="1002"/>
        <v/>
      </c>
      <c r="Q248" s="12">
        <f t="shared" si="797"/>
        <v>4</v>
      </c>
      <c r="R248" s="12">
        <f t="shared" ref="R248:S248" si="1003">IF(Q248="","",RANK(Q248,Q$4:Q$403))</f>
        <v>18</v>
      </c>
      <c r="S248" s="12">
        <f t="shared" si="1003"/>
        <v>4</v>
      </c>
      <c r="T248" s="11" t="str">
        <f t="shared" si="799"/>
        <v>AULUSA TEO</v>
      </c>
      <c r="W248" s="64" t="str">
        <f>IF('BASE DATOS CONDUCTORES'!F248="","",'BASE DATOS CONDUCTORES'!F248)</f>
        <v>AULUSA TEO</v>
      </c>
      <c r="X248" s="64" t="str">
        <f>'BASE DATOS CONDUCTORES'!J248</f>
        <v/>
      </c>
      <c r="Y248" s="64" t="str">
        <f>'BASE DATOS CONDUCTORES'!M248</f>
        <v/>
      </c>
      <c r="Z248" s="64" t="str">
        <f>'BASE DATOS CONDUCTORES'!P248</f>
        <v/>
      </c>
      <c r="AA248" s="64">
        <f>'BASE DATOS CONDUCTORES'!S248</f>
        <v>4</v>
      </c>
      <c r="AB248" s="64">
        <f>IF('BASE DATOS CONDUCTORES'!D248="","",'BASE DATOS CONDUCTORES'!D248)</f>
        <v>245</v>
      </c>
    </row>
    <row r="249" spans="2:28">
      <c r="B249" s="11">
        <f t="shared" si="789"/>
        <v>246</v>
      </c>
      <c r="C249" s="66">
        <v>1982</v>
      </c>
      <c r="D249" s="78">
        <v>246</v>
      </c>
      <c r="E249" s="14" t="s">
        <v>78</v>
      </c>
      <c r="F249" s="13" t="s">
        <v>133</v>
      </c>
      <c r="G249" s="11">
        <f t="shared" si="790"/>
        <v>355</v>
      </c>
      <c r="H249" s="12" t="str">
        <f t="shared" si="791"/>
        <v/>
      </c>
      <c r="I249" s="12" t="str">
        <f t="shared" ref="I249:J249" si="1004">IF(H249="","",RANK(H249,H$4:H$403))</f>
        <v/>
      </c>
      <c r="J249" s="12" t="str">
        <f t="shared" si="1004"/>
        <v/>
      </c>
      <c r="K249" s="12">
        <f t="shared" si="793"/>
        <v>119</v>
      </c>
      <c r="L249" s="12">
        <f t="shared" ref="L249:M249" si="1005">IF(K249="","",RANK(K249,K$4:K$403))</f>
        <v>11</v>
      </c>
      <c r="M249" s="12">
        <f t="shared" si="1005"/>
        <v>13</v>
      </c>
      <c r="N249" s="12" t="str">
        <f t="shared" si="795"/>
        <v/>
      </c>
      <c r="O249" s="12" t="str">
        <f t="shared" ref="O249:P249" si="1006">IF(N249="","",RANK(N249,N$4:N$403))</f>
        <v/>
      </c>
      <c r="P249" s="12" t="str">
        <f t="shared" si="1006"/>
        <v/>
      </c>
      <c r="Q249" s="12" t="str">
        <f t="shared" si="797"/>
        <v/>
      </c>
      <c r="R249" s="12" t="str">
        <f t="shared" ref="R249:S249" si="1007">IF(Q249="","",RANK(Q249,Q$4:Q$403))</f>
        <v/>
      </c>
      <c r="S249" s="12" t="str">
        <f t="shared" si="1007"/>
        <v/>
      </c>
      <c r="T249" s="11" t="str">
        <f t="shared" si="799"/>
        <v>AULUSA</v>
      </c>
      <c r="W249" s="64" t="str">
        <f>IF('BASE DATOS CONDUCTORES'!F249="","",'BASE DATOS CONDUCTORES'!F249)</f>
        <v>AULUSA</v>
      </c>
      <c r="X249" s="64" t="str">
        <f>'BASE DATOS CONDUCTORES'!J249</f>
        <v/>
      </c>
      <c r="Y249" s="64">
        <f>'BASE DATOS CONDUCTORES'!M249</f>
        <v>13</v>
      </c>
      <c r="Z249" s="64" t="str">
        <f>'BASE DATOS CONDUCTORES'!P249</f>
        <v/>
      </c>
      <c r="AA249" s="64" t="str">
        <f>'BASE DATOS CONDUCTORES'!S249</f>
        <v/>
      </c>
      <c r="AB249" s="64">
        <f>IF('BASE DATOS CONDUCTORES'!D249="","",'BASE DATOS CONDUCTORES'!D249)</f>
        <v>246</v>
      </c>
    </row>
    <row r="250" spans="2:28">
      <c r="B250" s="11" t="str">
        <f t="shared" si="789"/>
        <v/>
      </c>
      <c r="C250" s="66"/>
      <c r="D250" s="78">
        <v>247</v>
      </c>
      <c r="E250" s="14"/>
      <c r="F250" s="13"/>
      <c r="G250" s="11" t="str">
        <f t="shared" si="790"/>
        <v/>
      </c>
      <c r="H250" s="12" t="str">
        <f t="shared" si="791"/>
        <v/>
      </c>
      <c r="I250" s="12" t="str">
        <f t="shared" ref="I250:J250" si="1008">IF(H250="","",RANK(H250,H$4:H$403))</f>
        <v/>
      </c>
      <c r="J250" s="12" t="str">
        <f t="shared" si="1008"/>
        <v/>
      </c>
      <c r="K250" s="12" t="str">
        <f t="shared" si="793"/>
        <v/>
      </c>
      <c r="L250" s="12" t="str">
        <f t="shared" ref="L250:M250" si="1009">IF(K250="","",RANK(K250,K$4:K$403))</f>
        <v/>
      </c>
      <c r="M250" s="12" t="str">
        <f t="shared" si="1009"/>
        <v/>
      </c>
      <c r="N250" s="12" t="str">
        <f t="shared" si="795"/>
        <v/>
      </c>
      <c r="O250" s="12" t="str">
        <f t="shared" ref="O250:P250" si="1010">IF(N250="","",RANK(N250,N$4:N$403))</f>
        <v/>
      </c>
      <c r="P250" s="12" t="str">
        <f t="shared" si="1010"/>
        <v/>
      </c>
      <c r="Q250" s="12" t="str">
        <f t="shared" si="797"/>
        <v/>
      </c>
      <c r="R250" s="12" t="str">
        <f t="shared" ref="R250:S250" si="1011">IF(Q250="","",RANK(Q250,Q$4:Q$403))</f>
        <v/>
      </c>
      <c r="S250" s="12" t="str">
        <f t="shared" si="1011"/>
        <v/>
      </c>
      <c r="T250" s="11" t="str">
        <f t="shared" si="799"/>
        <v/>
      </c>
      <c r="W250" s="64" t="str">
        <f>IF('BASE DATOS CONDUCTORES'!F250="","",'BASE DATOS CONDUCTORES'!F250)</f>
        <v/>
      </c>
      <c r="X250" s="64" t="str">
        <f>'BASE DATOS CONDUCTORES'!J250</f>
        <v/>
      </c>
      <c r="Y250" s="64" t="str">
        <f>'BASE DATOS CONDUCTORES'!M250</f>
        <v/>
      </c>
      <c r="Z250" s="64" t="str">
        <f>'BASE DATOS CONDUCTORES'!P250</f>
        <v/>
      </c>
      <c r="AA250" s="64" t="str">
        <f>'BASE DATOS CONDUCTORES'!S250</f>
        <v/>
      </c>
      <c r="AB250" s="64">
        <f>IF('BASE DATOS CONDUCTORES'!D250="","",'BASE DATOS CONDUCTORES'!D250)</f>
        <v>247</v>
      </c>
    </row>
    <row r="251" spans="2:28">
      <c r="B251" s="11">
        <f t="shared" si="789"/>
        <v>248</v>
      </c>
      <c r="C251" s="66">
        <v>1905</v>
      </c>
      <c r="D251" s="78">
        <v>248</v>
      </c>
      <c r="E251" s="14" t="s">
        <v>84</v>
      </c>
      <c r="F251" s="13" t="s">
        <v>159</v>
      </c>
      <c r="G251" s="11">
        <f t="shared" si="790"/>
        <v>4153</v>
      </c>
      <c r="H251" s="12" t="str">
        <f t="shared" si="791"/>
        <v/>
      </c>
      <c r="I251" s="12" t="str">
        <f t="shared" ref="I251:J251" si="1012">IF(H251="","",RANK(H251,H$4:H$403))</f>
        <v/>
      </c>
      <c r="J251" s="12" t="str">
        <f t="shared" si="1012"/>
        <v/>
      </c>
      <c r="K251" s="12" t="str">
        <f t="shared" si="793"/>
        <v/>
      </c>
      <c r="L251" s="12" t="str">
        <f t="shared" ref="L251:M251" si="1013">IF(K251="","",RANK(K251,K$4:K$403))</f>
        <v/>
      </c>
      <c r="M251" s="12" t="str">
        <f t="shared" si="1013"/>
        <v/>
      </c>
      <c r="N251" s="12" t="str">
        <f t="shared" si="795"/>
        <v/>
      </c>
      <c r="O251" s="12" t="str">
        <f t="shared" ref="O251:P251" si="1014">IF(N251="","",RANK(N251,N$4:N$403))</f>
        <v/>
      </c>
      <c r="P251" s="12" t="str">
        <f t="shared" si="1014"/>
        <v/>
      </c>
      <c r="Q251" s="12">
        <f t="shared" si="797"/>
        <v>5</v>
      </c>
      <c r="R251" s="12">
        <f t="shared" ref="R251:S251" si="1015">IF(Q251="","",RANK(Q251,Q$4:Q$403))</f>
        <v>17</v>
      </c>
      <c r="S251" s="12">
        <f t="shared" si="1015"/>
        <v>5</v>
      </c>
      <c r="T251" s="11" t="str">
        <f t="shared" si="799"/>
        <v>AULUSA TEO</v>
      </c>
      <c r="W251" s="64" t="str">
        <f>IF('BASE DATOS CONDUCTORES'!F251="","",'BASE DATOS CONDUCTORES'!F251)</f>
        <v>AULUSA TEO</v>
      </c>
      <c r="X251" s="64" t="str">
        <f>'BASE DATOS CONDUCTORES'!J251</f>
        <v/>
      </c>
      <c r="Y251" s="64" t="str">
        <f>'BASE DATOS CONDUCTORES'!M251</f>
        <v/>
      </c>
      <c r="Z251" s="64" t="str">
        <f>'BASE DATOS CONDUCTORES'!P251</f>
        <v/>
      </c>
      <c r="AA251" s="64">
        <f>'BASE DATOS CONDUCTORES'!S251</f>
        <v>5</v>
      </c>
      <c r="AB251" s="64">
        <f>IF('BASE DATOS CONDUCTORES'!D251="","",'BASE DATOS CONDUCTORES'!D251)</f>
        <v>248</v>
      </c>
    </row>
    <row r="252" spans="2:28">
      <c r="B252" s="11">
        <f t="shared" si="789"/>
        <v>249</v>
      </c>
      <c r="C252" s="66">
        <v>1957</v>
      </c>
      <c r="D252" s="78">
        <v>249</v>
      </c>
      <c r="E252" s="14" t="s">
        <v>95</v>
      </c>
      <c r="F252" s="13" t="s">
        <v>132</v>
      </c>
      <c r="G252" s="11">
        <f t="shared" si="790"/>
        <v>452</v>
      </c>
      <c r="H252" s="12" t="str">
        <f t="shared" si="791"/>
        <v/>
      </c>
      <c r="I252" s="12" t="str">
        <f t="shared" ref="I252:J252" si="1016">IF(H252="","",RANK(H252,H$4:H$403))</f>
        <v/>
      </c>
      <c r="J252" s="12" t="str">
        <f t="shared" si="1016"/>
        <v/>
      </c>
      <c r="K252" s="12" t="str">
        <f t="shared" si="793"/>
        <v/>
      </c>
      <c r="L252" s="12" t="str">
        <f t="shared" ref="L252:M252" si="1017">IF(K252="","",RANK(K252,K$4:K$403))</f>
        <v/>
      </c>
      <c r="M252" s="12" t="str">
        <f t="shared" si="1017"/>
        <v/>
      </c>
      <c r="N252" s="12">
        <f t="shared" si="795"/>
        <v>102</v>
      </c>
      <c r="O252" s="12">
        <f t="shared" ref="O252:P252" si="1018">IF(N252="","",RANK(N252,N$4:N$403))</f>
        <v>5</v>
      </c>
      <c r="P252" s="12">
        <f t="shared" si="1018"/>
        <v>7</v>
      </c>
      <c r="Q252" s="12" t="str">
        <f t="shared" si="797"/>
        <v/>
      </c>
      <c r="R252" s="12" t="str">
        <f t="shared" ref="R252:S252" si="1019">IF(Q252="","",RANK(Q252,Q$4:Q$403))</f>
        <v/>
      </c>
      <c r="S252" s="12" t="str">
        <f t="shared" si="1019"/>
        <v/>
      </c>
      <c r="T252" s="11" t="str">
        <f t="shared" si="799"/>
        <v>CASTROMIL</v>
      </c>
      <c r="W252" s="64" t="str">
        <f>IF('BASE DATOS CONDUCTORES'!F252="","",'BASE DATOS CONDUCTORES'!F252)</f>
        <v>CASTROMIL</v>
      </c>
      <c r="X252" s="64" t="str">
        <f>'BASE DATOS CONDUCTORES'!J252</f>
        <v/>
      </c>
      <c r="Y252" s="64" t="str">
        <f>'BASE DATOS CONDUCTORES'!M252</f>
        <v/>
      </c>
      <c r="Z252" s="64">
        <f>'BASE DATOS CONDUCTORES'!P252</f>
        <v>7</v>
      </c>
      <c r="AA252" s="64" t="str">
        <f>'BASE DATOS CONDUCTORES'!S252</f>
        <v/>
      </c>
      <c r="AB252" s="64">
        <f>IF('BASE DATOS CONDUCTORES'!D252="","",'BASE DATOS CONDUCTORES'!D252)</f>
        <v>249</v>
      </c>
    </row>
    <row r="253" spans="2:28">
      <c r="B253" s="11" t="str">
        <f t="shared" si="789"/>
        <v/>
      </c>
      <c r="C253" s="66"/>
      <c r="D253" s="78">
        <v>250</v>
      </c>
      <c r="E253" s="14"/>
      <c r="F253" s="13"/>
      <c r="G253" s="11" t="str">
        <f t="shared" si="790"/>
        <v/>
      </c>
      <c r="H253" s="12" t="str">
        <f t="shared" si="791"/>
        <v/>
      </c>
      <c r="I253" s="12" t="str">
        <f t="shared" ref="I253:J253" si="1020">IF(H253="","",RANK(H253,H$4:H$403))</f>
        <v/>
      </c>
      <c r="J253" s="12" t="str">
        <f t="shared" si="1020"/>
        <v/>
      </c>
      <c r="K253" s="12" t="str">
        <f t="shared" si="793"/>
        <v/>
      </c>
      <c r="L253" s="12" t="str">
        <f t="shared" ref="L253:M253" si="1021">IF(K253="","",RANK(K253,K$4:K$403))</f>
        <v/>
      </c>
      <c r="M253" s="12" t="str">
        <f t="shared" si="1021"/>
        <v/>
      </c>
      <c r="N253" s="12" t="str">
        <f t="shared" si="795"/>
        <v/>
      </c>
      <c r="O253" s="12" t="str">
        <f t="shared" ref="O253:P253" si="1022">IF(N253="","",RANK(N253,N$4:N$403))</f>
        <v/>
      </c>
      <c r="P253" s="12" t="str">
        <f t="shared" si="1022"/>
        <v/>
      </c>
      <c r="Q253" s="12" t="str">
        <f t="shared" si="797"/>
        <v/>
      </c>
      <c r="R253" s="12" t="str">
        <f t="shared" ref="R253:S253" si="1023">IF(Q253="","",RANK(Q253,Q$4:Q$403))</f>
        <v/>
      </c>
      <c r="S253" s="12" t="str">
        <f t="shared" si="1023"/>
        <v/>
      </c>
      <c r="T253" s="11" t="str">
        <f t="shared" si="799"/>
        <v/>
      </c>
      <c r="W253" s="64" t="str">
        <f>IF('BASE DATOS CONDUCTORES'!F253="","",'BASE DATOS CONDUCTORES'!F253)</f>
        <v/>
      </c>
      <c r="X253" s="64" t="str">
        <f>'BASE DATOS CONDUCTORES'!J253</f>
        <v/>
      </c>
      <c r="Y253" s="64" t="str">
        <f>'BASE DATOS CONDUCTORES'!M253</f>
        <v/>
      </c>
      <c r="Z253" s="64" t="str">
        <f>'BASE DATOS CONDUCTORES'!P253</f>
        <v/>
      </c>
      <c r="AA253" s="64" t="str">
        <f>'BASE DATOS CONDUCTORES'!S253</f>
        <v/>
      </c>
      <c r="AB253" s="64">
        <f>IF('BASE DATOS CONDUCTORES'!D253="","",'BASE DATOS CONDUCTORES'!D253)</f>
        <v>250</v>
      </c>
    </row>
    <row r="254" spans="2:28">
      <c r="B254" s="11">
        <f t="shared" si="789"/>
        <v>251</v>
      </c>
      <c r="C254" s="66">
        <v>1977</v>
      </c>
      <c r="D254" s="78">
        <v>251</v>
      </c>
      <c r="E254" s="14" t="s">
        <v>71</v>
      </c>
      <c r="F254" s="13" t="s">
        <v>159</v>
      </c>
      <c r="G254" s="11">
        <f t="shared" si="790"/>
        <v>4150</v>
      </c>
      <c r="H254" s="12" t="str">
        <f t="shared" si="791"/>
        <v/>
      </c>
      <c r="I254" s="12" t="str">
        <f t="shared" ref="I254:J254" si="1024">IF(H254="","",RANK(H254,H$4:H$403))</f>
        <v/>
      </c>
      <c r="J254" s="12" t="str">
        <f t="shared" si="1024"/>
        <v/>
      </c>
      <c r="K254" s="12" t="str">
        <f t="shared" si="793"/>
        <v/>
      </c>
      <c r="L254" s="12" t="str">
        <f t="shared" ref="L254:M254" si="1025">IF(K254="","",RANK(K254,K$4:K$403))</f>
        <v/>
      </c>
      <c r="M254" s="12" t="str">
        <f t="shared" si="1025"/>
        <v/>
      </c>
      <c r="N254" s="12" t="str">
        <f t="shared" si="795"/>
        <v/>
      </c>
      <c r="O254" s="12" t="str">
        <f t="shared" ref="O254:P254" si="1026">IF(N254="","",RANK(N254,N$4:N$403))</f>
        <v/>
      </c>
      <c r="P254" s="12" t="str">
        <f t="shared" si="1026"/>
        <v/>
      </c>
      <c r="Q254" s="12">
        <f t="shared" si="797"/>
        <v>6</v>
      </c>
      <c r="R254" s="12">
        <f t="shared" ref="R254:S254" si="1027">IF(Q254="","",RANK(Q254,Q$4:Q$403))</f>
        <v>16</v>
      </c>
      <c r="S254" s="12">
        <f t="shared" si="1027"/>
        <v>6</v>
      </c>
      <c r="T254" s="11" t="str">
        <f t="shared" si="799"/>
        <v>AULUSA TEO</v>
      </c>
      <c r="W254" s="64" t="str">
        <f>IF('BASE DATOS CONDUCTORES'!F254="","",'BASE DATOS CONDUCTORES'!F254)</f>
        <v>AULUSA TEO</v>
      </c>
      <c r="X254" s="64" t="str">
        <f>'BASE DATOS CONDUCTORES'!J254</f>
        <v/>
      </c>
      <c r="Y254" s="64" t="str">
        <f>'BASE DATOS CONDUCTORES'!M254</f>
        <v/>
      </c>
      <c r="Z254" s="64" t="str">
        <f>'BASE DATOS CONDUCTORES'!P254</f>
        <v/>
      </c>
      <c r="AA254" s="64">
        <f>'BASE DATOS CONDUCTORES'!S254</f>
        <v>6</v>
      </c>
      <c r="AB254" s="64">
        <f>IF('BASE DATOS CONDUCTORES'!D254="","",'BASE DATOS CONDUCTORES'!D254)</f>
        <v>251</v>
      </c>
    </row>
    <row r="255" spans="2:28">
      <c r="B255" s="11">
        <f t="shared" si="789"/>
        <v>252</v>
      </c>
      <c r="C255" s="66">
        <v>1978</v>
      </c>
      <c r="D255" s="78">
        <v>252</v>
      </c>
      <c r="E255" s="14" t="s">
        <v>62</v>
      </c>
      <c r="F255" s="13" t="s">
        <v>159</v>
      </c>
      <c r="G255" s="11">
        <f t="shared" si="790"/>
        <v>4149</v>
      </c>
      <c r="H255" s="12" t="str">
        <f t="shared" si="791"/>
        <v/>
      </c>
      <c r="I255" s="12" t="str">
        <f t="shared" ref="I255:J255" si="1028">IF(H255="","",RANK(H255,H$4:H$403))</f>
        <v/>
      </c>
      <c r="J255" s="12" t="str">
        <f t="shared" si="1028"/>
        <v/>
      </c>
      <c r="K255" s="12" t="str">
        <f t="shared" si="793"/>
        <v/>
      </c>
      <c r="L255" s="12" t="str">
        <f t="shared" ref="L255:M255" si="1029">IF(K255="","",RANK(K255,K$4:K$403))</f>
        <v/>
      </c>
      <c r="M255" s="12" t="str">
        <f t="shared" si="1029"/>
        <v/>
      </c>
      <c r="N255" s="12" t="str">
        <f t="shared" si="795"/>
        <v/>
      </c>
      <c r="O255" s="12" t="str">
        <f t="shared" ref="O255:P255" si="1030">IF(N255="","",RANK(N255,N$4:N$403))</f>
        <v/>
      </c>
      <c r="P255" s="12" t="str">
        <f t="shared" si="1030"/>
        <v/>
      </c>
      <c r="Q255" s="12">
        <f t="shared" si="797"/>
        <v>7</v>
      </c>
      <c r="R255" s="12">
        <f t="shared" ref="R255:S255" si="1031">IF(Q255="","",RANK(Q255,Q$4:Q$403))</f>
        <v>15</v>
      </c>
      <c r="S255" s="12">
        <f t="shared" si="1031"/>
        <v>7</v>
      </c>
      <c r="T255" s="11" t="str">
        <f t="shared" si="799"/>
        <v>AULUSA TEO</v>
      </c>
      <c r="W255" s="64" t="str">
        <f>IF('BASE DATOS CONDUCTORES'!F255="","",'BASE DATOS CONDUCTORES'!F255)</f>
        <v>AULUSA TEO</v>
      </c>
      <c r="X255" s="64" t="str">
        <f>'BASE DATOS CONDUCTORES'!J255</f>
        <v/>
      </c>
      <c r="Y255" s="64" t="str">
        <f>'BASE DATOS CONDUCTORES'!M255</f>
        <v/>
      </c>
      <c r="Z255" s="64" t="str">
        <f>'BASE DATOS CONDUCTORES'!P255</f>
        <v/>
      </c>
      <c r="AA255" s="64">
        <f>'BASE DATOS CONDUCTORES'!S255</f>
        <v>7</v>
      </c>
      <c r="AB255" s="64">
        <f>IF('BASE DATOS CONDUCTORES'!D255="","",'BASE DATOS CONDUCTORES'!D255)</f>
        <v>252</v>
      </c>
    </row>
    <row r="256" spans="2:28">
      <c r="B256" s="11">
        <f t="shared" si="789"/>
        <v>253</v>
      </c>
      <c r="C256" s="66">
        <v>1985</v>
      </c>
      <c r="D256" s="78">
        <v>253</v>
      </c>
      <c r="E256" s="14" t="s">
        <v>168</v>
      </c>
      <c r="F256" s="13" t="s">
        <v>159</v>
      </c>
      <c r="G256" s="11">
        <f t="shared" si="790"/>
        <v>4148</v>
      </c>
      <c r="H256" s="12" t="str">
        <f t="shared" si="791"/>
        <v/>
      </c>
      <c r="I256" s="12" t="str">
        <f t="shared" ref="I256:J256" si="1032">IF(H256="","",RANK(H256,H$4:H$403))</f>
        <v/>
      </c>
      <c r="J256" s="12" t="str">
        <f t="shared" si="1032"/>
        <v/>
      </c>
      <c r="K256" s="12" t="str">
        <f t="shared" si="793"/>
        <v/>
      </c>
      <c r="L256" s="12" t="str">
        <f t="shared" ref="L256:M256" si="1033">IF(K256="","",RANK(K256,K$4:K$403))</f>
        <v/>
      </c>
      <c r="M256" s="12" t="str">
        <f t="shared" si="1033"/>
        <v/>
      </c>
      <c r="N256" s="12" t="str">
        <f t="shared" si="795"/>
        <v/>
      </c>
      <c r="O256" s="12" t="str">
        <f t="shared" ref="O256:P256" si="1034">IF(N256="","",RANK(N256,N$4:N$403))</f>
        <v/>
      </c>
      <c r="P256" s="12" t="str">
        <f t="shared" si="1034"/>
        <v/>
      </c>
      <c r="Q256" s="12">
        <f t="shared" si="797"/>
        <v>8</v>
      </c>
      <c r="R256" s="12">
        <f t="shared" ref="R256:S256" si="1035">IF(Q256="","",RANK(Q256,Q$4:Q$403))</f>
        <v>14</v>
      </c>
      <c r="S256" s="12">
        <f t="shared" si="1035"/>
        <v>8</v>
      </c>
      <c r="T256" s="11" t="str">
        <f t="shared" si="799"/>
        <v>AULUSA TEO</v>
      </c>
      <c r="W256" s="64" t="str">
        <f>IF('BASE DATOS CONDUCTORES'!F256="","",'BASE DATOS CONDUCTORES'!F256)</f>
        <v>AULUSA TEO</v>
      </c>
      <c r="X256" s="64" t="str">
        <f>'BASE DATOS CONDUCTORES'!J256</f>
        <v/>
      </c>
      <c r="Y256" s="64" t="str">
        <f>'BASE DATOS CONDUCTORES'!M256</f>
        <v/>
      </c>
      <c r="Z256" s="64" t="str">
        <f>'BASE DATOS CONDUCTORES'!P256</f>
        <v/>
      </c>
      <c r="AA256" s="64">
        <f>'BASE DATOS CONDUCTORES'!S256</f>
        <v>8</v>
      </c>
      <c r="AB256" s="64">
        <f>IF('BASE DATOS CONDUCTORES'!D256="","",'BASE DATOS CONDUCTORES'!D256)</f>
        <v>253</v>
      </c>
    </row>
    <row r="257" spans="2:28">
      <c r="B257" s="11">
        <f t="shared" si="789"/>
        <v>254</v>
      </c>
      <c r="C257" s="66">
        <v>1986</v>
      </c>
      <c r="D257" s="78">
        <v>254</v>
      </c>
      <c r="E257" s="14" t="s">
        <v>163</v>
      </c>
      <c r="F257" s="13" t="s">
        <v>159</v>
      </c>
      <c r="G257" s="11">
        <f t="shared" si="790"/>
        <v>4147</v>
      </c>
      <c r="H257" s="12" t="str">
        <f t="shared" si="791"/>
        <v/>
      </c>
      <c r="I257" s="12" t="str">
        <f t="shared" ref="I257:J257" si="1036">IF(H257="","",RANK(H257,H$4:H$403))</f>
        <v/>
      </c>
      <c r="J257" s="12" t="str">
        <f t="shared" si="1036"/>
        <v/>
      </c>
      <c r="K257" s="12" t="str">
        <f t="shared" si="793"/>
        <v/>
      </c>
      <c r="L257" s="12" t="str">
        <f t="shared" ref="L257:M257" si="1037">IF(K257="","",RANK(K257,K$4:K$403))</f>
        <v/>
      </c>
      <c r="M257" s="12" t="str">
        <f t="shared" si="1037"/>
        <v/>
      </c>
      <c r="N257" s="12" t="str">
        <f t="shared" si="795"/>
        <v/>
      </c>
      <c r="O257" s="12" t="str">
        <f t="shared" ref="O257:P257" si="1038">IF(N257="","",RANK(N257,N$4:N$403))</f>
        <v/>
      </c>
      <c r="P257" s="12" t="str">
        <f t="shared" si="1038"/>
        <v/>
      </c>
      <c r="Q257" s="12">
        <f t="shared" si="797"/>
        <v>9</v>
      </c>
      <c r="R257" s="12">
        <f t="shared" ref="R257:S257" si="1039">IF(Q257="","",RANK(Q257,Q$4:Q$403))</f>
        <v>13</v>
      </c>
      <c r="S257" s="12">
        <f t="shared" si="1039"/>
        <v>9</v>
      </c>
      <c r="T257" s="11" t="str">
        <f t="shared" si="799"/>
        <v>AULUSA TEO</v>
      </c>
      <c r="W257" s="64" t="str">
        <f>IF('BASE DATOS CONDUCTORES'!F257="","",'BASE DATOS CONDUCTORES'!F257)</f>
        <v>AULUSA TEO</v>
      </c>
      <c r="X257" s="64" t="str">
        <f>'BASE DATOS CONDUCTORES'!J257</f>
        <v/>
      </c>
      <c r="Y257" s="64" t="str">
        <f>'BASE DATOS CONDUCTORES'!M257</f>
        <v/>
      </c>
      <c r="Z257" s="64" t="str">
        <f>'BASE DATOS CONDUCTORES'!P257</f>
        <v/>
      </c>
      <c r="AA257" s="64">
        <f>'BASE DATOS CONDUCTORES'!S257</f>
        <v>9</v>
      </c>
      <c r="AB257" s="64">
        <f>IF('BASE DATOS CONDUCTORES'!D257="","",'BASE DATOS CONDUCTORES'!D257)</f>
        <v>254</v>
      </c>
    </row>
    <row r="258" spans="2:28">
      <c r="B258" s="11">
        <f t="shared" si="789"/>
        <v>255</v>
      </c>
      <c r="C258" s="66">
        <v>1958</v>
      </c>
      <c r="D258" s="78">
        <v>255</v>
      </c>
      <c r="E258" s="14" t="s">
        <v>99</v>
      </c>
      <c r="F258" s="13" t="s">
        <v>133</v>
      </c>
      <c r="G258" s="11">
        <f t="shared" si="790"/>
        <v>346</v>
      </c>
      <c r="H258" s="12" t="str">
        <f t="shared" si="791"/>
        <v/>
      </c>
      <c r="I258" s="12" t="str">
        <f t="shared" ref="I258:J258" si="1040">IF(H258="","",RANK(H258,H$4:H$403))</f>
        <v/>
      </c>
      <c r="J258" s="12" t="str">
        <f t="shared" si="1040"/>
        <v/>
      </c>
      <c r="K258" s="12">
        <f t="shared" si="793"/>
        <v>120</v>
      </c>
      <c r="L258" s="12">
        <f t="shared" ref="L258:M258" si="1041">IF(K258="","",RANK(K258,K$4:K$403))</f>
        <v>10</v>
      </c>
      <c r="M258" s="12">
        <f t="shared" si="1041"/>
        <v>14</v>
      </c>
      <c r="N258" s="12" t="str">
        <f t="shared" si="795"/>
        <v/>
      </c>
      <c r="O258" s="12" t="str">
        <f t="shared" ref="O258:P258" si="1042">IF(N258="","",RANK(N258,N$4:N$403))</f>
        <v/>
      </c>
      <c r="P258" s="12" t="str">
        <f t="shared" si="1042"/>
        <v/>
      </c>
      <c r="Q258" s="12" t="str">
        <f t="shared" si="797"/>
        <v/>
      </c>
      <c r="R258" s="12" t="str">
        <f t="shared" ref="R258:S258" si="1043">IF(Q258="","",RANK(Q258,Q$4:Q$403))</f>
        <v/>
      </c>
      <c r="S258" s="12" t="str">
        <f t="shared" si="1043"/>
        <v/>
      </c>
      <c r="T258" s="11" t="str">
        <f t="shared" si="799"/>
        <v>AULUSA</v>
      </c>
      <c r="W258" s="64" t="str">
        <f>IF('BASE DATOS CONDUCTORES'!F258="","",'BASE DATOS CONDUCTORES'!F258)</f>
        <v>AULUSA</v>
      </c>
      <c r="X258" s="64" t="str">
        <f>'BASE DATOS CONDUCTORES'!J258</f>
        <v/>
      </c>
      <c r="Y258" s="64">
        <f>'BASE DATOS CONDUCTORES'!M258</f>
        <v>14</v>
      </c>
      <c r="Z258" s="64" t="str">
        <f>'BASE DATOS CONDUCTORES'!P258</f>
        <v/>
      </c>
      <c r="AA258" s="64" t="str">
        <f>'BASE DATOS CONDUCTORES'!S258</f>
        <v/>
      </c>
      <c r="AB258" s="64">
        <f>IF('BASE DATOS CONDUCTORES'!D258="","",'BASE DATOS CONDUCTORES'!D258)</f>
        <v>255</v>
      </c>
    </row>
    <row r="259" spans="2:28">
      <c r="B259" s="11" t="str">
        <f t="shared" si="789"/>
        <v/>
      </c>
      <c r="C259" s="66"/>
      <c r="D259" s="78">
        <v>256</v>
      </c>
      <c r="E259" s="14"/>
      <c r="F259" s="13"/>
      <c r="G259" s="11" t="str">
        <f t="shared" si="790"/>
        <v/>
      </c>
      <c r="H259" s="12" t="str">
        <f t="shared" si="791"/>
        <v/>
      </c>
      <c r="I259" s="12" t="str">
        <f t="shared" ref="I259:J259" si="1044">IF(H259="","",RANK(H259,H$4:H$403))</f>
        <v/>
      </c>
      <c r="J259" s="12" t="str">
        <f t="shared" si="1044"/>
        <v/>
      </c>
      <c r="K259" s="12" t="str">
        <f t="shared" si="793"/>
        <v/>
      </c>
      <c r="L259" s="12" t="str">
        <f t="shared" ref="L259:M259" si="1045">IF(K259="","",RANK(K259,K$4:K$403))</f>
        <v/>
      </c>
      <c r="M259" s="12" t="str">
        <f t="shared" si="1045"/>
        <v/>
      </c>
      <c r="N259" s="12" t="str">
        <f t="shared" si="795"/>
        <v/>
      </c>
      <c r="O259" s="12" t="str">
        <f t="shared" ref="O259:P259" si="1046">IF(N259="","",RANK(N259,N$4:N$403))</f>
        <v/>
      </c>
      <c r="P259" s="12" t="str">
        <f t="shared" si="1046"/>
        <v/>
      </c>
      <c r="Q259" s="12" t="str">
        <f t="shared" si="797"/>
        <v/>
      </c>
      <c r="R259" s="12" t="str">
        <f t="shared" ref="R259:S259" si="1047">IF(Q259="","",RANK(Q259,Q$4:Q$403))</f>
        <v/>
      </c>
      <c r="S259" s="12" t="str">
        <f t="shared" si="1047"/>
        <v/>
      </c>
      <c r="T259" s="11" t="str">
        <f t="shared" si="799"/>
        <v/>
      </c>
      <c r="W259" s="64" t="str">
        <f>IF('BASE DATOS CONDUCTORES'!F259="","",'BASE DATOS CONDUCTORES'!F259)</f>
        <v/>
      </c>
      <c r="X259" s="64" t="str">
        <f>'BASE DATOS CONDUCTORES'!J259</f>
        <v/>
      </c>
      <c r="Y259" s="64" t="str">
        <f>'BASE DATOS CONDUCTORES'!M259</f>
        <v/>
      </c>
      <c r="Z259" s="64" t="str">
        <f>'BASE DATOS CONDUCTORES'!P259</f>
        <v/>
      </c>
      <c r="AA259" s="64" t="str">
        <f>'BASE DATOS CONDUCTORES'!S259</f>
        <v/>
      </c>
      <c r="AB259" s="64">
        <f>IF('BASE DATOS CONDUCTORES'!D259="","",'BASE DATOS CONDUCTORES'!D259)</f>
        <v>256</v>
      </c>
    </row>
    <row r="260" spans="2:28">
      <c r="B260" s="11" t="str">
        <f t="shared" si="789"/>
        <v/>
      </c>
      <c r="C260" s="66"/>
      <c r="D260" s="78">
        <v>257</v>
      </c>
      <c r="E260" s="14"/>
      <c r="F260" s="13"/>
      <c r="G260" s="11" t="str">
        <f t="shared" si="790"/>
        <v/>
      </c>
      <c r="H260" s="12" t="str">
        <f t="shared" si="791"/>
        <v/>
      </c>
      <c r="I260" s="12" t="str">
        <f t="shared" ref="I260:J260" si="1048">IF(H260="","",RANK(H260,H$4:H$403))</f>
        <v/>
      </c>
      <c r="J260" s="12" t="str">
        <f t="shared" si="1048"/>
        <v/>
      </c>
      <c r="K260" s="12" t="str">
        <f t="shared" si="793"/>
        <v/>
      </c>
      <c r="L260" s="12" t="str">
        <f t="shared" ref="L260:M260" si="1049">IF(K260="","",RANK(K260,K$4:K$403))</f>
        <v/>
      </c>
      <c r="M260" s="12" t="str">
        <f t="shared" si="1049"/>
        <v/>
      </c>
      <c r="N260" s="12" t="str">
        <f t="shared" si="795"/>
        <v/>
      </c>
      <c r="O260" s="12" t="str">
        <f t="shared" ref="O260:P260" si="1050">IF(N260="","",RANK(N260,N$4:N$403))</f>
        <v/>
      </c>
      <c r="P260" s="12" t="str">
        <f t="shared" si="1050"/>
        <v/>
      </c>
      <c r="Q260" s="12" t="str">
        <f t="shared" si="797"/>
        <v/>
      </c>
      <c r="R260" s="12" t="str">
        <f t="shared" ref="R260:S260" si="1051">IF(Q260="","",RANK(Q260,Q$4:Q$403))</f>
        <v/>
      </c>
      <c r="S260" s="12" t="str">
        <f t="shared" si="1051"/>
        <v/>
      </c>
      <c r="T260" s="11" t="str">
        <f t="shared" si="799"/>
        <v/>
      </c>
      <c r="W260" s="64" t="str">
        <f>IF('BASE DATOS CONDUCTORES'!F260="","",'BASE DATOS CONDUCTORES'!F260)</f>
        <v/>
      </c>
      <c r="X260" s="64" t="str">
        <f>'BASE DATOS CONDUCTORES'!J260</f>
        <v/>
      </c>
      <c r="Y260" s="64" t="str">
        <f>'BASE DATOS CONDUCTORES'!M260</f>
        <v/>
      </c>
      <c r="Z260" s="64" t="str">
        <f>'BASE DATOS CONDUCTORES'!P260</f>
        <v/>
      </c>
      <c r="AA260" s="64" t="str">
        <f>'BASE DATOS CONDUCTORES'!S260</f>
        <v/>
      </c>
      <c r="AB260" s="64">
        <f>IF('BASE DATOS CONDUCTORES'!D260="","",'BASE DATOS CONDUCTORES'!D260)</f>
        <v>257</v>
      </c>
    </row>
    <row r="261" spans="2:28">
      <c r="B261" s="11">
        <f t="shared" ref="B261:B324" si="1052">IF(C261="","",D261)</f>
        <v>258</v>
      </c>
      <c r="C261" s="66">
        <v>1309</v>
      </c>
      <c r="D261" s="78">
        <v>258</v>
      </c>
      <c r="E261" s="14" t="s">
        <v>92</v>
      </c>
      <c r="F261" s="13" t="s">
        <v>132</v>
      </c>
      <c r="G261" s="11">
        <f t="shared" ref="G261:G324" si="1053">IF(C261="","",IF(F261="TRALUSA",1000,IF(F261="AULUSA",200,IF(F261="CASTROMIL",300,IF(F261="AULUSA TEO",4000,0))))+IF(F261="",0,RANK(D261,$D$4:$D$403)))</f>
        <v>443</v>
      </c>
      <c r="H261" s="12" t="str">
        <f t="shared" ref="H261:H324" si="1054">IF(C261="","",IF(F261=$H$1,RANK(G261,$G$4:$G$403),""))</f>
        <v/>
      </c>
      <c r="I261" s="12" t="str">
        <f t="shared" ref="I261:J261" si="1055">IF(H261="","",RANK(H261,H$4:H$403))</f>
        <v/>
      </c>
      <c r="J261" s="12" t="str">
        <f t="shared" si="1055"/>
        <v/>
      </c>
      <c r="K261" s="12" t="str">
        <f t="shared" ref="K261:K324" si="1056">IF(C261="","",IF(F261=$K$1,RANK(G261,$G$4:$G$403),""))</f>
        <v/>
      </c>
      <c r="L261" s="12" t="str">
        <f t="shared" ref="L261:M261" si="1057">IF(K261="","",RANK(K261,K$4:K$403))</f>
        <v/>
      </c>
      <c r="M261" s="12" t="str">
        <f t="shared" si="1057"/>
        <v/>
      </c>
      <c r="N261" s="12">
        <f t="shared" ref="N261:N324" si="1058">IF(C261="","",IF(F261=$N$1,RANK(G261,$G$4:$G$403),""))</f>
        <v>103</v>
      </c>
      <c r="O261" s="12">
        <f t="shared" ref="O261:P261" si="1059">IF(N261="","",RANK(N261,N$4:N$403))</f>
        <v>4</v>
      </c>
      <c r="P261" s="12">
        <f t="shared" si="1059"/>
        <v>8</v>
      </c>
      <c r="Q261" s="12" t="str">
        <f t="shared" ref="Q261:Q324" si="1060">IF(C261="","",IF(F261=$Q$1,RANK(G261,$G$4:$G$403),""))</f>
        <v/>
      </c>
      <c r="R261" s="12" t="str">
        <f t="shared" ref="R261:S261" si="1061">IF(Q261="","",RANK(Q261,Q$4:Q$403))</f>
        <v/>
      </c>
      <c r="S261" s="12" t="str">
        <f t="shared" si="1061"/>
        <v/>
      </c>
      <c r="T261" s="11" t="str">
        <f t="shared" ref="T261:T324" si="1062">IF(F261="","",F261)</f>
        <v>CASTROMIL</v>
      </c>
      <c r="W261" s="64" t="str">
        <f>IF('BASE DATOS CONDUCTORES'!F261="","",'BASE DATOS CONDUCTORES'!F261)</f>
        <v>CASTROMIL</v>
      </c>
      <c r="X261" s="64" t="str">
        <f>'BASE DATOS CONDUCTORES'!J261</f>
        <v/>
      </c>
      <c r="Y261" s="64" t="str">
        <f>'BASE DATOS CONDUCTORES'!M261</f>
        <v/>
      </c>
      <c r="Z261" s="64">
        <f>'BASE DATOS CONDUCTORES'!P261</f>
        <v>8</v>
      </c>
      <c r="AA261" s="64" t="str">
        <f>'BASE DATOS CONDUCTORES'!S261</f>
        <v/>
      </c>
      <c r="AB261" s="64">
        <f>IF('BASE DATOS CONDUCTORES'!D261="","",'BASE DATOS CONDUCTORES'!D261)</f>
        <v>258</v>
      </c>
    </row>
    <row r="262" spans="2:28">
      <c r="B262" s="11">
        <f t="shared" si="1052"/>
        <v>259</v>
      </c>
      <c r="C262" s="66">
        <v>3893</v>
      </c>
      <c r="D262" s="78">
        <v>259</v>
      </c>
      <c r="E262" s="14" t="s">
        <v>98</v>
      </c>
      <c r="F262" s="13" t="s">
        <v>132</v>
      </c>
      <c r="G262" s="11">
        <f t="shared" si="1053"/>
        <v>442</v>
      </c>
      <c r="H262" s="12" t="str">
        <f t="shared" si="1054"/>
        <v/>
      </c>
      <c r="I262" s="12" t="str">
        <f t="shared" ref="I262:J262" si="1063">IF(H262="","",RANK(H262,H$4:H$403))</f>
        <v/>
      </c>
      <c r="J262" s="12" t="str">
        <f t="shared" si="1063"/>
        <v/>
      </c>
      <c r="K262" s="12" t="str">
        <f t="shared" si="1056"/>
        <v/>
      </c>
      <c r="L262" s="12" t="str">
        <f t="shared" ref="L262:M262" si="1064">IF(K262="","",RANK(K262,K$4:K$403))</f>
        <v/>
      </c>
      <c r="M262" s="12" t="str">
        <f t="shared" si="1064"/>
        <v/>
      </c>
      <c r="N262" s="12">
        <f t="shared" si="1058"/>
        <v>104</v>
      </c>
      <c r="O262" s="12">
        <f t="shared" ref="O262:P262" si="1065">IF(N262="","",RANK(N262,N$4:N$403))</f>
        <v>3</v>
      </c>
      <c r="P262" s="12">
        <f t="shared" si="1065"/>
        <v>9</v>
      </c>
      <c r="Q262" s="12" t="str">
        <f t="shared" si="1060"/>
        <v/>
      </c>
      <c r="R262" s="12" t="str">
        <f t="shared" ref="R262:S262" si="1066">IF(Q262="","",RANK(Q262,Q$4:Q$403))</f>
        <v/>
      </c>
      <c r="S262" s="12" t="str">
        <f t="shared" si="1066"/>
        <v/>
      </c>
      <c r="T262" s="11" t="str">
        <f t="shared" si="1062"/>
        <v>CASTROMIL</v>
      </c>
      <c r="W262" s="64" t="str">
        <f>IF('BASE DATOS CONDUCTORES'!F262="","",'BASE DATOS CONDUCTORES'!F262)</f>
        <v>CASTROMIL</v>
      </c>
      <c r="X262" s="64" t="str">
        <f>'BASE DATOS CONDUCTORES'!J262</f>
        <v/>
      </c>
      <c r="Y262" s="64" t="str">
        <f>'BASE DATOS CONDUCTORES'!M262</f>
        <v/>
      </c>
      <c r="Z262" s="64">
        <f>'BASE DATOS CONDUCTORES'!P262</f>
        <v>9</v>
      </c>
      <c r="AA262" s="64" t="str">
        <f>'BASE DATOS CONDUCTORES'!S262</f>
        <v/>
      </c>
      <c r="AB262" s="64">
        <f>IF('BASE DATOS CONDUCTORES'!D262="","",'BASE DATOS CONDUCTORES'!D262)</f>
        <v>259</v>
      </c>
    </row>
    <row r="263" spans="2:28">
      <c r="B263" s="11" t="str">
        <f t="shared" si="1052"/>
        <v/>
      </c>
      <c r="C263" s="66"/>
      <c r="D263" s="78">
        <v>260</v>
      </c>
      <c r="E263" s="14"/>
      <c r="F263" s="13"/>
      <c r="G263" s="11" t="str">
        <f t="shared" si="1053"/>
        <v/>
      </c>
      <c r="H263" s="12" t="str">
        <f t="shared" si="1054"/>
        <v/>
      </c>
      <c r="I263" s="12" t="str">
        <f t="shared" ref="I263:J263" si="1067">IF(H263="","",RANK(H263,H$4:H$403))</f>
        <v/>
      </c>
      <c r="J263" s="12" t="str">
        <f t="shared" si="1067"/>
        <v/>
      </c>
      <c r="K263" s="12" t="str">
        <f t="shared" si="1056"/>
        <v/>
      </c>
      <c r="L263" s="12" t="str">
        <f t="shared" ref="L263:M263" si="1068">IF(K263="","",RANK(K263,K$4:K$403))</f>
        <v/>
      </c>
      <c r="M263" s="12" t="str">
        <f t="shared" si="1068"/>
        <v/>
      </c>
      <c r="N263" s="12" t="str">
        <f t="shared" si="1058"/>
        <v/>
      </c>
      <c r="O263" s="12" t="str">
        <f t="shared" ref="O263:P263" si="1069">IF(N263="","",RANK(N263,N$4:N$403))</f>
        <v/>
      </c>
      <c r="P263" s="12" t="str">
        <f t="shared" si="1069"/>
        <v/>
      </c>
      <c r="Q263" s="12" t="str">
        <f t="shared" si="1060"/>
        <v/>
      </c>
      <c r="R263" s="12" t="str">
        <f t="shared" ref="R263:S263" si="1070">IF(Q263="","",RANK(Q263,Q$4:Q$403))</f>
        <v/>
      </c>
      <c r="S263" s="12" t="str">
        <f t="shared" si="1070"/>
        <v/>
      </c>
      <c r="T263" s="11" t="str">
        <f t="shared" si="1062"/>
        <v/>
      </c>
      <c r="W263" s="64" t="str">
        <f>IF('BASE DATOS CONDUCTORES'!F263="","",'BASE DATOS CONDUCTORES'!F263)</f>
        <v/>
      </c>
      <c r="X263" s="64" t="str">
        <f>'BASE DATOS CONDUCTORES'!J263</f>
        <v/>
      </c>
      <c r="Y263" s="64" t="str">
        <f>'BASE DATOS CONDUCTORES'!M263</f>
        <v/>
      </c>
      <c r="Z263" s="64" t="str">
        <f>'BASE DATOS CONDUCTORES'!P263</f>
        <v/>
      </c>
      <c r="AA263" s="64" t="str">
        <f>'BASE DATOS CONDUCTORES'!S263</f>
        <v/>
      </c>
      <c r="AB263" s="64">
        <f>IF('BASE DATOS CONDUCTORES'!D263="","",'BASE DATOS CONDUCTORES'!D263)</f>
        <v>260</v>
      </c>
    </row>
    <row r="264" spans="2:28">
      <c r="B264" s="11">
        <f t="shared" si="1052"/>
        <v>261</v>
      </c>
      <c r="C264" s="66">
        <v>4230</v>
      </c>
      <c r="D264" s="78">
        <v>261</v>
      </c>
      <c r="E264" s="14" t="s">
        <v>101</v>
      </c>
      <c r="F264" s="13" t="s">
        <v>133</v>
      </c>
      <c r="G264" s="11">
        <f t="shared" si="1053"/>
        <v>340</v>
      </c>
      <c r="H264" s="12" t="str">
        <f t="shared" si="1054"/>
        <v/>
      </c>
      <c r="I264" s="12" t="str">
        <f t="shared" ref="I264:J264" si="1071">IF(H264="","",RANK(H264,H$4:H$403))</f>
        <v/>
      </c>
      <c r="J264" s="12" t="str">
        <f t="shared" si="1071"/>
        <v/>
      </c>
      <c r="K264" s="12">
        <f t="shared" si="1056"/>
        <v>121</v>
      </c>
      <c r="L264" s="12">
        <f t="shared" ref="L264:M264" si="1072">IF(K264="","",RANK(K264,K$4:K$403))</f>
        <v>9</v>
      </c>
      <c r="M264" s="12">
        <f t="shared" si="1072"/>
        <v>15</v>
      </c>
      <c r="N264" s="12" t="str">
        <f t="shared" si="1058"/>
        <v/>
      </c>
      <c r="O264" s="12" t="str">
        <f t="shared" ref="O264:P264" si="1073">IF(N264="","",RANK(N264,N$4:N$403))</f>
        <v/>
      </c>
      <c r="P264" s="12" t="str">
        <f t="shared" si="1073"/>
        <v/>
      </c>
      <c r="Q264" s="12" t="str">
        <f t="shared" si="1060"/>
        <v/>
      </c>
      <c r="R264" s="12" t="str">
        <f t="shared" ref="R264:S264" si="1074">IF(Q264="","",RANK(Q264,Q$4:Q$403))</f>
        <v/>
      </c>
      <c r="S264" s="12" t="str">
        <f t="shared" si="1074"/>
        <v/>
      </c>
      <c r="T264" s="11" t="str">
        <f t="shared" si="1062"/>
        <v>AULUSA</v>
      </c>
      <c r="W264" s="64" t="str">
        <f>IF('BASE DATOS CONDUCTORES'!F264="","",'BASE DATOS CONDUCTORES'!F264)</f>
        <v>AULUSA</v>
      </c>
      <c r="X264" s="64" t="str">
        <f>'BASE DATOS CONDUCTORES'!J264</f>
        <v/>
      </c>
      <c r="Y264" s="64">
        <f>'BASE DATOS CONDUCTORES'!M264</f>
        <v>15</v>
      </c>
      <c r="Z264" s="64" t="str">
        <f>'BASE DATOS CONDUCTORES'!P264</f>
        <v/>
      </c>
      <c r="AA264" s="64" t="str">
        <f>'BASE DATOS CONDUCTORES'!S264</f>
        <v/>
      </c>
      <c r="AB264" s="64">
        <f>IF('BASE DATOS CONDUCTORES'!D264="","",'BASE DATOS CONDUCTORES'!D264)</f>
        <v>261</v>
      </c>
    </row>
    <row r="265" spans="2:28">
      <c r="B265" s="11">
        <f t="shared" si="1052"/>
        <v>262</v>
      </c>
      <c r="C265" s="66">
        <v>4430</v>
      </c>
      <c r="D265" s="78">
        <v>262</v>
      </c>
      <c r="E265" s="14" t="s">
        <v>166</v>
      </c>
      <c r="F265" s="13" t="s">
        <v>133</v>
      </c>
      <c r="G265" s="11">
        <f t="shared" si="1053"/>
        <v>339</v>
      </c>
      <c r="H265" s="12" t="str">
        <f t="shared" si="1054"/>
        <v/>
      </c>
      <c r="I265" s="12" t="str">
        <f t="shared" ref="I265:J265" si="1075">IF(H265="","",RANK(H265,H$4:H$403))</f>
        <v/>
      </c>
      <c r="J265" s="12" t="str">
        <f t="shared" si="1075"/>
        <v/>
      </c>
      <c r="K265" s="12">
        <f t="shared" si="1056"/>
        <v>122</v>
      </c>
      <c r="L265" s="12">
        <f t="shared" ref="L265:M265" si="1076">IF(K265="","",RANK(K265,K$4:K$403))</f>
        <v>8</v>
      </c>
      <c r="M265" s="12">
        <f t="shared" si="1076"/>
        <v>16</v>
      </c>
      <c r="N265" s="12" t="str">
        <f t="shared" si="1058"/>
        <v/>
      </c>
      <c r="O265" s="12" t="str">
        <f t="shared" ref="O265:P265" si="1077">IF(N265="","",RANK(N265,N$4:N$403))</f>
        <v/>
      </c>
      <c r="P265" s="12" t="str">
        <f t="shared" si="1077"/>
        <v/>
      </c>
      <c r="Q265" s="12" t="str">
        <f t="shared" si="1060"/>
        <v/>
      </c>
      <c r="R265" s="12" t="str">
        <f t="shared" ref="R265:S265" si="1078">IF(Q265="","",RANK(Q265,Q$4:Q$403))</f>
        <v/>
      </c>
      <c r="S265" s="12" t="str">
        <f t="shared" si="1078"/>
        <v/>
      </c>
      <c r="T265" s="11" t="str">
        <f t="shared" si="1062"/>
        <v>AULUSA</v>
      </c>
      <c r="W265" s="64" t="str">
        <f>IF('BASE DATOS CONDUCTORES'!F265="","",'BASE DATOS CONDUCTORES'!F265)</f>
        <v>AULUSA</v>
      </c>
      <c r="X265" s="64" t="str">
        <f>'BASE DATOS CONDUCTORES'!J265</f>
        <v/>
      </c>
      <c r="Y265" s="64">
        <f>'BASE DATOS CONDUCTORES'!M265</f>
        <v>16</v>
      </c>
      <c r="Z265" s="64" t="str">
        <f>'BASE DATOS CONDUCTORES'!P265</f>
        <v/>
      </c>
      <c r="AA265" s="64" t="str">
        <f>'BASE DATOS CONDUCTORES'!S265</f>
        <v/>
      </c>
      <c r="AB265" s="64">
        <f>IF('BASE DATOS CONDUCTORES'!D265="","",'BASE DATOS CONDUCTORES'!D265)</f>
        <v>262</v>
      </c>
    </row>
    <row r="266" spans="2:28">
      <c r="B266" s="11">
        <f t="shared" si="1052"/>
        <v>263</v>
      </c>
      <c r="C266" s="66">
        <v>6206</v>
      </c>
      <c r="D266" s="78">
        <v>263</v>
      </c>
      <c r="E266" s="14" t="s">
        <v>169</v>
      </c>
      <c r="F266" s="13" t="s">
        <v>133</v>
      </c>
      <c r="G266" s="11">
        <f t="shared" si="1053"/>
        <v>338</v>
      </c>
      <c r="H266" s="12" t="str">
        <f t="shared" si="1054"/>
        <v/>
      </c>
      <c r="I266" s="12" t="str">
        <f t="shared" ref="I266:J266" si="1079">IF(H266="","",RANK(H266,H$4:H$403))</f>
        <v/>
      </c>
      <c r="J266" s="12" t="str">
        <f t="shared" si="1079"/>
        <v/>
      </c>
      <c r="K266" s="12">
        <f t="shared" si="1056"/>
        <v>123</v>
      </c>
      <c r="L266" s="12">
        <f t="shared" ref="L266:M266" si="1080">IF(K266="","",RANK(K266,K$4:K$403))</f>
        <v>7</v>
      </c>
      <c r="M266" s="12">
        <f t="shared" si="1080"/>
        <v>17</v>
      </c>
      <c r="N266" s="12" t="str">
        <f t="shared" si="1058"/>
        <v/>
      </c>
      <c r="O266" s="12" t="str">
        <f t="shared" ref="O266:P266" si="1081">IF(N266="","",RANK(N266,N$4:N$403))</f>
        <v/>
      </c>
      <c r="P266" s="12" t="str">
        <f t="shared" si="1081"/>
        <v/>
      </c>
      <c r="Q266" s="12" t="str">
        <f t="shared" si="1060"/>
        <v/>
      </c>
      <c r="R266" s="12" t="str">
        <f t="shared" ref="R266:S266" si="1082">IF(Q266="","",RANK(Q266,Q$4:Q$403))</f>
        <v/>
      </c>
      <c r="S266" s="12" t="str">
        <f t="shared" si="1082"/>
        <v/>
      </c>
      <c r="T266" s="11" t="str">
        <f t="shared" si="1062"/>
        <v>AULUSA</v>
      </c>
      <c r="W266" s="64" t="str">
        <f>IF('BASE DATOS CONDUCTORES'!F266="","",'BASE DATOS CONDUCTORES'!F266)</f>
        <v>AULUSA</v>
      </c>
      <c r="X266" s="64" t="str">
        <f>'BASE DATOS CONDUCTORES'!J266</f>
        <v/>
      </c>
      <c r="Y266" s="64">
        <f>'BASE DATOS CONDUCTORES'!M266</f>
        <v>17</v>
      </c>
      <c r="Z266" s="64" t="str">
        <f>'BASE DATOS CONDUCTORES'!P266</f>
        <v/>
      </c>
      <c r="AA266" s="64" t="str">
        <f>'BASE DATOS CONDUCTORES'!S266</f>
        <v/>
      </c>
      <c r="AB266" s="64">
        <f>IF('BASE DATOS CONDUCTORES'!D266="","",'BASE DATOS CONDUCTORES'!D266)</f>
        <v>263</v>
      </c>
    </row>
    <row r="267" spans="2:28">
      <c r="B267" s="11">
        <f t="shared" si="1052"/>
        <v>264</v>
      </c>
      <c r="C267" s="66">
        <v>6179</v>
      </c>
      <c r="D267" s="78">
        <v>264</v>
      </c>
      <c r="E267" s="14" t="s">
        <v>170</v>
      </c>
      <c r="F267" s="13" t="s">
        <v>133</v>
      </c>
      <c r="G267" s="11">
        <f t="shared" si="1053"/>
        <v>337</v>
      </c>
      <c r="H267" s="12" t="str">
        <f t="shared" si="1054"/>
        <v/>
      </c>
      <c r="I267" s="12" t="str">
        <f t="shared" ref="I267:J267" si="1083">IF(H267="","",RANK(H267,H$4:H$403))</f>
        <v/>
      </c>
      <c r="J267" s="12" t="str">
        <f t="shared" si="1083"/>
        <v/>
      </c>
      <c r="K267" s="12">
        <f t="shared" si="1056"/>
        <v>124</v>
      </c>
      <c r="L267" s="12">
        <f t="shared" ref="L267:M267" si="1084">IF(K267="","",RANK(K267,K$4:K$403))</f>
        <v>6</v>
      </c>
      <c r="M267" s="12">
        <f t="shared" si="1084"/>
        <v>18</v>
      </c>
      <c r="N267" s="12" t="str">
        <f t="shared" si="1058"/>
        <v/>
      </c>
      <c r="O267" s="12" t="str">
        <f t="shared" ref="O267:P267" si="1085">IF(N267="","",RANK(N267,N$4:N$403))</f>
        <v/>
      </c>
      <c r="P267" s="12" t="str">
        <f t="shared" si="1085"/>
        <v/>
      </c>
      <c r="Q267" s="12" t="str">
        <f t="shared" si="1060"/>
        <v/>
      </c>
      <c r="R267" s="12" t="str">
        <f t="shared" ref="R267:S267" si="1086">IF(Q267="","",RANK(Q267,Q$4:Q$403))</f>
        <v/>
      </c>
      <c r="S267" s="12" t="str">
        <f t="shared" si="1086"/>
        <v/>
      </c>
      <c r="T267" s="11" t="str">
        <f t="shared" si="1062"/>
        <v>AULUSA</v>
      </c>
      <c r="W267" s="64" t="str">
        <f>IF('BASE DATOS CONDUCTORES'!F267="","",'BASE DATOS CONDUCTORES'!F267)</f>
        <v>AULUSA</v>
      </c>
      <c r="X267" s="64" t="str">
        <f>'BASE DATOS CONDUCTORES'!J267</f>
        <v/>
      </c>
      <c r="Y267" s="64">
        <f>'BASE DATOS CONDUCTORES'!M267</f>
        <v>18</v>
      </c>
      <c r="Z267" s="64" t="str">
        <f>'BASE DATOS CONDUCTORES'!P267</f>
        <v/>
      </c>
      <c r="AA267" s="64" t="str">
        <f>'BASE DATOS CONDUCTORES'!S267</f>
        <v/>
      </c>
      <c r="AB267" s="64">
        <f>IF('BASE DATOS CONDUCTORES'!D267="","",'BASE DATOS CONDUCTORES'!D267)</f>
        <v>264</v>
      </c>
    </row>
    <row r="268" spans="2:28">
      <c r="B268" s="11">
        <f t="shared" si="1052"/>
        <v>265</v>
      </c>
      <c r="C268" s="66">
        <v>6547</v>
      </c>
      <c r="D268" s="78">
        <v>265</v>
      </c>
      <c r="E268" s="14" t="s">
        <v>178</v>
      </c>
      <c r="F268" s="13" t="s">
        <v>132</v>
      </c>
      <c r="G268" s="11">
        <f t="shared" si="1053"/>
        <v>436</v>
      </c>
      <c r="H268" s="12" t="str">
        <f t="shared" si="1054"/>
        <v/>
      </c>
      <c r="I268" s="12" t="str">
        <f t="shared" ref="I268:J268" si="1087">IF(H268="","",RANK(H268,H$4:H$403))</f>
        <v/>
      </c>
      <c r="J268" s="12" t="str">
        <f t="shared" si="1087"/>
        <v/>
      </c>
      <c r="K268" s="12" t="str">
        <f t="shared" si="1056"/>
        <v/>
      </c>
      <c r="L268" s="12" t="str">
        <f t="shared" ref="L268:M268" si="1088">IF(K268="","",RANK(K268,K$4:K$403))</f>
        <v/>
      </c>
      <c r="M268" s="12" t="str">
        <f t="shared" si="1088"/>
        <v/>
      </c>
      <c r="N268" s="12">
        <f t="shared" si="1058"/>
        <v>105</v>
      </c>
      <c r="O268" s="12">
        <f t="shared" ref="O268:P268" si="1089">IF(N268="","",RANK(N268,N$4:N$403))</f>
        <v>2</v>
      </c>
      <c r="P268" s="12">
        <f t="shared" si="1089"/>
        <v>10</v>
      </c>
      <c r="Q268" s="12" t="str">
        <f t="shared" si="1060"/>
        <v/>
      </c>
      <c r="R268" s="12" t="str">
        <f t="shared" ref="R268:S268" si="1090">IF(Q268="","",RANK(Q268,Q$4:Q$403))</f>
        <v/>
      </c>
      <c r="S268" s="12" t="str">
        <f t="shared" si="1090"/>
        <v/>
      </c>
      <c r="T268" s="11" t="str">
        <f t="shared" si="1062"/>
        <v>CASTROMIL</v>
      </c>
      <c r="W268" s="64" t="str">
        <f>IF('BASE DATOS CONDUCTORES'!F268="","",'BASE DATOS CONDUCTORES'!F268)</f>
        <v>CASTROMIL</v>
      </c>
      <c r="X268" s="64" t="str">
        <f>'BASE DATOS CONDUCTORES'!J268</f>
        <v/>
      </c>
      <c r="Y268" s="64" t="str">
        <f>'BASE DATOS CONDUCTORES'!M268</f>
        <v/>
      </c>
      <c r="Z268" s="64">
        <f>'BASE DATOS CONDUCTORES'!P268</f>
        <v>10</v>
      </c>
      <c r="AA268" s="64" t="str">
        <f>'BASE DATOS CONDUCTORES'!S268</f>
        <v/>
      </c>
      <c r="AB268" s="64">
        <f>IF('BASE DATOS CONDUCTORES'!D268="","",'BASE DATOS CONDUCTORES'!D268)</f>
        <v>265</v>
      </c>
    </row>
    <row r="269" spans="2:28">
      <c r="B269" s="11" t="str">
        <f t="shared" si="1052"/>
        <v/>
      </c>
      <c r="C269" s="66"/>
      <c r="D269" s="78">
        <v>266</v>
      </c>
      <c r="E269" s="14"/>
      <c r="F269" s="13"/>
      <c r="G269" s="11" t="str">
        <f t="shared" si="1053"/>
        <v/>
      </c>
      <c r="H269" s="12" t="str">
        <f t="shared" si="1054"/>
        <v/>
      </c>
      <c r="I269" s="12" t="str">
        <f t="shared" ref="I269:J269" si="1091">IF(H269="","",RANK(H269,H$4:H$403))</f>
        <v/>
      </c>
      <c r="J269" s="12" t="str">
        <f t="shared" si="1091"/>
        <v/>
      </c>
      <c r="K269" s="12" t="str">
        <f t="shared" si="1056"/>
        <v/>
      </c>
      <c r="L269" s="12" t="str">
        <f t="shared" ref="L269:M269" si="1092">IF(K269="","",RANK(K269,K$4:K$403))</f>
        <v/>
      </c>
      <c r="M269" s="12" t="str">
        <f t="shared" si="1092"/>
        <v/>
      </c>
      <c r="N269" s="12" t="str">
        <f t="shared" si="1058"/>
        <v/>
      </c>
      <c r="O269" s="12" t="str">
        <f t="shared" ref="O269:P269" si="1093">IF(N269="","",RANK(N269,N$4:N$403))</f>
        <v/>
      </c>
      <c r="P269" s="12" t="str">
        <f t="shared" si="1093"/>
        <v/>
      </c>
      <c r="Q269" s="12" t="str">
        <f t="shared" si="1060"/>
        <v/>
      </c>
      <c r="R269" s="12" t="str">
        <f t="shared" ref="R269:S269" si="1094">IF(Q269="","",RANK(Q269,Q$4:Q$403))</f>
        <v/>
      </c>
      <c r="S269" s="12" t="str">
        <f t="shared" si="1094"/>
        <v/>
      </c>
      <c r="T269" s="11" t="str">
        <f t="shared" si="1062"/>
        <v/>
      </c>
      <c r="W269" s="64" t="str">
        <f>IF('BASE DATOS CONDUCTORES'!F269="","",'BASE DATOS CONDUCTORES'!F269)</f>
        <v/>
      </c>
      <c r="X269" s="64" t="str">
        <f>'BASE DATOS CONDUCTORES'!J269</f>
        <v/>
      </c>
      <c r="Y269" s="64" t="str">
        <f>'BASE DATOS CONDUCTORES'!M269</f>
        <v/>
      </c>
      <c r="Z269" s="64" t="str">
        <f>'BASE DATOS CONDUCTORES'!P269</f>
        <v/>
      </c>
      <c r="AA269" s="64" t="str">
        <f>'BASE DATOS CONDUCTORES'!S269</f>
        <v/>
      </c>
      <c r="AB269" s="64">
        <f>IF('BASE DATOS CONDUCTORES'!D269="","",'BASE DATOS CONDUCTORES'!D269)</f>
        <v>266</v>
      </c>
    </row>
    <row r="270" spans="2:28">
      <c r="B270" s="11" t="str">
        <f t="shared" si="1052"/>
        <v/>
      </c>
      <c r="C270" s="66"/>
      <c r="D270" s="78">
        <v>267</v>
      </c>
      <c r="E270" s="14"/>
      <c r="F270" s="13"/>
      <c r="G270" s="11" t="str">
        <f t="shared" si="1053"/>
        <v/>
      </c>
      <c r="H270" s="12" t="str">
        <f t="shared" si="1054"/>
        <v/>
      </c>
      <c r="I270" s="12" t="str">
        <f t="shared" ref="I270:J270" si="1095">IF(H270="","",RANK(H270,H$4:H$403))</f>
        <v/>
      </c>
      <c r="J270" s="12" t="str">
        <f t="shared" si="1095"/>
        <v/>
      </c>
      <c r="K270" s="12" t="str">
        <f t="shared" si="1056"/>
        <v/>
      </c>
      <c r="L270" s="12" t="str">
        <f t="shared" ref="L270:M270" si="1096">IF(K270="","",RANK(K270,K$4:K$403))</f>
        <v/>
      </c>
      <c r="M270" s="12" t="str">
        <f t="shared" si="1096"/>
        <v/>
      </c>
      <c r="N270" s="12" t="str">
        <f t="shared" si="1058"/>
        <v/>
      </c>
      <c r="O270" s="12" t="str">
        <f t="shared" ref="O270:P270" si="1097">IF(N270="","",RANK(N270,N$4:N$403))</f>
        <v/>
      </c>
      <c r="P270" s="12" t="str">
        <f t="shared" si="1097"/>
        <v/>
      </c>
      <c r="Q270" s="12" t="str">
        <f t="shared" si="1060"/>
        <v/>
      </c>
      <c r="R270" s="12" t="str">
        <f t="shared" ref="R270:S270" si="1098">IF(Q270="","",RANK(Q270,Q$4:Q$403))</f>
        <v/>
      </c>
      <c r="S270" s="12" t="str">
        <f t="shared" si="1098"/>
        <v/>
      </c>
      <c r="T270" s="11" t="str">
        <f t="shared" si="1062"/>
        <v/>
      </c>
      <c r="W270" s="64" t="str">
        <f>IF('BASE DATOS CONDUCTORES'!F270="","",'BASE DATOS CONDUCTORES'!F270)</f>
        <v/>
      </c>
      <c r="X270" s="64" t="str">
        <f>'BASE DATOS CONDUCTORES'!J270</f>
        <v/>
      </c>
      <c r="Y270" s="64" t="str">
        <f>'BASE DATOS CONDUCTORES'!M270</f>
        <v/>
      </c>
      <c r="Z270" s="64" t="str">
        <f>'BASE DATOS CONDUCTORES'!P270</f>
        <v/>
      </c>
      <c r="AA270" s="64" t="str">
        <f>'BASE DATOS CONDUCTORES'!S270</f>
        <v/>
      </c>
      <c r="AB270" s="64">
        <f>IF('BASE DATOS CONDUCTORES'!D270="","",'BASE DATOS CONDUCTORES'!D270)</f>
        <v>267</v>
      </c>
    </row>
    <row r="271" spans="2:28">
      <c r="B271" s="11" t="str">
        <f t="shared" si="1052"/>
        <v/>
      </c>
      <c r="C271" s="66"/>
      <c r="D271" s="78">
        <v>268</v>
      </c>
      <c r="E271" s="14"/>
      <c r="F271" s="13"/>
      <c r="G271" s="11" t="str">
        <f t="shared" si="1053"/>
        <v/>
      </c>
      <c r="H271" s="12" t="str">
        <f t="shared" si="1054"/>
        <v/>
      </c>
      <c r="I271" s="12" t="str">
        <f t="shared" ref="I271:J271" si="1099">IF(H271="","",RANK(H271,H$4:H$403))</f>
        <v/>
      </c>
      <c r="J271" s="12" t="str">
        <f t="shared" si="1099"/>
        <v/>
      </c>
      <c r="K271" s="12" t="str">
        <f t="shared" si="1056"/>
        <v/>
      </c>
      <c r="L271" s="12" t="str">
        <f t="shared" ref="L271:M271" si="1100">IF(K271="","",RANK(K271,K$4:K$403))</f>
        <v/>
      </c>
      <c r="M271" s="12" t="str">
        <f t="shared" si="1100"/>
        <v/>
      </c>
      <c r="N271" s="12" t="str">
        <f t="shared" si="1058"/>
        <v/>
      </c>
      <c r="O271" s="12" t="str">
        <f t="shared" ref="O271:P271" si="1101">IF(N271="","",RANK(N271,N$4:N$403))</f>
        <v/>
      </c>
      <c r="P271" s="12" t="str">
        <f t="shared" si="1101"/>
        <v/>
      </c>
      <c r="Q271" s="12" t="str">
        <f t="shared" si="1060"/>
        <v/>
      </c>
      <c r="R271" s="12" t="str">
        <f t="shared" ref="R271:S271" si="1102">IF(Q271="","",RANK(Q271,Q$4:Q$403))</f>
        <v/>
      </c>
      <c r="S271" s="12" t="str">
        <f t="shared" si="1102"/>
        <v/>
      </c>
      <c r="T271" s="11" t="str">
        <f t="shared" si="1062"/>
        <v/>
      </c>
      <c r="W271" s="64" t="str">
        <f>IF('BASE DATOS CONDUCTORES'!F271="","",'BASE DATOS CONDUCTORES'!F271)</f>
        <v/>
      </c>
      <c r="X271" s="64" t="str">
        <f>'BASE DATOS CONDUCTORES'!J271</f>
        <v/>
      </c>
      <c r="Y271" s="64" t="str">
        <f>'BASE DATOS CONDUCTORES'!M271</f>
        <v/>
      </c>
      <c r="Z271" s="64" t="str">
        <f>'BASE DATOS CONDUCTORES'!P271</f>
        <v/>
      </c>
      <c r="AA271" s="64" t="str">
        <f>'BASE DATOS CONDUCTORES'!S271</f>
        <v/>
      </c>
      <c r="AB271" s="64">
        <f>IF('BASE DATOS CONDUCTORES'!D271="","",'BASE DATOS CONDUCTORES'!D271)</f>
        <v>268</v>
      </c>
    </row>
    <row r="272" spans="2:28">
      <c r="B272" s="11" t="str">
        <f t="shared" si="1052"/>
        <v/>
      </c>
      <c r="C272" s="66"/>
      <c r="D272" s="78">
        <v>269</v>
      </c>
      <c r="E272" s="14"/>
      <c r="F272" s="13"/>
      <c r="G272" s="11" t="str">
        <f t="shared" si="1053"/>
        <v/>
      </c>
      <c r="H272" s="12" t="str">
        <f t="shared" si="1054"/>
        <v/>
      </c>
      <c r="I272" s="12" t="str">
        <f t="shared" ref="I272:J272" si="1103">IF(H272="","",RANK(H272,H$4:H$403))</f>
        <v/>
      </c>
      <c r="J272" s="12" t="str">
        <f t="shared" si="1103"/>
        <v/>
      </c>
      <c r="K272" s="12" t="str">
        <f t="shared" si="1056"/>
        <v/>
      </c>
      <c r="L272" s="12" t="str">
        <f t="shared" ref="L272:M272" si="1104">IF(K272="","",RANK(K272,K$4:K$403))</f>
        <v/>
      </c>
      <c r="M272" s="12" t="str">
        <f t="shared" si="1104"/>
        <v/>
      </c>
      <c r="N272" s="12" t="str">
        <f t="shared" si="1058"/>
        <v/>
      </c>
      <c r="O272" s="12" t="str">
        <f t="shared" ref="O272:P272" si="1105">IF(N272="","",RANK(N272,N$4:N$403))</f>
        <v/>
      </c>
      <c r="P272" s="12" t="str">
        <f t="shared" si="1105"/>
        <v/>
      </c>
      <c r="Q272" s="12" t="str">
        <f t="shared" si="1060"/>
        <v/>
      </c>
      <c r="R272" s="12" t="str">
        <f t="shared" ref="R272:S272" si="1106">IF(Q272="","",RANK(Q272,Q$4:Q$403))</f>
        <v/>
      </c>
      <c r="S272" s="12" t="str">
        <f t="shared" si="1106"/>
        <v/>
      </c>
      <c r="T272" s="11" t="str">
        <f t="shared" si="1062"/>
        <v/>
      </c>
      <c r="W272" s="64" t="str">
        <f>IF('BASE DATOS CONDUCTORES'!F272="","",'BASE DATOS CONDUCTORES'!F272)</f>
        <v/>
      </c>
      <c r="X272" s="64" t="str">
        <f>'BASE DATOS CONDUCTORES'!J272</f>
        <v/>
      </c>
      <c r="Y272" s="64" t="str">
        <f>'BASE DATOS CONDUCTORES'!M272</f>
        <v/>
      </c>
      <c r="Z272" s="64" t="str">
        <f>'BASE DATOS CONDUCTORES'!P272</f>
        <v/>
      </c>
      <c r="AA272" s="64" t="str">
        <f>'BASE DATOS CONDUCTORES'!S272</f>
        <v/>
      </c>
      <c r="AB272" s="64">
        <f>IF('BASE DATOS CONDUCTORES'!D272="","",'BASE DATOS CONDUCTORES'!D272)</f>
        <v>269</v>
      </c>
    </row>
    <row r="273" spans="2:28">
      <c r="B273" s="11">
        <f t="shared" si="1052"/>
        <v>270</v>
      </c>
      <c r="C273" s="66">
        <v>3553</v>
      </c>
      <c r="D273" s="78">
        <v>270</v>
      </c>
      <c r="E273" s="14" t="s">
        <v>72</v>
      </c>
      <c r="F273" s="13" t="s">
        <v>133</v>
      </c>
      <c r="G273" s="11">
        <f t="shared" si="1053"/>
        <v>331</v>
      </c>
      <c r="H273" s="12" t="str">
        <f t="shared" si="1054"/>
        <v/>
      </c>
      <c r="I273" s="12" t="str">
        <f t="shared" ref="I273:J273" si="1107">IF(H273="","",RANK(H273,H$4:H$403))</f>
        <v/>
      </c>
      <c r="J273" s="12" t="str">
        <f t="shared" si="1107"/>
        <v/>
      </c>
      <c r="K273" s="12">
        <f t="shared" si="1056"/>
        <v>125</v>
      </c>
      <c r="L273" s="12">
        <f t="shared" ref="L273:M273" si="1108">IF(K273="","",RANK(K273,K$4:K$403))</f>
        <v>5</v>
      </c>
      <c r="M273" s="12">
        <f t="shared" si="1108"/>
        <v>19</v>
      </c>
      <c r="N273" s="12" t="str">
        <f t="shared" si="1058"/>
        <v/>
      </c>
      <c r="O273" s="12" t="str">
        <f t="shared" ref="O273:P273" si="1109">IF(N273="","",RANK(N273,N$4:N$403))</f>
        <v/>
      </c>
      <c r="P273" s="12" t="str">
        <f t="shared" si="1109"/>
        <v/>
      </c>
      <c r="Q273" s="12" t="str">
        <f t="shared" si="1060"/>
        <v/>
      </c>
      <c r="R273" s="12" t="str">
        <f t="shared" ref="R273:S273" si="1110">IF(Q273="","",RANK(Q273,Q$4:Q$403))</f>
        <v/>
      </c>
      <c r="S273" s="12" t="str">
        <f t="shared" si="1110"/>
        <v/>
      </c>
      <c r="T273" s="11" t="str">
        <f t="shared" si="1062"/>
        <v>AULUSA</v>
      </c>
      <c r="W273" s="64" t="str">
        <f>IF('BASE DATOS CONDUCTORES'!F273="","",'BASE DATOS CONDUCTORES'!F273)</f>
        <v>AULUSA</v>
      </c>
      <c r="X273" s="64" t="str">
        <f>'BASE DATOS CONDUCTORES'!J273</f>
        <v/>
      </c>
      <c r="Y273" s="64">
        <f>'BASE DATOS CONDUCTORES'!M273</f>
        <v>19</v>
      </c>
      <c r="Z273" s="64" t="str">
        <f>'BASE DATOS CONDUCTORES'!P273</f>
        <v/>
      </c>
      <c r="AA273" s="64" t="str">
        <f>'BASE DATOS CONDUCTORES'!S273</f>
        <v/>
      </c>
      <c r="AB273" s="64">
        <f>IF('BASE DATOS CONDUCTORES'!D273="","",'BASE DATOS CONDUCTORES'!D273)</f>
        <v>270</v>
      </c>
    </row>
    <row r="274" spans="2:28">
      <c r="B274" s="11">
        <f t="shared" si="1052"/>
        <v>271</v>
      </c>
      <c r="C274" s="66">
        <v>3789</v>
      </c>
      <c r="D274" s="78">
        <v>271</v>
      </c>
      <c r="E274" s="14" t="s">
        <v>68</v>
      </c>
      <c r="F274" s="13" t="s">
        <v>133</v>
      </c>
      <c r="G274" s="11">
        <f t="shared" si="1053"/>
        <v>330</v>
      </c>
      <c r="H274" s="12" t="str">
        <f t="shared" si="1054"/>
        <v/>
      </c>
      <c r="I274" s="12" t="str">
        <f t="shared" ref="I274:J274" si="1111">IF(H274="","",RANK(H274,H$4:H$403))</f>
        <v/>
      </c>
      <c r="J274" s="12" t="str">
        <f t="shared" si="1111"/>
        <v/>
      </c>
      <c r="K274" s="12">
        <f t="shared" si="1056"/>
        <v>126</v>
      </c>
      <c r="L274" s="12">
        <f t="shared" ref="L274:M274" si="1112">IF(K274="","",RANK(K274,K$4:K$403))</f>
        <v>4</v>
      </c>
      <c r="M274" s="12">
        <f t="shared" si="1112"/>
        <v>20</v>
      </c>
      <c r="N274" s="12" t="str">
        <f t="shared" si="1058"/>
        <v/>
      </c>
      <c r="O274" s="12" t="str">
        <f t="shared" ref="O274:P274" si="1113">IF(N274="","",RANK(N274,N$4:N$403))</f>
        <v/>
      </c>
      <c r="P274" s="12" t="str">
        <f t="shared" si="1113"/>
        <v/>
      </c>
      <c r="Q274" s="12" t="str">
        <f t="shared" si="1060"/>
        <v/>
      </c>
      <c r="R274" s="12" t="str">
        <f t="shared" ref="R274:S274" si="1114">IF(Q274="","",RANK(Q274,Q$4:Q$403))</f>
        <v/>
      </c>
      <c r="S274" s="12" t="str">
        <f t="shared" si="1114"/>
        <v/>
      </c>
      <c r="T274" s="11" t="str">
        <f t="shared" si="1062"/>
        <v>AULUSA</v>
      </c>
      <c r="W274" s="64" t="str">
        <f>IF('BASE DATOS CONDUCTORES'!F274="","",'BASE DATOS CONDUCTORES'!F274)</f>
        <v>AULUSA</v>
      </c>
      <c r="X274" s="64" t="str">
        <f>'BASE DATOS CONDUCTORES'!J274</f>
        <v/>
      </c>
      <c r="Y274" s="64">
        <f>'BASE DATOS CONDUCTORES'!M274</f>
        <v>20</v>
      </c>
      <c r="Z274" s="64" t="str">
        <f>'BASE DATOS CONDUCTORES'!P274</f>
        <v/>
      </c>
      <c r="AA274" s="64" t="str">
        <f>'BASE DATOS CONDUCTORES'!S274</f>
        <v/>
      </c>
      <c r="AB274" s="64">
        <f>IF('BASE DATOS CONDUCTORES'!D274="","",'BASE DATOS CONDUCTORES'!D274)</f>
        <v>271</v>
      </c>
    </row>
    <row r="275" spans="2:28">
      <c r="B275" s="11">
        <f t="shared" si="1052"/>
        <v>272</v>
      </c>
      <c r="C275" s="66">
        <v>3811</v>
      </c>
      <c r="D275" s="78">
        <v>272</v>
      </c>
      <c r="E275" s="14" t="s">
        <v>75</v>
      </c>
      <c r="F275" s="13" t="s">
        <v>133</v>
      </c>
      <c r="G275" s="11">
        <f t="shared" si="1053"/>
        <v>329</v>
      </c>
      <c r="H275" s="12" t="str">
        <f t="shared" si="1054"/>
        <v/>
      </c>
      <c r="I275" s="12" t="str">
        <f t="shared" ref="I275:J275" si="1115">IF(H275="","",RANK(H275,H$4:H$403))</f>
        <v/>
      </c>
      <c r="J275" s="12" t="str">
        <f t="shared" si="1115"/>
        <v/>
      </c>
      <c r="K275" s="12">
        <f t="shared" si="1056"/>
        <v>127</v>
      </c>
      <c r="L275" s="12">
        <f t="shared" ref="L275:M275" si="1116">IF(K275="","",RANK(K275,K$4:K$403))</f>
        <v>3</v>
      </c>
      <c r="M275" s="12">
        <f t="shared" si="1116"/>
        <v>21</v>
      </c>
      <c r="N275" s="12" t="str">
        <f t="shared" si="1058"/>
        <v/>
      </c>
      <c r="O275" s="12" t="str">
        <f t="shared" ref="O275:P275" si="1117">IF(N275="","",RANK(N275,N$4:N$403))</f>
        <v/>
      </c>
      <c r="P275" s="12" t="str">
        <f t="shared" si="1117"/>
        <v/>
      </c>
      <c r="Q275" s="12" t="str">
        <f t="shared" si="1060"/>
        <v/>
      </c>
      <c r="R275" s="12" t="str">
        <f t="shared" ref="R275:S275" si="1118">IF(Q275="","",RANK(Q275,Q$4:Q$403))</f>
        <v/>
      </c>
      <c r="S275" s="12" t="str">
        <f t="shared" si="1118"/>
        <v/>
      </c>
      <c r="T275" s="11" t="str">
        <f t="shared" si="1062"/>
        <v>AULUSA</v>
      </c>
      <c r="W275" s="64" t="str">
        <f>IF('BASE DATOS CONDUCTORES'!F275="","",'BASE DATOS CONDUCTORES'!F275)</f>
        <v>AULUSA</v>
      </c>
      <c r="X275" s="64" t="str">
        <f>'BASE DATOS CONDUCTORES'!J275</f>
        <v/>
      </c>
      <c r="Y275" s="64">
        <f>'BASE DATOS CONDUCTORES'!M275</f>
        <v>21</v>
      </c>
      <c r="Z275" s="64" t="str">
        <f>'BASE DATOS CONDUCTORES'!P275</f>
        <v/>
      </c>
      <c r="AA275" s="64" t="str">
        <f>'BASE DATOS CONDUCTORES'!S275</f>
        <v/>
      </c>
      <c r="AB275" s="64">
        <f>IF('BASE DATOS CONDUCTORES'!D275="","",'BASE DATOS CONDUCTORES'!D275)</f>
        <v>272</v>
      </c>
    </row>
    <row r="276" spans="2:28">
      <c r="B276" s="11" t="str">
        <f t="shared" si="1052"/>
        <v/>
      </c>
      <c r="C276" s="66"/>
      <c r="D276" s="78">
        <v>273</v>
      </c>
      <c r="E276" s="14"/>
      <c r="F276" s="13"/>
      <c r="G276" s="11" t="str">
        <f t="shared" si="1053"/>
        <v/>
      </c>
      <c r="H276" s="12" t="str">
        <f t="shared" si="1054"/>
        <v/>
      </c>
      <c r="I276" s="12" t="str">
        <f t="shared" ref="I276:J276" si="1119">IF(H276="","",RANK(H276,H$4:H$403))</f>
        <v/>
      </c>
      <c r="J276" s="12" t="str">
        <f t="shared" si="1119"/>
        <v/>
      </c>
      <c r="K276" s="12" t="str">
        <f t="shared" si="1056"/>
        <v/>
      </c>
      <c r="L276" s="12" t="str">
        <f t="shared" ref="L276:M276" si="1120">IF(K276="","",RANK(K276,K$4:K$403))</f>
        <v/>
      </c>
      <c r="M276" s="12" t="str">
        <f t="shared" si="1120"/>
        <v/>
      </c>
      <c r="N276" s="12" t="str">
        <f t="shared" si="1058"/>
        <v/>
      </c>
      <c r="O276" s="12" t="str">
        <f t="shared" ref="O276:P276" si="1121">IF(N276="","",RANK(N276,N$4:N$403))</f>
        <v/>
      </c>
      <c r="P276" s="12" t="str">
        <f t="shared" si="1121"/>
        <v/>
      </c>
      <c r="Q276" s="12" t="str">
        <f t="shared" si="1060"/>
        <v/>
      </c>
      <c r="R276" s="12" t="str">
        <f t="shared" ref="R276:S276" si="1122">IF(Q276="","",RANK(Q276,Q$4:Q$403))</f>
        <v/>
      </c>
      <c r="S276" s="12" t="str">
        <f t="shared" si="1122"/>
        <v/>
      </c>
      <c r="T276" s="11" t="str">
        <f t="shared" si="1062"/>
        <v/>
      </c>
      <c r="W276" s="64" t="str">
        <f>IF('BASE DATOS CONDUCTORES'!F276="","",'BASE DATOS CONDUCTORES'!F276)</f>
        <v/>
      </c>
      <c r="X276" s="64" t="str">
        <f>'BASE DATOS CONDUCTORES'!J276</f>
        <v/>
      </c>
      <c r="Y276" s="64" t="str">
        <f>'BASE DATOS CONDUCTORES'!M276</f>
        <v/>
      </c>
      <c r="Z276" s="64" t="str">
        <f>'BASE DATOS CONDUCTORES'!P276</f>
        <v/>
      </c>
      <c r="AA276" s="64" t="str">
        <f>'BASE DATOS CONDUCTORES'!S276</f>
        <v/>
      </c>
      <c r="AB276" s="64">
        <f>IF('BASE DATOS CONDUCTORES'!D276="","",'BASE DATOS CONDUCTORES'!D276)</f>
        <v>273</v>
      </c>
    </row>
    <row r="277" spans="2:28">
      <c r="B277" s="11" t="str">
        <f t="shared" si="1052"/>
        <v/>
      </c>
      <c r="C277" s="66"/>
      <c r="D277" s="78">
        <v>274</v>
      </c>
      <c r="E277" s="14"/>
      <c r="F277" s="13"/>
      <c r="G277" s="11" t="str">
        <f t="shared" si="1053"/>
        <v/>
      </c>
      <c r="H277" s="12" t="str">
        <f t="shared" si="1054"/>
        <v/>
      </c>
      <c r="I277" s="12" t="str">
        <f t="shared" ref="I277:J277" si="1123">IF(H277="","",RANK(H277,H$4:H$403))</f>
        <v/>
      </c>
      <c r="J277" s="12" t="str">
        <f t="shared" si="1123"/>
        <v/>
      </c>
      <c r="K277" s="12" t="str">
        <f t="shared" si="1056"/>
        <v/>
      </c>
      <c r="L277" s="12" t="str">
        <f t="shared" ref="L277:M277" si="1124">IF(K277="","",RANK(K277,K$4:K$403))</f>
        <v/>
      </c>
      <c r="M277" s="12" t="str">
        <f t="shared" si="1124"/>
        <v/>
      </c>
      <c r="N277" s="12" t="str">
        <f t="shared" si="1058"/>
        <v/>
      </c>
      <c r="O277" s="12" t="str">
        <f t="shared" ref="O277:P277" si="1125">IF(N277="","",RANK(N277,N$4:N$403))</f>
        <v/>
      </c>
      <c r="P277" s="12" t="str">
        <f t="shared" si="1125"/>
        <v/>
      </c>
      <c r="Q277" s="12" t="str">
        <f t="shared" si="1060"/>
        <v/>
      </c>
      <c r="R277" s="12" t="str">
        <f t="shared" ref="R277:S277" si="1126">IF(Q277="","",RANK(Q277,Q$4:Q$403))</f>
        <v/>
      </c>
      <c r="S277" s="12" t="str">
        <f t="shared" si="1126"/>
        <v/>
      </c>
      <c r="T277" s="11" t="str">
        <f t="shared" si="1062"/>
        <v/>
      </c>
      <c r="W277" s="64" t="str">
        <f>IF('BASE DATOS CONDUCTORES'!F277="","",'BASE DATOS CONDUCTORES'!F277)</f>
        <v/>
      </c>
      <c r="X277" s="64" t="str">
        <f>'BASE DATOS CONDUCTORES'!J277</f>
        <v/>
      </c>
      <c r="Y277" s="64" t="str">
        <f>'BASE DATOS CONDUCTORES'!M277</f>
        <v/>
      </c>
      <c r="Z277" s="64" t="str">
        <f>'BASE DATOS CONDUCTORES'!P277</f>
        <v/>
      </c>
      <c r="AA277" s="64" t="str">
        <f>'BASE DATOS CONDUCTORES'!S277</f>
        <v/>
      </c>
      <c r="AB277" s="64">
        <f>IF('BASE DATOS CONDUCTORES'!D277="","",'BASE DATOS CONDUCTORES'!D277)</f>
        <v>274</v>
      </c>
    </row>
    <row r="278" spans="2:28">
      <c r="B278" s="11" t="str">
        <f t="shared" si="1052"/>
        <v/>
      </c>
      <c r="C278" s="66"/>
      <c r="D278" s="78">
        <v>275</v>
      </c>
      <c r="E278" s="14"/>
      <c r="F278" s="13"/>
      <c r="G278" s="11" t="str">
        <f t="shared" si="1053"/>
        <v/>
      </c>
      <c r="H278" s="12" t="str">
        <f t="shared" si="1054"/>
        <v/>
      </c>
      <c r="I278" s="12" t="str">
        <f t="shared" ref="I278:J278" si="1127">IF(H278="","",RANK(H278,H$4:H$403))</f>
        <v/>
      </c>
      <c r="J278" s="12" t="str">
        <f t="shared" si="1127"/>
        <v/>
      </c>
      <c r="K278" s="12" t="str">
        <f t="shared" si="1056"/>
        <v/>
      </c>
      <c r="L278" s="12" t="str">
        <f t="shared" ref="L278:M278" si="1128">IF(K278="","",RANK(K278,K$4:K$403))</f>
        <v/>
      </c>
      <c r="M278" s="12" t="str">
        <f t="shared" si="1128"/>
        <v/>
      </c>
      <c r="N278" s="12" t="str">
        <f t="shared" si="1058"/>
        <v/>
      </c>
      <c r="O278" s="12" t="str">
        <f t="shared" ref="O278:P278" si="1129">IF(N278="","",RANK(N278,N$4:N$403))</f>
        <v/>
      </c>
      <c r="P278" s="12" t="str">
        <f t="shared" si="1129"/>
        <v/>
      </c>
      <c r="Q278" s="12" t="str">
        <f t="shared" si="1060"/>
        <v/>
      </c>
      <c r="R278" s="12" t="str">
        <f t="shared" ref="R278:S278" si="1130">IF(Q278="","",RANK(Q278,Q$4:Q$403))</f>
        <v/>
      </c>
      <c r="S278" s="12" t="str">
        <f t="shared" si="1130"/>
        <v/>
      </c>
      <c r="T278" s="11" t="str">
        <f t="shared" si="1062"/>
        <v/>
      </c>
      <c r="W278" s="64" t="str">
        <f>IF('BASE DATOS CONDUCTORES'!F278="","",'BASE DATOS CONDUCTORES'!F278)</f>
        <v/>
      </c>
      <c r="X278" s="64" t="str">
        <f>'BASE DATOS CONDUCTORES'!J278</f>
        <v/>
      </c>
      <c r="Y278" s="64" t="str">
        <f>'BASE DATOS CONDUCTORES'!M278</f>
        <v/>
      </c>
      <c r="Z278" s="64" t="str">
        <f>'BASE DATOS CONDUCTORES'!P278</f>
        <v/>
      </c>
      <c r="AA278" s="64" t="str">
        <f>'BASE DATOS CONDUCTORES'!S278</f>
        <v/>
      </c>
      <c r="AB278" s="64">
        <f>IF('BASE DATOS CONDUCTORES'!D278="","",'BASE DATOS CONDUCTORES'!D278)</f>
        <v>275</v>
      </c>
    </row>
    <row r="279" spans="2:28">
      <c r="B279" s="11">
        <f t="shared" si="1052"/>
        <v>276</v>
      </c>
      <c r="C279" s="66">
        <v>3842</v>
      </c>
      <c r="D279" s="78">
        <v>276</v>
      </c>
      <c r="E279" s="14" t="s">
        <v>74</v>
      </c>
      <c r="F279" s="13" t="s">
        <v>159</v>
      </c>
      <c r="G279" s="11">
        <f t="shared" si="1053"/>
        <v>4125</v>
      </c>
      <c r="H279" s="12" t="str">
        <f t="shared" si="1054"/>
        <v/>
      </c>
      <c r="I279" s="12" t="str">
        <f t="shared" ref="I279:J279" si="1131">IF(H279="","",RANK(H279,H$4:H$403))</f>
        <v/>
      </c>
      <c r="J279" s="12" t="str">
        <f t="shared" si="1131"/>
        <v/>
      </c>
      <c r="K279" s="12" t="str">
        <f t="shared" si="1056"/>
        <v/>
      </c>
      <c r="L279" s="12" t="str">
        <f t="shared" ref="L279:M279" si="1132">IF(K279="","",RANK(K279,K$4:K$403))</f>
        <v/>
      </c>
      <c r="M279" s="12" t="str">
        <f t="shared" si="1132"/>
        <v/>
      </c>
      <c r="N279" s="12" t="str">
        <f t="shared" si="1058"/>
        <v/>
      </c>
      <c r="O279" s="12" t="str">
        <f t="shared" ref="O279:P279" si="1133">IF(N279="","",RANK(N279,N$4:N$403))</f>
        <v/>
      </c>
      <c r="P279" s="12" t="str">
        <f t="shared" si="1133"/>
        <v/>
      </c>
      <c r="Q279" s="12">
        <f t="shared" si="1060"/>
        <v>10</v>
      </c>
      <c r="R279" s="12">
        <f t="shared" ref="R279:S279" si="1134">IF(Q279="","",RANK(Q279,Q$4:Q$403))</f>
        <v>12</v>
      </c>
      <c r="S279" s="12">
        <f t="shared" si="1134"/>
        <v>10</v>
      </c>
      <c r="T279" s="11" t="str">
        <f t="shared" si="1062"/>
        <v>AULUSA TEO</v>
      </c>
      <c r="W279" s="64" t="str">
        <f>IF('BASE DATOS CONDUCTORES'!F279="","",'BASE DATOS CONDUCTORES'!F279)</f>
        <v>AULUSA TEO</v>
      </c>
      <c r="X279" s="64" t="str">
        <f>'BASE DATOS CONDUCTORES'!J279</f>
        <v/>
      </c>
      <c r="Y279" s="64" t="str">
        <f>'BASE DATOS CONDUCTORES'!M279</f>
        <v/>
      </c>
      <c r="Z279" s="64" t="str">
        <f>'BASE DATOS CONDUCTORES'!P279</f>
        <v/>
      </c>
      <c r="AA279" s="64">
        <f>'BASE DATOS CONDUCTORES'!S279</f>
        <v>10</v>
      </c>
      <c r="AB279" s="64">
        <f>IF('BASE DATOS CONDUCTORES'!D279="","",'BASE DATOS CONDUCTORES'!D279)</f>
        <v>276</v>
      </c>
    </row>
    <row r="280" spans="2:28">
      <c r="B280" s="11">
        <f t="shared" si="1052"/>
        <v>277</v>
      </c>
      <c r="C280" s="66">
        <v>3843</v>
      </c>
      <c r="D280" s="78">
        <v>277</v>
      </c>
      <c r="E280" s="14" t="s">
        <v>79</v>
      </c>
      <c r="F280" s="13" t="s">
        <v>159</v>
      </c>
      <c r="G280" s="11">
        <f t="shared" si="1053"/>
        <v>4124</v>
      </c>
      <c r="H280" s="12" t="str">
        <f t="shared" si="1054"/>
        <v/>
      </c>
      <c r="I280" s="12" t="str">
        <f t="shared" ref="I280:J280" si="1135">IF(H280="","",RANK(H280,H$4:H$403))</f>
        <v/>
      </c>
      <c r="J280" s="12" t="str">
        <f t="shared" si="1135"/>
        <v/>
      </c>
      <c r="K280" s="12" t="str">
        <f t="shared" si="1056"/>
        <v/>
      </c>
      <c r="L280" s="12" t="str">
        <f t="shared" ref="L280:M280" si="1136">IF(K280="","",RANK(K280,K$4:K$403))</f>
        <v/>
      </c>
      <c r="M280" s="12" t="str">
        <f t="shared" si="1136"/>
        <v/>
      </c>
      <c r="N280" s="12" t="str">
        <f t="shared" si="1058"/>
        <v/>
      </c>
      <c r="O280" s="12" t="str">
        <f t="shared" ref="O280:P280" si="1137">IF(N280="","",RANK(N280,N$4:N$403))</f>
        <v/>
      </c>
      <c r="P280" s="12" t="str">
        <f t="shared" si="1137"/>
        <v/>
      </c>
      <c r="Q280" s="12">
        <f t="shared" si="1060"/>
        <v>11</v>
      </c>
      <c r="R280" s="12">
        <f t="shared" ref="R280:S280" si="1138">IF(Q280="","",RANK(Q280,Q$4:Q$403))</f>
        <v>11</v>
      </c>
      <c r="S280" s="12">
        <f t="shared" si="1138"/>
        <v>11</v>
      </c>
      <c r="T280" s="11" t="str">
        <f t="shared" si="1062"/>
        <v>AULUSA TEO</v>
      </c>
      <c r="W280" s="64" t="str">
        <f>IF('BASE DATOS CONDUCTORES'!F280="","",'BASE DATOS CONDUCTORES'!F280)</f>
        <v>AULUSA TEO</v>
      </c>
      <c r="X280" s="64" t="str">
        <f>'BASE DATOS CONDUCTORES'!J280</f>
        <v/>
      </c>
      <c r="Y280" s="64" t="str">
        <f>'BASE DATOS CONDUCTORES'!M280</f>
        <v/>
      </c>
      <c r="Z280" s="64" t="str">
        <f>'BASE DATOS CONDUCTORES'!P280</f>
        <v/>
      </c>
      <c r="AA280" s="64">
        <f>'BASE DATOS CONDUCTORES'!S280</f>
        <v>11</v>
      </c>
      <c r="AB280" s="64">
        <f>IF('BASE DATOS CONDUCTORES'!D280="","",'BASE DATOS CONDUCTORES'!D280)</f>
        <v>277</v>
      </c>
    </row>
    <row r="281" spans="2:28">
      <c r="B281" s="11">
        <f t="shared" si="1052"/>
        <v>278</v>
      </c>
      <c r="C281" s="66">
        <v>3844</v>
      </c>
      <c r="D281" s="78">
        <v>278</v>
      </c>
      <c r="E281" s="14" t="s">
        <v>83</v>
      </c>
      <c r="F281" s="13" t="s">
        <v>159</v>
      </c>
      <c r="G281" s="11">
        <f t="shared" si="1053"/>
        <v>4123</v>
      </c>
      <c r="H281" s="12" t="str">
        <f t="shared" si="1054"/>
        <v/>
      </c>
      <c r="I281" s="12" t="str">
        <f t="shared" ref="I281:J281" si="1139">IF(H281="","",RANK(H281,H$4:H$403))</f>
        <v/>
      </c>
      <c r="J281" s="12" t="str">
        <f t="shared" si="1139"/>
        <v/>
      </c>
      <c r="K281" s="12" t="str">
        <f t="shared" si="1056"/>
        <v/>
      </c>
      <c r="L281" s="12" t="str">
        <f t="shared" ref="L281:M281" si="1140">IF(K281="","",RANK(K281,K$4:K$403))</f>
        <v/>
      </c>
      <c r="M281" s="12" t="str">
        <f t="shared" si="1140"/>
        <v/>
      </c>
      <c r="N281" s="12" t="str">
        <f t="shared" si="1058"/>
        <v/>
      </c>
      <c r="O281" s="12" t="str">
        <f t="shared" ref="O281:P281" si="1141">IF(N281="","",RANK(N281,N$4:N$403))</f>
        <v/>
      </c>
      <c r="P281" s="12" t="str">
        <f t="shared" si="1141"/>
        <v/>
      </c>
      <c r="Q281" s="12">
        <f t="shared" si="1060"/>
        <v>12</v>
      </c>
      <c r="R281" s="12">
        <f t="shared" ref="R281:S281" si="1142">IF(Q281="","",RANK(Q281,Q$4:Q$403))</f>
        <v>10</v>
      </c>
      <c r="S281" s="12">
        <f t="shared" si="1142"/>
        <v>12</v>
      </c>
      <c r="T281" s="11" t="str">
        <f t="shared" si="1062"/>
        <v>AULUSA TEO</v>
      </c>
      <c r="W281" s="64" t="str">
        <f>IF('BASE DATOS CONDUCTORES'!F281="","",'BASE DATOS CONDUCTORES'!F281)</f>
        <v>AULUSA TEO</v>
      </c>
      <c r="X281" s="64" t="str">
        <f>'BASE DATOS CONDUCTORES'!J281</f>
        <v/>
      </c>
      <c r="Y281" s="64" t="str">
        <f>'BASE DATOS CONDUCTORES'!M281</f>
        <v/>
      </c>
      <c r="Z281" s="64" t="str">
        <f>'BASE DATOS CONDUCTORES'!P281</f>
        <v/>
      </c>
      <c r="AA281" s="64">
        <f>'BASE DATOS CONDUCTORES'!S281</f>
        <v>12</v>
      </c>
      <c r="AB281" s="64">
        <f>IF('BASE DATOS CONDUCTORES'!D281="","",'BASE DATOS CONDUCTORES'!D281)</f>
        <v>278</v>
      </c>
    </row>
    <row r="282" spans="2:28">
      <c r="B282" s="11">
        <f t="shared" si="1052"/>
        <v>279</v>
      </c>
      <c r="C282" s="66">
        <v>3851</v>
      </c>
      <c r="D282" s="78">
        <v>279</v>
      </c>
      <c r="E282" s="14" t="s">
        <v>73</v>
      </c>
      <c r="F282" s="13" t="s">
        <v>159</v>
      </c>
      <c r="G282" s="11">
        <f t="shared" si="1053"/>
        <v>4122</v>
      </c>
      <c r="H282" s="12" t="str">
        <f t="shared" si="1054"/>
        <v/>
      </c>
      <c r="I282" s="12" t="str">
        <f t="shared" ref="I282:J282" si="1143">IF(H282="","",RANK(H282,H$4:H$403))</f>
        <v/>
      </c>
      <c r="J282" s="12" t="str">
        <f t="shared" si="1143"/>
        <v/>
      </c>
      <c r="K282" s="12" t="str">
        <f t="shared" si="1056"/>
        <v/>
      </c>
      <c r="L282" s="12" t="str">
        <f t="shared" ref="L282:M282" si="1144">IF(K282="","",RANK(K282,K$4:K$403))</f>
        <v/>
      </c>
      <c r="M282" s="12" t="str">
        <f t="shared" si="1144"/>
        <v/>
      </c>
      <c r="N282" s="12" t="str">
        <f t="shared" si="1058"/>
        <v/>
      </c>
      <c r="O282" s="12" t="str">
        <f t="shared" ref="O282:P282" si="1145">IF(N282="","",RANK(N282,N$4:N$403))</f>
        <v/>
      </c>
      <c r="P282" s="12" t="str">
        <f t="shared" si="1145"/>
        <v/>
      </c>
      <c r="Q282" s="12">
        <f t="shared" si="1060"/>
        <v>13</v>
      </c>
      <c r="R282" s="12">
        <f t="shared" ref="R282:S282" si="1146">IF(Q282="","",RANK(Q282,Q$4:Q$403))</f>
        <v>9</v>
      </c>
      <c r="S282" s="12">
        <f t="shared" si="1146"/>
        <v>13</v>
      </c>
      <c r="T282" s="11" t="str">
        <f t="shared" si="1062"/>
        <v>AULUSA TEO</v>
      </c>
      <c r="W282" s="64" t="str">
        <f>IF('BASE DATOS CONDUCTORES'!F282="","",'BASE DATOS CONDUCTORES'!F282)</f>
        <v>AULUSA TEO</v>
      </c>
      <c r="X282" s="64" t="str">
        <f>'BASE DATOS CONDUCTORES'!J282</f>
        <v/>
      </c>
      <c r="Y282" s="64" t="str">
        <f>'BASE DATOS CONDUCTORES'!M282</f>
        <v/>
      </c>
      <c r="Z282" s="64" t="str">
        <f>'BASE DATOS CONDUCTORES'!P282</f>
        <v/>
      </c>
      <c r="AA282" s="64">
        <f>'BASE DATOS CONDUCTORES'!S282</f>
        <v>13</v>
      </c>
      <c r="AB282" s="64">
        <f>IF('BASE DATOS CONDUCTORES'!D282="","",'BASE DATOS CONDUCTORES'!D282)</f>
        <v>279</v>
      </c>
    </row>
    <row r="283" spans="2:28">
      <c r="B283" s="11">
        <f t="shared" si="1052"/>
        <v>280</v>
      </c>
      <c r="C283" s="66">
        <v>3945</v>
      </c>
      <c r="D283" s="78">
        <v>280</v>
      </c>
      <c r="E283" s="14" t="s">
        <v>63</v>
      </c>
      <c r="F283" s="13" t="s">
        <v>103</v>
      </c>
      <c r="G283" s="11">
        <f t="shared" si="1053"/>
        <v>1121</v>
      </c>
      <c r="H283" s="12">
        <f t="shared" si="1054"/>
        <v>95</v>
      </c>
      <c r="I283" s="12">
        <f t="shared" ref="I283:J283" si="1147">IF(H283="","",RANK(H283,H$4:H$403))</f>
        <v>1</v>
      </c>
      <c r="J283" s="12">
        <f t="shared" si="1147"/>
        <v>74</v>
      </c>
      <c r="K283" s="12" t="str">
        <f t="shared" si="1056"/>
        <v/>
      </c>
      <c r="L283" s="12" t="str">
        <f t="shared" ref="L283:M283" si="1148">IF(K283="","",RANK(K283,K$4:K$403))</f>
        <v/>
      </c>
      <c r="M283" s="12" t="str">
        <f t="shared" si="1148"/>
        <v/>
      </c>
      <c r="N283" s="12" t="str">
        <f t="shared" si="1058"/>
        <v/>
      </c>
      <c r="O283" s="12" t="str">
        <f t="shared" ref="O283:P283" si="1149">IF(N283="","",RANK(N283,N$4:N$403))</f>
        <v/>
      </c>
      <c r="P283" s="12" t="str">
        <f t="shared" si="1149"/>
        <v/>
      </c>
      <c r="Q283" s="12" t="str">
        <f t="shared" si="1060"/>
        <v/>
      </c>
      <c r="R283" s="12" t="str">
        <f t="shared" ref="R283:S283" si="1150">IF(Q283="","",RANK(Q283,Q$4:Q$403))</f>
        <v/>
      </c>
      <c r="S283" s="12" t="str">
        <f t="shared" si="1150"/>
        <v/>
      </c>
      <c r="T283" s="11" t="str">
        <f t="shared" si="1062"/>
        <v>TRALUSA</v>
      </c>
      <c r="W283" s="64" t="str">
        <f>IF('BASE DATOS CONDUCTORES'!F283="","",'BASE DATOS CONDUCTORES'!F283)</f>
        <v>TRALUSA</v>
      </c>
      <c r="X283" s="64">
        <f>'BASE DATOS CONDUCTORES'!J283</f>
        <v>74</v>
      </c>
      <c r="Y283" s="64" t="str">
        <f>'BASE DATOS CONDUCTORES'!M283</f>
        <v/>
      </c>
      <c r="Z283" s="64" t="str">
        <f>'BASE DATOS CONDUCTORES'!P283</f>
        <v/>
      </c>
      <c r="AA283" s="64" t="str">
        <f>'BASE DATOS CONDUCTORES'!S283</f>
        <v/>
      </c>
      <c r="AB283" s="64">
        <f>IF('BASE DATOS CONDUCTORES'!D283="","",'BASE DATOS CONDUCTORES'!D283)</f>
        <v>280</v>
      </c>
    </row>
    <row r="284" spans="2:28">
      <c r="B284" s="11">
        <f t="shared" si="1052"/>
        <v>281</v>
      </c>
      <c r="C284" s="66">
        <v>659</v>
      </c>
      <c r="D284" s="78">
        <v>281</v>
      </c>
      <c r="E284" s="14" t="s">
        <v>89</v>
      </c>
      <c r="F284" s="13" t="s">
        <v>159</v>
      </c>
      <c r="G284" s="11">
        <f t="shared" si="1053"/>
        <v>4120</v>
      </c>
      <c r="H284" s="12" t="str">
        <f t="shared" si="1054"/>
        <v/>
      </c>
      <c r="I284" s="12" t="str">
        <f t="shared" ref="I284:J284" si="1151">IF(H284="","",RANK(H284,H$4:H$403))</f>
        <v/>
      </c>
      <c r="J284" s="12" t="str">
        <f t="shared" si="1151"/>
        <v/>
      </c>
      <c r="K284" s="12" t="str">
        <f t="shared" si="1056"/>
        <v/>
      </c>
      <c r="L284" s="12" t="str">
        <f t="shared" ref="L284:M284" si="1152">IF(K284="","",RANK(K284,K$4:K$403))</f>
        <v/>
      </c>
      <c r="M284" s="12" t="str">
        <f t="shared" si="1152"/>
        <v/>
      </c>
      <c r="N284" s="12" t="str">
        <f t="shared" si="1058"/>
        <v/>
      </c>
      <c r="O284" s="12" t="str">
        <f t="shared" ref="O284:P284" si="1153">IF(N284="","",RANK(N284,N$4:N$403))</f>
        <v/>
      </c>
      <c r="P284" s="12" t="str">
        <f t="shared" si="1153"/>
        <v/>
      </c>
      <c r="Q284" s="12">
        <f t="shared" si="1060"/>
        <v>14</v>
      </c>
      <c r="R284" s="12">
        <f t="shared" ref="R284:S284" si="1154">IF(Q284="","",RANK(Q284,Q$4:Q$403))</f>
        <v>8</v>
      </c>
      <c r="S284" s="12">
        <f t="shared" si="1154"/>
        <v>14</v>
      </c>
      <c r="T284" s="11" t="str">
        <f t="shared" si="1062"/>
        <v>AULUSA TEO</v>
      </c>
      <c r="W284" s="64" t="str">
        <f>IF('BASE DATOS CONDUCTORES'!F284="","",'BASE DATOS CONDUCTORES'!F284)</f>
        <v>AULUSA TEO</v>
      </c>
      <c r="X284" s="64" t="str">
        <f>'BASE DATOS CONDUCTORES'!J284</f>
        <v/>
      </c>
      <c r="Y284" s="64" t="str">
        <f>'BASE DATOS CONDUCTORES'!M284</f>
        <v/>
      </c>
      <c r="Z284" s="64" t="str">
        <f>'BASE DATOS CONDUCTORES'!P284</f>
        <v/>
      </c>
      <c r="AA284" s="64">
        <f>'BASE DATOS CONDUCTORES'!S284</f>
        <v>14</v>
      </c>
      <c r="AB284" s="64">
        <f>IF('BASE DATOS CONDUCTORES'!D284="","",'BASE DATOS CONDUCTORES'!D284)</f>
        <v>281</v>
      </c>
    </row>
    <row r="285" spans="2:28">
      <c r="B285" s="11" t="str">
        <f t="shared" si="1052"/>
        <v/>
      </c>
      <c r="C285" s="66"/>
      <c r="D285" s="78">
        <v>282</v>
      </c>
      <c r="E285" s="14"/>
      <c r="F285" s="13"/>
      <c r="G285" s="11" t="str">
        <f t="shared" si="1053"/>
        <v/>
      </c>
      <c r="H285" s="12" t="str">
        <f t="shared" si="1054"/>
        <v/>
      </c>
      <c r="I285" s="12" t="str">
        <f t="shared" ref="I285:J285" si="1155">IF(H285="","",RANK(H285,H$4:H$403))</f>
        <v/>
      </c>
      <c r="J285" s="12" t="str">
        <f t="shared" si="1155"/>
        <v/>
      </c>
      <c r="K285" s="12" t="str">
        <f t="shared" si="1056"/>
        <v/>
      </c>
      <c r="L285" s="12" t="str">
        <f t="shared" ref="L285:M285" si="1156">IF(K285="","",RANK(K285,K$4:K$403))</f>
        <v/>
      </c>
      <c r="M285" s="12" t="str">
        <f t="shared" si="1156"/>
        <v/>
      </c>
      <c r="N285" s="12" t="str">
        <f t="shared" si="1058"/>
        <v/>
      </c>
      <c r="O285" s="12" t="str">
        <f t="shared" ref="O285:P285" si="1157">IF(N285="","",RANK(N285,N$4:N$403))</f>
        <v/>
      </c>
      <c r="P285" s="12" t="str">
        <f t="shared" si="1157"/>
        <v/>
      </c>
      <c r="Q285" s="12" t="str">
        <f t="shared" si="1060"/>
        <v/>
      </c>
      <c r="R285" s="12" t="str">
        <f t="shared" ref="R285:S285" si="1158">IF(Q285="","",RANK(Q285,Q$4:Q$403))</f>
        <v/>
      </c>
      <c r="S285" s="12" t="str">
        <f t="shared" si="1158"/>
        <v/>
      </c>
      <c r="T285" s="11" t="str">
        <f t="shared" si="1062"/>
        <v/>
      </c>
      <c r="W285" s="64" t="str">
        <f>IF('BASE DATOS CONDUCTORES'!F285="","",'BASE DATOS CONDUCTORES'!F285)</f>
        <v/>
      </c>
      <c r="X285" s="64" t="str">
        <f>'BASE DATOS CONDUCTORES'!J285</f>
        <v/>
      </c>
      <c r="Y285" s="64" t="str">
        <f>'BASE DATOS CONDUCTORES'!M285</f>
        <v/>
      </c>
      <c r="Z285" s="64" t="str">
        <f>'BASE DATOS CONDUCTORES'!P285</f>
        <v/>
      </c>
      <c r="AA285" s="64" t="str">
        <f>'BASE DATOS CONDUCTORES'!S285</f>
        <v/>
      </c>
      <c r="AB285" s="64">
        <f>IF('BASE DATOS CONDUCTORES'!D285="","",'BASE DATOS CONDUCTORES'!D285)</f>
        <v>282</v>
      </c>
    </row>
    <row r="286" spans="2:28">
      <c r="B286" s="11">
        <f t="shared" si="1052"/>
        <v>283</v>
      </c>
      <c r="C286" s="66">
        <v>4019</v>
      </c>
      <c r="D286" s="78">
        <v>283</v>
      </c>
      <c r="E286" s="14" t="s">
        <v>87</v>
      </c>
      <c r="F286" s="13" t="s">
        <v>133</v>
      </c>
      <c r="G286" s="11">
        <f t="shared" si="1053"/>
        <v>318</v>
      </c>
      <c r="H286" s="12" t="str">
        <f t="shared" si="1054"/>
        <v/>
      </c>
      <c r="I286" s="12" t="str">
        <f t="shared" ref="I286:J286" si="1159">IF(H286="","",RANK(H286,H$4:H$403))</f>
        <v/>
      </c>
      <c r="J286" s="12" t="str">
        <f t="shared" si="1159"/>
        <v/>
      </c>
      <c r="K286" s="12">
        <f t="shared" si="1056"/>
        <v>128</v>
      </c>
      <c r="L286" s="12">
        <f t="shared" ref="L286:M286" si="1160">IF(K286="","",RANK(K286,K$4:K$403))</f>
        <v>2</v>
      </c>
      <c r="M286" s="12">
        <f t="shared" si="1160"/>
        <v>22</v>
      </c>
      <c r="N286" s="12" t="str">
        <f t="shared" si="1058"/>
        <v/>
      </c>
      <c r="O286" s="12" t="str">
        <f t="shared" ref="O286:P286" si="1161">IF(N286="","",RANK(N286,N$4:N$403))</f>
        <v/>
      </c>
      <c r="P286" s="12" t="str">
        <f t="shared" si="1161"/>
        <v/>
      </c>
      <c r="Q286" s="12" t="str">
        <f t="shared" si="1060"/>
        <v/>
      </c>
      <c r="R286" s="12" t="str">
        <f t="shared" ref="R286:S286" si="1162">IF(Q286="","",RANK(Q286,Q$4:Q$403))</f>
        <v/>
      </c>
      <c r="S286" s="12" t="str">
        <f t="shared" si="1162"/>
        <v/>
      </c>
      <c r="T286" s="11" t="str">
        <f t="shared" si="1062"/>
        <v>AULUSA</v>
      </c>
      <c r="W286" s="64" t="str">
        <f>IF('BASE DATOS CONDUCTORES'!F286="","",'BASE DATOS CONDUCTORES'!F286)</f>
        <v>AULUSA</v>
      </c>
      <c r="X286" s="64" t="str">
        <f>'BASE DATOS CONDUCTORES'!J286</f>
        <v/>
      </c>
      <c r="Y286" s="64">
        <f>'BASE DATOS CONDUCTORES'!M286</f>
        <v>22</v>
      </c>
      <c r="Z286" s="64" t="str">
        <f>'BASE DATOS CONDUCTORES'!P286</f>
        <v/>
      </c>
      <c r="AA286" s="64" t="str">
        <f>'BASE DATOS CONDUCTORES'!S286</f>
        <v/>
      </c>
      <c r="AB286" s="64">
        <f>IF('BASE DATOS CONDUCTORES'!D286="","",'BASE DATOS CONDUCTORES'!D286)</f>
        <v>283</v>
      </c>
    </row>
    <row r="287" spans="2:28">
      <c r="B287" s="11">
        <f t="shared" si="1052"/>
        <v>284</v>
      </c>
      <c r="C287" s="66">
        <v>4032</v>
      </c>
      <c r="D287" s="78">
        <v>284</v>
      </c>
      <c r="E287" s="14" t="s">
        <v>90</v>
      </c>
      <c r="F287" s="13" t="s">
        <v>133</v>
      </c>
      <c r="G287" s="11">
        <f t="shared" si="1053"/>
        <v>317</v>
      </c>
      <c r="H287" s="12" t="str">
        <f t="shared" si="1054"/>
        <v/>
      </c>
      <c r="I287" s="12" t="str">
        <f t="shared" ref="I287:J287" si="1163">IF(H287="","",RANK(H287,H$4:H$403))</f>
        <v/>
      </c>
      <c r="J287" s="12" t="str">
        <f t="shared" si="1163"/>
        <v/>
      </c>
      <c r="K287" s="12">
        <f t="shared" si="1056"/>
        <v>129</v>
      </c>
      <c r="L287" s="12">
        <f t="shared" ref="L287:M287" si="1164">IF(K287="","",RANK(K287,K$4:K$403))</f>
        <v>1</v>
      </c>
      <c r="M287" s="12">
        <f t="shared" si="1164"/>
        <v>23</v>
      </c>
      <c r="N287" s="12" t="str">
        <f t="shared" si="1058"/>
        <v/>
      </c>
      <c r="O287" s="12" t="str">
        <f t="shared" ref="O287:P287" si="1165">IF(N287="","",RANK(N287,N$4:N$403))</f>
        <v/>
      </c>
      <c r="P287" s="12" t="str">
        <f t="shared" si="1165"/>
        <v/>
      </c>
      <c r="Q287" s="12" t="str">
        <f t="shared" si="1060"/>
        <v/>
      </c>
      <c r="R287" s="12" t="str">
        <f t="shared" ref="R287:S287" si="1166">IF(Q287="","",RANK(Q287,Q$4:Q$403))</f>
        <v/>
      </c>
      <c r="S287" s="12" t="str">
        <f t="shared" si="1166"/>
        <v/>
      </c>
      <c r="T287" s="11" t="str">
        <f t="shared" si="1062"/>
        <v>AULUSA</v>
      </c>
      <c r="W287" s="64" t="str">
        <f>IF('BASE DATOS CONDUCTORES'!F287="","",'BASE DATOS CONDUCTORES'!F287)</f>
        <v>AULUSA</v>
      </c>
      <c r="X287" s="64" t="str">
        <f>'BASE DATOS CONDUCTORES'!J287</f>
        <v/>
      </c>
      <c r="Y287" s="64">
        <f>'BASE DATOS CONDUCTORES'!M287</f>
        <v>23</v>
      </c>
      <c r="Z287" s="64" t="str">
        <f>'BASE DATOS CONDUCTORES'!P287</f>
        <v/>
      </c>
      <c r="AA287" s="64" t="str">
        <f>'BASE DATOS CONDUCTORES'!S287</f>
        <v/>
      </c>
      <c r="AB287" s="64">
        <f>IF('BASE DATOS CONDUCTORES'!D287="","",'BASE DATOS CONDUCTORES'!D287)</f>
        <v>284</v>
      </c>
    </row>
    <row r="288" spans="2:28">
      <c r="B288" s="11">
        <f t="shared" si="1052"/>
        <v>285</v>
      </c>
      <c r="C288" s="66">
        <v>4035</v>
      </c>
      <c r="D288" s="78">
        <v>285</v>
      </c>
      <c r="E288" s="14" t="s">
        <v>64</v>
      </c>
      <c r="F288" s="13" t="s">
        <v>159</v>
      </c>
      <c r="G288" s="11">
        <f t="shared" si="1053"/>
        <v>4116</v>
      </c>
      <c r="H288" s="12" t="str">
        <f t="shared" si="1054"/>
        <v/>
      </c>
      <c r="I288" s="12" t="str">
        <f t="shared" ref="I288:J288" si="1167">IF(H288="","",RANK(H288,H$4:H$403))</f>
        <v/>
      </c>
      <c r="J288" s="12" t="str">
        <f t="shared" si="1167"/>
        <v/>
      </c>
      <c r="K288" s="12" t="str">
        <f t="shared" si="1056"/>
        <v/>
      </c>
      <c r="L288" s="12" t="str">
        <f t="shared" ref="L288:M288" si="1168">IF(K288="","",RANK(K288,K$4:K$403))</f>
        <v/>
      </c>
      <c r="M288" s="12" t="str">
        <f t="shared" si="1168"/>
        <v/>
      </c>
      <c r="N288" s="12" t="str">
        <f t="shared" si="1058"/>
        <v/>
      </c>
      <c r="O288" s="12" t="str">
        <f t="shared" ref="O288:P288" si="1169">IF(N288="","",RANK(N288,N$4:N$403))</f>
        <v/>
      </c>
      <c r="P288" s="12" t="str">
        <f t="shared" si="1169"/>
        <v/>
      </c>
      <c r="Q288" s="12">
        <f t="shared" si="1060"/>
        <v>15</v>
      </c>
      <c r="R288" s="12">
        <f t="shared" ref="R288:S288" si="1170">IF(Q288="","",RANK(Q288,Q$4:Q$403))</f>
        <v>7</v>
      </c>
      <c r="S288" s="12">
        <f t="shared" si="1170"/>
        <v>15</v>
      </c>
      <c r="T288" s="11" t="str">
        <f t="shared" si="1062"/>
        <v>AULUSA TEO</v>
      </c>
      <c r="W288" s="64" t="str">
        <f>IF('BASE DATOS CONDUCTORES'!F288="","",'BASE DATOS CONDUCTORES'!F288)</f>
        <v>AULUSA TEO</v>
      </c>
      <c r="X288" s="64" t="str">
        <f>'BASE DATOS CONDUCTORES'!J288</f>
        <v/>
      </c>
      <c r="Y288" s="64" t="str">
        <f>'BASE DATOS CONDUCTORES'!M288</f>
        <v/>
      </c>
      <c r="Z288" s="64" t="str">
        <f>'BASE DATOS CONDUCTORES'!P288</f>
        <v/>
      </c>
      <c r="AA288" s="64">
        <f>'BASE DATOS CONDUCTORES'!S288</f>
        <v>15</v>
      </c>
      <c r="AB288" s="64">
        <f>IF('BASE DATOS CONDUCTORES'!D288="","",'BASE DATOS CONDUCTORES'!D288)</f>
        <v>285</v>
      </c>
    </row>
    <row r="289" spans="2:28">
      <c r="B289" s="11">
        <f t="shared" si="1052"/>
        <v>286</v>
      </c>
      <c r="C289" s="66">
        <v>4033</v>
      </c>
      <c r="D289" s="78">
        <v>286</v>
      </c>
      <c r="E289" s="14" t="s">
        <v>86</v>
      </c>
      <c r="F289" s="13" t="s">
        <v>159</v>
      </c>
      <c r="G289" s="11">
        <f t="shared" si="1053"/>
        <v>4115</v>
      </c>
      <c r="H289" s="12" t="str">
        <f t="shared" si="1054"/>
        <v/>
      </c>
      <c r="I289" s="12" t="str">
        <f t="shared" ref="I289:J289" si="1171">IF(H289="","",RANK(H289,H$4:H$403))</f>
        <v/>
      </c>
      <c r="J289" s="12" t="str">
        <f t="shared" si="1171"/>
        <v/>
      </c>
      <c r="K289" s="12" t="str">
        <f t="shared" si="1056"/>
        <v/>
      </c>
      <c r="L289" s="12" t="str">
        <f t="shared" ref="L289:M289" si="1172">IF(K289="","",RANK(K289,K$4:K$403))</f>
        <v/>
      </c>
      <c r="M289" s="12" t="str">
        <f t="shared" si="1172"/>
        <v/>
      </c>
      <c r="N289" s="12" t="str">
        <f t="shared" si="1058"/>
        <v/>
      </c>
      <c r="O289" s="12" t="str">
        <f t="shared" ref="O289:P289" si="1173">IF(N289="","",RANK(N289,N$4:N$403))</f>
        <v/>
      </c>
      <c r="P289" s="12" t="str">
        <f t="shared" si="1173"/>
        <v/>
      </c>
      <c r="Q289" s="12">
        <f t="shared" si="1060"/>
        <v>16</v>
      </c>
      <c r="R289" s="12">
        <f t="shared" ref="R289:S289" si="1174">IF(Q289="","",RANK(Q289,Q$4:Q$403))</f>
        <v>6</v>
      </c>
      <c r="S289" s="12">
        <f t="shared" si="1174"/>
        <v>16</v>
      </c>
      <c r="T289" s="11" t="str">
        <f t="shared" si="1062"/>
        <v>AULUSA TEO</v>
      </c>
      <c r="W289" s="64" t="str">
        <f>IF('BASE DATOS CONDUCTORES'!F289="","",'BASE DATOS CONDUCTORES'!F289)</f>
        <v>AULUSA TEO</v>
      </c>
      <c r="X289" s="64" t="str">
        <f>'BASE DATOS CONDUCTORES'!J289</f>
        <v/>
      </c>
      <c r="Y289" s="64" t="str">
        <f>'BASE DATOS CONDUCTORES'!M289</f>
        <v/>
      </c>
      <c r="Z289" s="64" t="str">
        <f>'BASE DATOS CONDUCTORES'!P289</f>
        <v/>
      </c>
      <c r="AA289" s="64">
        <f>'BASE DATOS CONDUCTORES'!S289</f>
        <v>16</v>
      </c>
      <c r="AB289" s="64">
        <f>IF('BASE DATOS CONDUCTORES'!D289="","",'BASE DATOS CONDUCTORES'!D289)</f>
        <v>286</v>
      </c>
    </row>
    <row r="290" spans="2:28">
      <c r="B290" s="11">
        <f t="shared" si="1052"/>
        <v>287</v>
      </c>
      <c r="C290" s="66">
        <v>4031</v>
      </c>
      <c r="D290" s="78">
        <v>287</v>
      </c>
      <c r="E290" s="14" t="s">
        <v>69</v>
      </c>
      <c r="F290" s="13" t="s">
        <v>159</v>
      </c>
      <c r="G290" s="11">
        <f t="shared" si="1053"/>
        <v>4114</v>
      </c>
      <c r="H290" s="12" t="str">
        <f t="shared" si="1054"/>
        <v/>
      </c>
      <c r="I290" s="12" t="str">
        <f t="shared" ref="I290:J290" si="1175">IF(H290="","",RANK(H290,H$4:H$403))</f>
        <v/>
      </c>
      <c r="J290" s="12" t="str">
        <f t="shared" si="1175"/>
        <v/>
      </c>
      <c r="K290" s="12" t="str">
        <f t="shared" si="1056"/>
        <v/>
      </c>
      <c r="L290" s="12" t="str">
        <f t="shared" ref="L290:M290" si="1176">IF(K290="","",RANK(K290,K$4:K$403))</f>
        <v/>
      </c>
      <c r="M290" s="12" t="str">
        <f t="shared" si="1176"/>
        <v/>
      </c>
      <c r="N290" s="12" t="str">
        <f t="shared" si="1058"/>
        <v/>
      </c>
      <c r="O290" s="12" t="str">
        <f t="shared" ref="O290:P290" si="1177">IF(N290="","",RANK(N290,N$4:N$403))</f>
        <v/>
      </c>
      <c r="P290" s="12" t="str">
        <f t="shared" si="1177"/>
        <v/>
      </c>
      <c r="Q290" s="12">
        <f t="shared" si="1060"/>
        <v>17</v>
      </c>
      <c r="R290" s="12">
        <f t="shared" ref="R290:S290" si="1178">IF(Q290="","",RANK(Q290,Q$4:Q$403))</f>
        <v>5</v>
      </c>
      <c r="S290" s="12">
        <f t="shared" si="1178"/>
        <v>17</v>
      </c>
      <c r="T290" s="11" t="str">
        <f t="shared" si="1062"/>
        <v>AULUSA TEO</v>
      </c>
      <c r="W290" s="64" t="str">
        <f>IF('BASE DATOS CONDUCTORES'!F290="","",'BASE DATOS CONDUCTORES'!F290)</f>
        <v>AULUSA TEO</v>
      </c>
      <c r="X290" s="64" t="str">
        <f>'BASE DATOS CONDUCTORES'!J290</f>
        <v/>
      </c>
      <c r="Y290" s="64" t="str">
        <f>'BASE DATOS CONDUCTORES'!M290</f>
        <v/>
      </c>
      <c r="Z290" s="64" t="str">
        <f>'BASE DATOS CONDUCTORES'!P290</f>
        <v/>
      </c>
      <c r="AA290" s="64">
        <f>'BASE DATOS CONDUCTORES'!S290</f>
        <v>17</v>
      </c>
      <c r="AB290" s="64">
        <f>IF('BASE DATOS CONDUCTORES'!D290="","",'BASE DATOS CONDUCTORES'!D290)</f>
        <v>287</v>
      </c>
    </row>
    <row r="291" spans="2:28">
      <c r="B291" s="11">
        <f t="shared" si="1052"/>
        <v>288</v>
      </c>
      <c r="C291" s="66">
        <v>4049</v>
      </c>
      <c r="D291" s="78">
        <v>288</v>
      </c>
      <c r="E291" s="14" t="s">
        <v>70</v>
      </c>
      <c r="F291" s="13" t="s">
        <v>159</v>
      </c>
      <c r="G291" s="11">
        <f t="shared" si="1053"/>
        <v>4113</v>
      </c>
      <c r="H291" s="12" t="str">
        <f t="shared" si="1054"/>
        <v/>
      </c>
      <c r="I291" s="12" t="str">
        <f t="shared" ref="I291:J291" si="1179">IF(H291="","",RANK(H291,H$4:H$403))</f>
        <v/>
      </c>
      <c r="J291" s="12" t="str">
        <f t="shared" si="1179"/>
        <v/>
      </c>
      <c r="K291" s="12" t="str">
        <f t="shared" si="1056"/>
        <v/>
      </c>
      <c r="L291" s="12" t="str">
        <f t="shared" ref="L291:M291" si="1180">IF(K291="","",RANK(K291,K$4:K$403))</f>
        <v/>
      </c>
      <c r="M291" s="12" t="str">
        <f t="shared" si="1180"/>
        <v/>
      </c>
      <c r="N291" s="12" t="str">
        <f t="shared" si="1058"/>
        <v/>
      </c>
      <c r="O291" s="12" t="str">
        <f t="shared" ref="O291:P291" si="1181">IF(N291="","",RANK(N291,N$4:N$403))</f>
        <v/>
      </c>
      <c r="P291" s="12" t="str">
        <f t="shared" si="1181"/>
        <v/>
      </c>
      <c r="Q291" s="12">
        <f t="shared" si="1060"/>
        <v>18</v>
      </c>
      <c r="R291" s="12">
        <f t="shared" ref="R291:S291" si="1182">IF(Q291="","",RANK(Q291,Q$4:Q$403))</f>
        <v>4</v>
      </c>
      <c r="S291" s="12">
        <f t="shared" si="1182"/>
        <v>18</v>
      </c>
      <c r="T291" s="11" t="str">
        <f t="shared" si="1062"/>
        <v>AULUSA TEO</v>
      </c>
      <c r="W291" s="64" t="str">
        <f>IF('BASE DATOS CONDUCTORES'!F291="","",'BASE DATOS CONDUCTORES'!F291)</f>
        <v>AULUSA TEO</v>
      </c>
      <c r="X291" s="64" t="str">
        <f>'BASE DATOS CONDUCTORES'!J291</f>
        <v/>
      </c>
      <c r="Y291" s="64" t="str">
        <f>'BASE DATOS CONDUCTORES'!M291</f>
        <v/>
      </c>
      <c r="Z291" s="64" t="str">
        <f>'BASE DATOS CONDUCTORES'!P291</f>
        <v/>
      </c>
      <c r="AA291" s="64">
        <f>'BASE DATOS CONDUCTORES'!S291</f>
        <v>18</v>
      </c>
      <c r="AB291" s="64">
        <f>IF('BASE DATOS CONDUCTORES'!D291="","",'BASE DATOS CONDUCTORES'!D291)</f>
        <v>288</v>
      </c>
    </row>
    <row r="292" spans="2:28">
      <c r="B292" s="11" t="str">
        <f t="shared" si="1052"/>
        <v/>
      </c>
      <c r="C292" s="66"/>
      <c r="D292" s="78">
        <v>289</v>
      </c>
      <c r="E292" s="14"/>
      <c r="F292" s="13"/>
      <c r="G292" s="11" t="str">
        <f t="shared" si="1053"/>
        <v/>
      </c>
      <c r="H292" s="12" t="str">
        <f t="shared" si="1054"/>
        <v/>
      </c>
      <c r="I292" s="12" t="str">
        <f t="shared" ref="I292:J292" si="1183">IF(H292="","",RANK(H292,H$4:H$403))</f>
        <v/>
      </c>
      <c r="J292" s="12" t="str">
        <f t="shared" si="1183"/>
        <v/>
      </c>
      <c r="K292" s="12" t="str">
        <f t="shared" si="1056"/>
        <v/>
      </c>
      <c r="L292" s="12" t="str">
        <f t="shared" ref="L292:M292" si="1184">IF(K292="","",RANK(K292,K$4:K$403))</f>
        <v/>
      </c>
      <c r="M292" s="12" t="str">
        <f t="shared" si="1184"/>
        <v/>
      </c>
      <c r="N292" s="12" t="str">
        <f t="shared" si="1058"/>
        <v/>
      </c>
      <c r="O292" s="12" t="str">
        <f t="shared" ref="O292:P292" si="1185">IF(N292="","",RANK(N292,N$4:N$403))</f>
        <v/>
      </c>
      <c r="P292" s="12" t="str">
        <f t="shared" si="1185"/>
        <v/>
      </c>
      <c r="Q292" s="12" t="str">
        <f t="shared" si="1060"/>
        <v/>
      </c>
      <c r="R292" s="12" t="str">
        <f t="shared" ref="R292:S292" si="1186">IF(Q292="","",RANK(Q292,Q$4:Q$403))</f>
        <v/>
      </c>
      <c r="S292" s="12" t="str">
        <f t="shared" si="1186"/>
        <v/>
      </c>
      <c r="T292" s="11" t="str">
        <f t="shared" si="1062"/>
        <v/>
      </c>
      <c r="W292" s="64" t="str">
        <f>IF('BASE DATOS CONDUCTORES'!F292="","",'BASE DATOS CONDUCTORES'!F292)</f>
        <v/>
      </c>
      <c r="X292" s="64" t="str">
        <f>'BASE DATOS CONDUCTORES'!J292</f>
        <v/>
      </c>
      <c r="Y292" s="64" t="str">
        <f>'BASE DATOS CONDUCTORES'!M292</f>
        <v/>
      </c>
      <c r="Z292" s="64" t="str">
        <f>'BASE DATOS CONDUCTORES'!P292</f>
        <v/>
      </c>
      <c r="AA292" s="64" t="str">
        <f>'BASE DATOS CONDUCTORES'!S292</f>
        <v/>
      </c>
      <c r="AB292" s="64">
        <f>IF('BASE DATOS CONDUCTORES'!D292="","",'BASE DATOS CONDUCTORES'!D292)</f>
        <v>289</v>
      </c>
    </row>
    <row r="293" spans="2:28">
      <c r="B293" s="11" t="str">
        <f t="shared" si="1052"/>
        <v/>
      </c>
      <c r="C293" s="66"/>
      <c r="D293" s="78">
        <v>290</v>
      </c>
      <c r="E293" s="14"/>
      <c r="F293" s="13"/>
      <c r="G293" s="11" t="str">
        <f t="shared" si="1053"/>
        <v/>
      </c>
      <c r="H293" s="12" t="str">
        <f t="shared" si="1054"/>
        <v/>
      </c>
      <c r="I293" s="12" t="str">
        <f t="shared" ref="I293:J293" si="1187">IF(H293="","",RANK(H293,H$4:H$403))</f>
        <v/>
      </c>
      <c r="J293" s="12" t="str">
        <f t="shared" si="1187"/>
        <v/>
      </c>
      <c r="K293" s="12" t="str">
        <f t="shared" si="1056"/>
        <v/>
      </c>
      <c r="L293" s="12" t="str">
        <f t="shared" ref="L293:M293" si="1188">IF(K293="","",RANK(K293,K$4:K$403))</f>
        <v/>
      </c>
      <c r="M293" s="12" t="str">
        <f t="shared" si="1188"/>
        <v/>
      </c>
      <c r="N293" s="12" t="str">
        <f t="shared" si="1058"/>
        <v/>
      </c>
      <c r="O293" s="12" t="str">
        <f t="shared" ref="O293:P293" si="1189">IF(N293="","",RANK(N293,N$4:N$403))</f>
        <v/>
      </c>
      <c r="P293" s="12" t="str">
        <f t="shared" si="1189"/>
        <v/>
      </c>
      <c r="Q293" s="12" t="str">
        <f t="shared" si="1060"/>
        <v/>
      </c>
      <c r="R293" s="12" t="str">
        <f t="shared" ref="R293:S293" si="1190">IF(Q293="","",RANK(Q293,Q$4:Q$403))</f>
        <v/>
      </c>
      <c r="S293" s="12" t="str">
        <f t="shared" si="1190"/>
        <v/>
      </c>
      <c r="T293" s="11" t="str">
        <f t="shared" si="1062"/>
        <v/>
      </c>
      <c r="W293" s="64" t="str">
        <f>IF('BASE DATOS CONDUCTORES'!F293="","",'BASE DATOS CONDUCTORES'!F293)</f>
        <v/>
      </c>
      <c r="X293" s="64" t="str">
        <f>'BASE DATOS CONDUCTORES'!J293</f>
        <v/>
      </c>
      <c r="Y293" s="64" t="str">
        <f>'BASE DATOS CONDUCTORES'!M293</f>
        <v/>
      </c>
      <c r="Z293" s="64" t="str">
        <f>'BASE DATOS CONDUCTORES'!P293</f>
        <v/>
      </c>
      <c r="AA293" s="64" t="str">
        <f>'BASE DATOS CONDUCTORES'!S293</f>
        <v/>
      </c>
      <c r="AB293" s="64">
        <f>IF('BASE DATOS CONDUCTORES'!D293="","",'BASE DATOS CONDUCTORES'!D293)</f>
        <v>290</v>
      </c>
    </row>
    <row r="294" spans="2:28">
      <c r="B294" s="11">
        <f t="shared" si="1052"/>
        <v>291</v>
      </c>
      <c r="C294" s="66">
        <v>4425</v>
      </c>
      <c r="D294" s="78">
        <v>291</v>
      </c>
      <c r="E294" s="14" t="s">
        <v>167</v>
      </c>
      <c r="F294" s="13" t="s">
        <v>159</v>
      </c>
      <c r="G294" s="11">
        <f t="shared" si="1053"/>
        <v>4110</v>
      </c>
      <c r="H294" s="12" t="str">
        <f t="shared" si="1054"/>
        <v/>
      </c>
      <c r="I294" s="12" t="str">
        <f t="shared" ref="I294:J294" si="1191">IF(H294="","",RANK(H294,H$4:H$403))</f>
        <v/>
      </c>
      <c r="J294" s="12" t="str">
        <f t="shared" si="1191"/>
        <v/>
      </c>
      <c r="K294" s="12" t="str">
        <f t="shared" si="1056"/>
        <v/>
      </c>
      <c r="L294" s="12" t="str">
        <f t="shared" ref="L294:M294" si="1192">IF(K294="","",RANK(K294,K$4:K$403))</f>
        <v/>
      </c>
      <c r="M294" s="12" t="str">
        <f t="shared" si="1192"/>
        <v/>
      </c>
      <c r="N294" s="12" t="str">
        <f t="shared" si="1058"/>
        <v/>
      </c>
      <c r="O294" s="12" t="str">
        <f t="shared" ref="O294:P294" si="1193">IF(N294="","",RANK(N294,N$4:N$403))</f>
        <v/>
      </c>
      <c r="P294" s="12" t="str">
        <f t="shared" si="1193"/>
        <v/>
      </c>
      <c r="Q294" s="12">
        <f t="shared" si="1060"/>
        <v>19</v>
      </c>
      <c r="R294" s="12">
        <f t="shared" ref="R294:S294" si="1194">IF(Q294="","",RANK(Q294,Q$4:Q$403))</f>
        <v>3</v>
      </c>
      <c r="S294" s="12">
        <f t="shared" si="1194"/>
        <v>19</v>
      </c>
      <c r="T294" s="11" t="str">
        <f t="shared" si="1062"/>
        <v>AULUSA TEO</v>
      </c>
      <c r="W294" s="64" t="str">
        <f>IF('BASE DATOS CONDUCTORES'!F294="","",'BASE DATOS CONDUCTORES'!F294)</f>
        <v>AULUSA TEO</v>
      </c>
      <c r="X294" s="64" t="str">
        <f>'BASE DATOS CONDUCTORES'!J294</f>
        <v/>
      </c>
      <c r="Y294" s="64" t="str">
        <f>'BASE DATOS CONDUCTORES'!M294</f>
        <v/>
      </c>
      <c r="Z294" s="64" t="str">
        <f>'BASE DATOS CONDUCTORES'!P294</f>
        <v/>
      </c>
      <c r="AA294" s="64">
        <f>'BASE DATOS CONDUCTORES'!S294</f>
        <v>19</v>
      </c>
      <c r="AB294" s="64">
        <f>IF('BASE DATOS CONDUCTORES'!D294="","",'BASE DATOS CONDUCTORES'!D294)</f>
        <v>291</v>
      </c>
    </row>
    <row r="295" spans="2:28">
      <c r="B295" s="11">
        <f t="shared" si="1052"/>
        <v>292</v>
      </c>
      <c r="C295" s="66">
        <v>5209</v>
      </c>
      <c r="D295" s="78">
        <v>292</v>
      </c>
      <c r="E295" s="14" t="s">
        <v>173</v>
      </c>
      <c r="F295" s="13" t="s">
        <v>159</v>
      </c>
      <c r="G295" s="11">
        <f t="shared" si="1053"/>
        <v>4109</v>
      </c>
      <c r="H295" s="12" t="str">
        <f t="shared" si="1054"/>
        <v/>
      </c>
      <c r="I295" s="12" t="str">
        <f t="shared" ref="I295:J295" si="1195">IF(H295="","",RANK(H295,H$4:H$403))</f>
        <v/>
      </c>
      <c r="J295" s="12" t="str">
        <f t="shared" si="1195"/>
        <v/>
      </c>
      <c r="K295" s="12" t="str">
        <f t="shared" si="1056"/>
        <v/>
      </c>
      <c r="L295" s="12" t="str">
        <f t="shared" ref="L295:M295" si="1196">IF(K295="","",RANK(K295,K$4:K$403))</f>
        <v/>
      </c>
      <c r="M295" s="12" t="str">
        <f t="shared" si="1196"/>
        <v/>
      </c>
      <c r="N295" s="12" t="str">
        <f t="shared" si="1058"/>
        <v/>
      </c>
      <c r="O295" s="12" t="str">
        <f t="shared" ref="O295:P295" si="1197">IF(N295="","",RANK(N295,N$4:N$403))</f>
        <v/>
      </c>
      <c r="P295" s="12" t="str">
        <f t="shared" si="1197"/>
        <v/>
      </c>
      <c r="Q295" s="12">
        <f t="shared" si="1060"/>
        <v>20</v>
      </c>
      <c r="R295" s="12">
        <f t="shared" ref="R295:S295" si="1198">IF(Q295="","",RANK(Q295,Q$4:Q$403))</f>
        <v>2</v>
      </c>
      <c r="S295" s="12">
        <f t="shared" si="1198"/>
        <v>20</v>
      </c>
      <c r="T295" s="11" t="str">
        <f t="shared" si="1062"/>
        <v>AULUSA TEO</v>
      </c>
      <c r="W295" s="64" t="str">
        <f>IF('BASE DATOS CONDUCTORES'!F295="","",'BASE DATOS CONDUCTORES'!F295)</f>
        <v>AULUSA TEO</v>
      </c>
      <c r="X295" s="64" t="str">
        <f>'BASE DATOS CONDUCTORES'!J295</f>
        <v/>
      </c>
      <c r="Y295" s="64" t="str">
        <f>'BASE DATOS CONDUCTORES'!M295</f>
        <v/>
      </c>
      <c r="Z295" s="64" t="str">
        <f>'BASE DATOS CONDUCTORES'!P295</f>
        <v/>
      </c>
      <c r="AA295" s="64">
        <f>'BASE DATOS CONDUCTORES'!S295</f>
        <v>20</v>
      </c>
      <c r="AB295" s="64">
        <f>IF('BASE DATOS CONDUCTORES'!D295="","",'BASE DATOS CONDUCTORES'!D295)</f>
        <v>292</v>
      </c>
    </row>
    <row r="296" spans="2:28">
      <c r="B296" s="11">
        <f t="shared" si="1052"/>
        <v>293</v>
      </c>
      <c r="C296" s="66">
        <v>6380</v>
      </c>
      <c r="D296" s="78">
        <v>293</v>
      </c>
      <c r="E296" s="14" t="s">
        <v>175</v>
      </c>
      <c r="F296" s="13" t="s">
        <v>159</v>
      </c>
      <c r="G296" s="11">
        <f t="shared" si="1053"/>
        <v>4108</v>
      </c>
      <c r="H296" s="12" t="str">
        <f t="shared" si="1054"/>
        <v/>
      </c>
      <c r="I296" s="12" t="str">
        <f t="shared" ref="I296:J296" si="1199">IF(H296="","",RANK(H296,H$4:H$403))</f>
        <v/>
      </c>
      <c r="J296" s="12" t="str">
        <f t="shared" si="1199"/>
        <v/>
      </c>
      <c r="K296" s="12" t="str">
        <f t="shared" si="1056"/>
        <v/>
      </c>
      <c r="L296" s="12" t="str">
        <f t="shared" ref="L296:M296" si="1200">IF(K296="","",RANK(K296,K$4:K$403))</f>
        <v/>
      </c>
      <c r="M296" s="12" t="str">
        <f t="shared" si="1200"/>
        <v/>
      </c>
      <c r="N296" s="12" t="str">
        <f t="shared" si="1058"/>
        <v/>
      </c>
      <c r="O296" s="12" t="str">
        <f t="shared" ref="O296:P296" si="1201">IF(N296="","",RANK(N296,N$4:N$403))</f>
        <v/>
      </c>
      <c r="P296" s="12" t="str">
        <f t="shared" si="1201"/>
        <v/>
      </c>
      <c r="Q296" s="12">
        <f t="shared" si="1060"/>
        <v>21</v>
      </c>
      <c r="R296" s="12">
        <f t="shared" ref="R296:S296" si="1202">IF(Q296="","",RANK(Q296,Q$4:Q$403))</f>
        <v>1</v>
      </c>
      <c r="S296" s="12">
        <f t="shared" si="1202"/>
        <v>21</v>
      </c>
      <c r="T296" s="11" t="str">
        <f t="shared" si="1062"/>
        <v>AULUSA TEO</v>
      </c>
      <c r="W296" s="64" t="str">
        <f>IF('BASE DATOS CONDUCTORES'!F296="","",'BASE DATOS CONDUCTORES'!F296)</f>
        <v>AULUSA TEO</v>
      </c>
      <c r="X296" s="64" t="str">
        <f>'BASE DATOS CONDUCTORES'!J296</f>
        <v/>
      </c>
      <c r="Y296" s="64" t="str">
        <f>'BASE DATOS CONDUCTORES'!M296</f>
        <v/>
      </c>
      <c r="Z296" s="64" t="str">
        <f>'BASE DATOS CONDUCTORES'!P296</f>
        <v/>
      </c>
      <c r="AA296" s="64">
        <f>'BASE DATOS CONDUCTORES'!S296</f>
        <v>21</v>
      </c>
      <c r="AB296" s="64">
        <f>IF('BASE DATOS CONDUCTORES'!D296="","",'BASE DATOS CONDUCTORES'!D296)</f>
        <v>293</v>
      </c>
    </row>
    <row r="297" spans="2:28">
      <c r="B297" s="11">
        <f t="shared" si="1052"/>
        <v>294</v>
      </c>
      <c r="C297" s="66">
        <v>6546</v>
      </c>
      <c r="D297" s="78">
        <v>294</v>
      </c>
      <c r="E297" s="14" t="s">
        <v>179</v>
      </c>
      <c r="F297" s="13" t="s">
        <v>132</v>
      </c>
      <c r="G297" s="11">
        <f t="shared" si="1053"/>
        <v>407</v>
      </c>
      <c r="H297" s="12" t="str">
        <f t="shared" si="1054"/>
        <v/>
      </c>
      <c r="I297" s="12" t="str">
        <f t="shared" ref="I297:J297" si="1203">IF(H297="","",RANK(H297,H$4:H$403))</f>
        <v/>
      </c>
      <c r="J297" s="12" t="str">
        <f t="shared" si="1203"/>
        <v/>
      </c>
      <c r="K297" s="12" t="str">
        <f t="shared" si="1056"/>
        <v/>
      </c>
      <c r="L297" s="12" t="str">
        <f t="shared" ref="L297:M297" si="1204">IF(K297="","",RANK(K297,K$4:K$403))</f>
        <v/>
      </c>
      <c r="M297" s="12" t="str">
        <f t="shared" si="1204"/>
        <v/>
      </c>
      <c r="N297" s="12">
        <f t="shared" si="1058"/>
        <v>112</v>
      </c>
      <c r="O297" s="12">
        <f t="shared" ref="O297:P297" si="1205">IF(N297="","",RANK(N297,N$4:N$403))</f>
        <v>1</v>
      </c>
      <c r="P297" s="12">
        <f t="shared" si="1205"/>
        <v>11</v>
      </c>
      <c r="Q297" s="12" t="str">
        <f t="shared" si="1060"/>
        <v/>
      </c>
      <c r="R297" s="12" t="str">
        <f t="shared" ref="R297:S297" si="1206">IF(Q297="","",RANK(Q297,Q$4:Q$403))</f>
        <v/>
      </c>
      <c r="S297" s="12" t="str">
        <f t="shared" si="1206"/>
        <v/>
      </c>
      <c r="T297" s="11" t="str">
        <f t="shared" si="1062"/>
        <v>CASTROMIL</v>
      </c>
      <c r="W297" s="64" t="str">
        <f>IF('BASE DATOS CONDUCTORES'!F297="","",'BASE DATOS CONDUCTORES'!F297)</f>
        <v>CASTROMIL</v>
      </c>
      <c r="X297" s="64" t="str">
        <f>'BASE DATOS CONDUCTORES'!J297</f>
        <v/>
      </c>
      <c r="Y297" s="64" t="str">
        <f>'BASE DATOS CONDUCTORES'!M297</f>
        <v/>
      </c>
      <c r="Z297" s="64">
        <f>'BASE DATOS CONDUCTORES'!P297</f>
        <v>11</v>
      </c>
      <c r="AA297" s="64" t="str">
        <f>'BASE DATOS CONDUCTORES'!S297</f>
        <v/>
      </c>
      <c r="AB297" s="64">
        <f>IF('BASE DATOS CONDUCTORES'!D297="","",'BASE DATOS CONDUCTORES'!D297)</f>
        <v>294</v>
      </c>
    </row>
    <row r="298" spans="2:28">
      <c r="B298" s="11" t="str">
        <f t="shared" si="1052"/>
        <v/>
      </c>
      <c r="C298" s="66"/>
      <c r="D298" s="78">
        <v>295</v>
      </c>
      <c r="E298" s="14"/>
      <c r="F298" s="13"/>
      <c r="G298" s="11" t="str">
        <f t="shared" si="1053"/>
        <v/>
      </c>
      <c r="H298" s="12" t="str">
        <f t="shared" si="1054"/>
        <v/>
      </c>
      <c r="I298" s="12" t="str">
        <f t="shared" ref="I298:J298" si="1207">IF(H298="","",RANK(H298,H$4:H$403))</f>
        <v/>
      </c>
      <c r="J298" s="12" t="str">
        <f t="shared" si="1207"/>
        <v/>
      </c>
      <c r="K298" s="12" t="str">
        <f t="shared" si="1056"/>
        <v/>
      </c>
      <c r="L298" s="12" t="str">
        <f t="shared" ref="L298:M298" si="1208">IF(K298="","",RANK(K298,K$4:K$403))</f>
        <v/>
      </c>
      <c r="M298" s="12" t="str">
        <f t="shared" si="1208"/>
        <v/>
      </c>
      <c r="N298" s="12" t="str">
        <f t="shared" si="1058"/>
        <v/>
      </c>
      <c r="O298" s="12" t="str">
        <f t="shared" ref="O298:P298" si="1209">IF(N298="","",RANK(N298,N$4:N$403))</f>
        <v/>
      </c>
      <c r="P298" s="12" t="str">
        <f t="shared" si="1209"/>
        <v/>
      </c>
      <c r="Q298" s="12" t="str">
        <f t="shared" si="1060"/>
        <v/>
      </c>
      <c r="R298" s="12" t="str">
        <f t="shared" ref="R298:S298" si="1210">IF(Q298="","",RANK(Q298,Q$4:Q$403))</f>
        <v/>
      </c>
      <c r="S298" s="12" t="str">
        <f t="shared" si="1210"/>
        <v/>
      </c>
      <c r="T298" s="11" t="str">
        <f t="shared" si="1062"/>
        <v/>
      </c>
      <c r="W298" s="64" t="str">
        <f>IF('BASE DATOS CONDUCTORES'!F298="","",'BASE DATOS CONDUCTORES'!F298)</f>
        <v/>
      </c>
      <c r="X298" s="64" t="str">
        <f>'BASE DATOS CONDUCTORES'!J298</f>
        <v/>
      </c>
      <c r="Y298" s="64" t="str">
        <f>'BASE DATOS CONDUCTORES'!M298</f>
        <v/>
      </c>
      <c r="Z298" s="64" t="str">
        <f>'BASE DATOS CONDUCTORES'!P298</f>
        <v/>
      </c>
      <c r="AA298" s="64" t="str">
        <f>'BASE DATOS CONDUCTORES'!S298</f>
        <v/>
      </c>
      <c r="AB298" s="64">
        <f>IF('BASE DATOS CONDUCTORES'!D298="","",'BASE DATOS CONDUCTORES'!D298)</f>
        <v>295</v>
      </c>
    </row>
    <row r="299" spans="2:28">
      <c r="B299" s="11" t="str">
        <f t="shared" si="1052"/>
        <v/>
      </c>
      <c r="C299" s="66"/>
      <c r="D299" s="78">
        <v>296</v>
      </c>
      <c r="E299" s="14"/>
      <c r="F299" s="13"/>
      <c r="G299" s="11" t="str">
        <f t="shared" si="1053"/>
        <v/>
      </c>
      <c r="H299" s="12" t="str">
        <f t="shared" si="1054"/>
        <v/>
      </c>
      <c r="I299" s="12" t="str">
        <f t="shared" ref="I299:J299" si="1211">IF(H299="","",RANK(H299,H$4:H$403))</f>
        <v/>
      </c>
      <c r="J299" s="12" t="str">
        <f t="shared" si="1211"/>
        <v/>
      </c>
      <c r="K299" s="12" t="str">
        <f t="shared" si="1056"/>
        <v/>
      </c>
      <c r="L299" s="12" t="str">
        <f t="shared" ref="L299:M299" si="1212">IF(K299="","",RANK(K299,K$4:K$403))</f>
        <v/>
      </c>
      <c r="M299" s="12" t="str">
        <f t="shared" si="1212"/>
        <v/>
      </c>
      <c r="N299" s="12" t="str">
        <f t="shared" si="1058"/>
        <v/>
      </c>
      <c r="O299" s="12" t="str">
        <f t="shared" ref="O299:P299" si="1213">IF(N299="","",RANK(N299,N$4:N$403))</f>
        <v/>
      </c>
      <c r="P299" s="12" t="str">
        <f t="shared" si="1213"/>
        <v/>
      </c>
      <c r="Q299" s="12" t="str">
        <f t="shared" si="1060"/>
        <v/>
      </c>
      <c r="R299" s="12" t="str">
        <f t="shared" ref="R299:S299" si="1214">IF(Q299="","",RANK(Q299,Q$4:Q$403))</f>
        <v/>
      </c>
      <c r="S299" s="12" t="str">
        <f t="shared" si="1214"/>
        <v/>
      </c>
      <c r="T299" s="11" t="str">
        <f t="shared" si="1062"/>
        <v/>
      </c>
      <c r="W299" s="64" t="str">
        <f>IF('BASE DATOS CONDUCTORES'!F299="","",'BASE DATOS CONDUCTORES'!F299)</f>
        <v/>
      </c>
      <c r="X299" s="64" t="str">
        <f>'BASE DATOS CONDUCTORES'!J299</f>
        <v/>
      </c>
      <c r="Y299" s="64" t="str">
        <f>'BASE DATOS CONDUCTORES'!M299</f>
        <v/>
      </c>
      <c r="Z299" s="64" t="str">
        <f>'BASE DATOS CONDUCTORES'!P299</f>
        <v/>
      </c>
      <c r="AA299" s="64" t="str">
        <f>'BASE DATOS CONDUCTORES'!S299</f>
        <v/>
      </c>
      <c r="AB299" s="64">
        <f>IF('BASE DATOS CONDUCTORES'!D299="","",'BASE DATOS CONDUCTORES'!D299)</f>
        <v>296</v>
      </c>
    </row>
    <row r="300" spans="2:28">
      <c r="B300" s="11" t="str">
        <f t="shared" si="1052"/>
        <v/>
      </c>
      <c r="C300" s="66"/>
      <c r="D300" s="78">
        <v>297</v>
      </c>
      <c r="E300" s="14"/>
      <c r="F300" s="13"/>
      <c r="G300" s="11" t="str">
        <f t="shared" si="1053"/>
        <v/>
      </c>
      <c r="H300" s="12" t="str">
        <f t="shared" si="1054"/>
        <v/>
      </c>
      <c r="I300" s="12" t="str">
        <f t="shared" ref="I300:J300" si="1215">IF(H300="","",RANK(H300,H$4:H$403))</f>
        <v/>
      </c>
      <c r="J300" s="12" t="str">
        <f t="shared" si="1215"/>
        <v/>
      </c>
      <c r="K300" s="12" t="str">
        <f t="shared" si="1056"/>
        <v/>
      </c>
      <c r="L300" s="12" t="str">
        <f t="shared" ref="L300:M300" si="1216">IF(K300="","",RANK(K300,K$4:K$403))</f>
        <v/>
      </c>
      <c r="M300" s="12" t="str">
        <f t="shared" si="1216"/>
        <v/>
      </c>
      <c r="N300" s="12" t="str">
        <f t="shared" si="1058"/>
        <v/>
      </c>
      <c r="O300" s="12" t="str">
        <f t="shared" ref="O300:P300" si="1217">IF(N300="","",RANK(N300,N$4:N$403))</f>
        <v/>
      </c>
      <c r="P300" s="12" t="str">
        <f t="shared" si="1217"/>
        <v/>
      </c>
      <c r="Q300" s="12" t="str">
        <f t="shared" si="1060"/>
        <v/>
      </c>
      <c r="R300" s="12" t="str">
        <f t="shared" ref="R300:S300" si="1218">IF(Q300="","",RANK(Q300,Q$4:Q$403))</f>
        <v/>
      </c>
      <c r="S300" s="12" t="str">
        <f t="shared" si="1218"/>
        <v/>
      </c>
      <c r="T300" s="11" t="str">
        <f t="shared" si="1062"/>
        <v/>
      </c>
      <c r="W300" s="64" t="str">
        <f>IF('BASE DATOS CONDUCTORES'!F300="","",'BASE DATOS CONDUCTORES'!F300)</f>
        <v/>
      </c>
      <c r="X300" s="64" t="str">
        <f>'BASE DATOS CONDUCTORES'!J300</f>
        <v/>
      </c>
      <c r="Y300" s="64" t="str">
        <f>'BASE DATOS CONDUCTORES'!M300</f>
        <v/>
      </c>
      <c r="Z300" s="64" t="str">
        <f>'BASE DATOS CONDUCTORES'!P300</f>
        <v/>
      </c>
      <c r="AA300" s="64" t="str">
        <f>'BASE DATOS CONDUCTORES'!S300</f>
        <v/>
      </c>
      <c r="AB300" s="64">
        <f>IF('BASE DATOS CONDUCTORES'!D300="","",'BASE DATOS CONDUCTORES'!D300)</f>
        <v>297</v>
      </c>
    </row>
    <row r="301" spans="2:28">
      <c r="B301" s="11" t="str">
        <f t="shared" si="1052"/>
        <v/>
      </c>
      <c r="C301" s="66"/>
      <c r="D301" s="78">
        <v>298</v>
      </c>
      <c r="E301" s="14"/>
      <c r="F301" s="13"/>
      <c r="G301" s="11" t="str">
        <f t="shared" si="1053"/>
        <v/>
      </c>
      <c r="H301" s="12" t="str">
        <f t="shared" si="1054"/>
        <v/>
      </c>
      <c r="I301" s="12" t="str">
        <f t="shared" ref="I301:J301" si="1219">IF(H301="","",RANK(H301,H$4:H$403))</f>
        <v/>
      </c>
      <c r="J301" s="12" t="str">
        <f t="shared" si="1219"/>
        <v/>
      </c>
      <c r="K301" s="12" t="str">
        <f t="shared" si="1056"/>
        <v/>
      </c>
      <c r="L301" s="12" t="str">
        <f t="shared" ref="L301:M301" si="1220">IF(K301="","",RANK(K301,K$4:K$403))</f>
        <v/>
      </c>
      <c r="M301" s="12" t="str">
        <f t="shared" si="1220"/>
        <v/>
      </c>
      <c r="N301" s="12" t="str">
        <f t="shared" si="1058"/>
        <v/>
      </c>
      <c r="O301" s="12" t="str">
        <f t="shared" ref="O301:P301" si="1221">IF(N301="","",RANK(N301,N$4:N$403))</f>
        <v/>
      </c>
      <c r="P301" s="12" t="str">
        <f t="shared" si="1221"/>
        <v/>
      </c>
      <c r="Q301" s="12" t="str">
        <f t="shared" si="1060"/>
        <v/>
      </c>
      <c r="R301" s="12" t="str">
        <f t="shared" ref="R301:S301" si="1222">IF(Q301="","",RANK(Q301,Q$4:Q$403))</f>
        <v/>
      </c>
      <c r="S301" s="12" t="str">
        <f t="shared" si="1222"/>
        <v/>
      </c>
      <c r="T301" s="11" t="str">
        <f t="shared" si="1062"/>
        <v/>
      </c>
      <c r="W301" s="64" t="str">
        <f>IF('BASE DATOS CONDUCTORES'!F301="","",'BASE DATOS CONDUCTORES'!F301)</f>
        <v/>
      </c>
      <c r="X301" s="64" t="str">
        <f>'BASE DATOS CONDUCTORES'!J301</f>
        <v/>
      </c>
      <c r="Y301" s="64" t="str">
        <f>'BASE DATOS CONDUCTORES'!M301</f>
        <v/>
      </c>
      <c r="Z301" s="64" t="str">
        <f>'BASE DATOS CONDUCTORES'!P301</f>
        <v/>
      </c>
      <c r="AA301" s="64" t="str">
        <f>'BASE DATOS CONDUCTORES'!S301</f>
        <v/>
      </c>
      <c r="AB301" s="64">
        <f>IF('BASE DATOS CONDUCTORES'!D301="","",'BASE DATOS CONDUCTORES'!D301)</f>
        <v>298</v>
      </c>
    </row>
    <row r="302" spans="2:28">
      <c r="B302" s="11" t="str">
        <f t="shared" si="1052"/>
        <v/>
      </c>
      <c r="C302" s="66"/>
      <c r="D302" s="78">
        <v>299</v>
      </c>
      <c r="E302" s="14"/>
      <c r="F302" s="13"/>
      <c r="G302" s="11" t="str">
        <f t="shared" si="1053"/>
        <v/>
      </c>
      <c r="H302" s="12" t="str">
        <f t="shared" si="1054"/>
        <v/>
      </c>
      <c r="I302" s="12" t="str">
        <f t="shared" ref="I302:J302" si="1223">IF(H302="","",RANK(H302,H$4:H$403))</f>
        <v/>
      </c>
      <c r="J302" s="12" t="str">
        <f t="shared" si="1223"/>
        <v/>
      </c>
      <c r="K302" s="12" t="str">
        <f t="shared" si="1056"/>
        <v/>
      </c>
      <c r="L302" s="12" t="str">
        <f t="shared" ref="L302:M302" si="1224">IF(K302="","",RANK(K302,K$4:K$403))</f>
        <v/>
      </c>
      <c r="M302" s="12" t="str">
        <f t="shared" si="1224"/>
        <v/>
      </c>
      <c r="N302" s="12" t="str">
        <f t="shared" si="1058"/>
        <v/>
      </c>
      <c r="O302" s="12" t="str">
        <f t="shared" ref="O302:P302" si="1225">IF(N302="","",RANK(N302,N$4:N$403))</f>
        <v/>
      </c>
      <c r="P302" s="12" t="str">
        <f t="shared" si="1225"/>
        <v/>
      </c>
      <c r="Q302" s="12" t="str">
        <f t="shared" si="1060"/>
        <v/>
      </c>
      <c r="R302" s="12" t="str">
        <f t="shared" ref="R302:S302" si="1226">IF(Q302="","",RANK(Q302,Q$4:Q$403))</f>
        <v/>
      </c>
      <c r="S302" s="12" t="str">
        <f t="shared" si="1226"/>
        <v/>
      </c>
      <c r="T302" s="11" t="str">
        <f t="shared" si="1062"/>
        <v/>
      </c>
      <c r="W302" s="64" t="str">
        <f>IF('BASE DATOS CONDUCTORES'!F302="","",'BASE DATOS CONDUCTORES'!F302)</f>
        <v/>
      </c>
      <c r="X302" s="64" t="str">
        <f>'BASE DATOS CONDUCTORES'!J302</f>
        <v/>
      </c>
      <c r="Y302" s="64" t="str">
        <f>'BASE DATOS CONDUCTORES'!M302</f>
        <v/>
      </c>
      <c r="Z302" s="64" t="str">
        <f>'BASE DATOS CONDUCTORES'!P302</f>
        <v/>
      </c>
      <c r="AA302" s="64" t="str">
        <f>'BASE DATOS CONDUCTORES'!S302</f>
        <v/>
      </c>
      <c r="AB302" s="64">
        <f>IF('BASE DATOS CONDUCTORES'!D302="","",'BASE DATOS CONDUCTORES'!D302)</f>
        <v>299</v>
      </c>
    </row>
    <row r="303" spans="2:28">
      <c r="B303" s="11" t="str">
        <f t="shared" si="1052"/>
        <v/>
      </c>
      <c r="C303" s="66"/>
      <c r="D303" s="78">
        <v>300</v>
      </c>
      <c r="E303" s="14"/>
      <c r="F303" s="13"/>
      <c r="G303" s="11" t="str">
        <f t="shared" si="1053"/>
        <v/>
      </c>
      <c r="H303" s="12" t="str">
        <f t="shared" si="1054"/>
        <v/>
      </c>
      <c r="I303" s="12" t="str">
        <f t="shared" ref="I303:J303" si="1227">IF(H303="","",RANK(H303,H$4:H$403))</f>
        <v/>
      </c>
      <c r="J303" s="12" t="str">
        <f t="shared" si="1227"/>
        <v/>
      </c>
      <c r="K303" s="12" t="str">
        <f t="shared" si="1056"/>
        <v/>
      </c>
      <c r="L303" s="12" t="str">
        <f t="shared" ref="L303:M303" si="1228">IF(K303="","",RANK(K303,K$4:K$403))</f>
        <v/>
      </c>
      <c r="M303" s="12" t="str">
        <f t="shared" si="1228"/>
        <v/>
      </c>
      <c r="N303" s="12" t="str">
        <f t="shared" si="1058"/>
        <v/>
      </c>
      <c r="O303" s="12" t="str">
        <f t="shared" ref="O303:P303" si="1229">IF(N303="","",RANK(N303,N$4:N$403))</f>
        <v/>
      </c>
      <c r="P303" s="12" t="str">
        <f t="shared" si="1229"/>
        <v/>
      </c>
      <c r="Q303" s="12" t="str">
        <f t="shared" si="1060"/>
        <v/>
      </c>
      <c r="R303" s="12" t="str">
        <f t="shared" ref="R303:S303" si="1230">IF(Q303="","",RANK(Q303,Q$4:Q$403))</f>
        <v/>
      </c>
      <c r="S303" s="12" t="str">
        <f t="shared" si="1230"/>
        <v/>
      </c>
      <c r="T303" s="11" t="str">
        <f t="shared" si="1062"/>
        <v/>
      </c>
      <c r="W303" s="64" t="str">
        <f>IF('BASE DATOS CONDUCTORES'!F303="","",'BASE DATOS CONDUCTORES'!F303)</f>
        <v/>
      </c>
      <c r="X303" s="64" t="str">
        <f>'BASE DATOS CONDUCTORES'!J303</f>
        <v/>
      </c>
      <c r="Y303" s="64" t="str">
        <f>'BASE DATOS CONDUCTORES'!M303</f>
        <v/>
      </c>
      <c r="Z303" s="64" t="str">
        <f>'BASE DATOS CONDUCTORES'!P303</f>
        <v/>
      </c>
      <c r="AA303" s="64" t="str">
        <f>'BASE DATOS CONDUCTORES'!S303</f>
        <v/>
      </c>
      <c r="AB303" s="64">
        <f>IF('BASE DATOS CONDUCTORES'!D303="","",'BASE DATOS CONDUCTORES'!D303)</f>
        <v>300</v>
      </c>
    </row>
    <row r="304" spans="2:28">
      <c r="B304" s="11" t="str">
        <f t="shared" si="1052"/>
        <v/>
      </c>
      <c r="C304" s="66"/>
      <c r="D304" s="78">
        <v>301</v>
      </c>
      <c r="E304" s="14"/>
      <c r="F304" s="13"/>
      <c r="G304" s="11" t="str">
        <f t="shared" si="1053"/>
        <v/>
      </c>
      <c r="H304" s="12" t="str">
        <f t="shared" si="1054"/>
        <v/>
      </c>
      <c r="I304" s="12" t="str">
        <f t="shared" ref="I304:J304" si="1231">IF(H304="","",RANK(H304,H$4:H$403))</f>
        <v/>
      </c>
      <c r="J304" s="12" t="str">
        <f t="shared" si="1231"/>
        <v/>
      </c>
      <c r="K304" s="12" t="str">
        <f t="shared" si="1056"/>
        <v/>
      </c>
      <c r="L304" s="12" t="str">
        <f t="shared" ref="L304:M304" si="1232">IF(K304="","",RANK(K304,K$4:K$403))</f>
        <v/>
      </c>
      <c r="M304" s="12" t="str">
        <f t="shared" si="1232"/>
        <v/>
      </c>
      <c r="N304" s="12" t="str">
        <f t="shared" si="1058"/>
        <v/>
      </c>
      <c r="O304" s="12" t="str">
        <f t="shared" ref="O304:P304" si="1233">IF(N304="","",RANK(N304,N$4:N$403))</f>
        <v/>
      </c>
      <c r="P304" s="12" t="str">
        <f t="shared" si="1233"/>
        <v/>
      </c>
      <c r="Q304" s="12" t="str">
        <f t="shared" si="1060"/>
        <v/>
      </c>
      <c r="R304" s="12" t="str">
        <f t="shared" ref="R304:S304" si="1234">IF(Q304="","",RANK(Q304,Q$4:Q$403))</f>
        <v/>
      </c>
      <c r="S304" s="12" t="str">
        <f t="shared" si="1234"/>
        <v/>
      </c>
      <c r="T304" s="11" t="str">
        <f t="shared" si="1062"/>
        <v/>
      </c>
      <c r="W304" s="64" t="str">
        <f>IF('BASE DATOS CONDUCTORES'!F304="","",'BASE DATOS CONDUCTORES'!F304)</f>
        <v/>
      </c>
      <c r="X304" s="64" t="str">
        <f>'BASE DATOS CONDUCTORES'!J304</f>
        <v/>
      </c>
      <c r="Y304" s="64" t="str">
        <f>'BASE DATOS CONDUCTORES'!M304</f>
        <v/>
      </c>
      <c r="Z304" s="64" t="str">
        <f>'BASE DATOS CONDUCTORES'!P304</f>
        <v/>
      </c>
      <c r="AA304" s="64" t="str">
        <f>'BASE DATOS CONDUCTORES'!S304</f>
        <v/>
      </c>
      <c r="AB304" s="64">
        <f>IF('BASE DATOS CONDUCTORES'!D304="","",'BASE DATOS CONDUCTORES'!D304)</f>
        <v>301</v>
      </c>
    </row>
    <row r="305" spans="2:28">
      <c r="B305" s="11" t="str">
        <f t="shared" si="1052"/>
        <v/>
      </c>
      <c r="C305" s="66"/>
      <c r="D305" s="78">
        <v>302</v>
      </c>
      <c r="E305" s="14"/>
      <c r="F305" s="13"/>
      <c r="G305" s="11" t="str">
        <f t="shared" si="1053"/>
        <v/>
      </c>
      <c r="H305" s="12" t="str">
        <f t="shared" si="1054"/>
        <v/>
      </c>
      <c r="I305" s="12" t="str">
        <f t="shared" ref="I305:J305" si="1235">IF(H305="","",RANK(H305,H$4:H$403))</f>
        <v/>
      </c>
      <c r="J305" s="12" t="str">
        <f t="shared" si="1235"/>
        <v/>
      </c>
      <c r="K305" s="12" t="str">
        <f t="shared" si="1056"/>
        <v/>
      </c>
      <c r="L305" s="12" t="str">
        <f t="shared" ref="L305:M305" si="1236">IF(K305="","",RANK(K305,K$4:K$403))</f>
        <v/>
      </c>
      <c r="M305" s="12" t="str">
        <f t="shared" si="1236"/>
        <v/>
      </c>
      <c r="N305" s="12" t="str">
        <f t="shared" si="1058"/>
        <v/>
      </c>
      <c r="O305" s="12" t="str">
        <f t="shared" ref="O305:P305" si="1237">IF(N305="","",RANK(N305,N$4:N$403))</f>
        <v/>
      </c>
      <c r="P305" s="12" t="str">
        <f t="shared" si="1237"/>
        <v/>
      </c>
      <c r="Q305" s="12" t="str">
        <f t="shared" si="1060"/>
        <v/>
      </c>
      <c r="R305" s="12" t="str">
        <f t="shared" ref="R305:S305" si="1238">IF(Q305="","",RANK(Q305,Q$4:Q$403))</f>
        <v/>
      </c>
      <c r="S305" s="12" t="str">
        <f t="shared" si="1238"/>
        <v/>
      </c>
      <c r="T305" s="11" t="str">
        <f t="shared" si="1062"/>
        <v/>
      </c>
      <c r="W305" s="64" t="str">
        <f>IF('BASE DATOS CONDUCTORES'!F305="","",'BASE DATOS CONDUCTORES'!F305)</f>
        <v/>
      </c>
      <c r="X305" s="64" t="str">
        <f>'BASE DATOS CONDUCTORES'!J305</f>
        <v/>
      </c>
      <c r="Y305" s="64" t="str">
        <f>'BASE DATOS CONDUCTORES'!M305</f>
        <v/>
      </c>
      <c r="Z305" s="64" t="str">
        <f>'BASE DATOS CONDUCTORES'!P305</f>
        <v/>
      </c>
      <c r="AA305" s="64" t="str">
        <f>'BASE DATOS CONDUCTORES'!S305</f>
        <v/>
      </c>
      <c r="AB305" s="64">
        <f>IF('BASE DATOS CONDUCTORES'!D305="","",'BASE DATOS CONDUCTORES'!D305)</f>
        <v>302</v>
      </c>
    </row>
    <row r="306" spans="2:28">
      <c r="B306" s="11" t="str">
        <f t="shared" si="1052"/>
        <v/>
      </c>
      <c r="C306" s="66"/>
      <c r="D306" s="78">
        <v>303</v>
      </c>
      <c r="E306" s="14"/>
      <c r="F306" s="13"/>
      <c r="G306" s="11" t="str">
        <f t="shared" si="1053"/>
        <v/>
      </c>
      <c r="H306" s="12" t="str">
        <f t="shared" si="1054"/>
        <v/>
      </c>
      <c r="I306" s="12" t="str">
        <f t="shared" ref="I306:J306" si="1239">IF(H306="","",RANK(H306,H$4:H$403))</f>
        <v/>
      </c>
      <c r="J306" s="12" t="str">
        <f t="shared" si="1239"/>
        <v/>
      </c>
      <c r="K306" s="12" t="str">
        <f t="shared" si="1056"/>
        <v/>
      </c>
      <c r="L306" s="12" t="str">
        <f t="shared" ref="L306:M306" si="1240">IF(K306="","",RANK(K306,K$4:K$403))</f>
        <v/>
      </c>
      <c r="M306" s="12" t="str">
        <f t="shared" si="1240"/>
        <v/>
      </c>
      <c r="N306" s="12" t="str">
        <f t="shared" si="1058"/>
        <v/>
      </c>
      <c r="O306" s="12" t="str">
        <f t="shared" ref="O306:P306" si="1241">IF(N306="","",RANK(N306,N$4:N$403))</f>
        <v/>
      </c>
      <c r="P306" s="12" t="str">
        <f t="shared" si="1241"/>
        <v/>
      </c>
      <c r="Q306" s="12" t="str">
        <f t="shared" si="1060"/>
        <v/>
      </c>
      <c r="R306" s="12" t="str">
        <f t="shared" ref="R306:S306" si="1242">IF(Q306="","",RANK(Q306,Q$4:Q$403))</f>
        <v/>
      </c>
      <c r="S306" s="12" t="str">
        <f t="shared" si="1242"/>
        <v/>
      </c>
      <c r="T306" s="11" t="str">
        <f t="shared" si="1062"/>
        <v/>
      </c>
      <c r="W306" s="64" t="str">
        <f>IF('BASE DATOS CONDUCTORES'!F306="","",'BASE DATOS CONDUCTORES'!F306)</f>
        <v/>
      </c>
      <c r="X306" s="64" t="str">
        <f>'BASE DATOS CONDUCTORES'!J306</f>
        <v/>
      </c>
      <c r="Y306" s="64" t="str">
        <f>'BASE DATOS CONDUCTORES'!M306</f>
        <v/>
      </c>
      <c r="Z306" s="64" t="str">
        <f>'BASE DATOS CONDUCTORES'!P306</f>
        <v/>
      </c>
      <c r="AA306" s="64" t="str">
        <f>'BASE DATOS CONDUCTORES'!S306</f>
        <v/>
      </c>
      <c r="AB306" s="64">
        <f>IF('BASE DATOS CONDUCTORES'!D306="","",'BASE DATOS CONDUCTORES'!D306)</f>
        <v>303</v>
      </c>
    </row>
    <row r="307" spans="2:28">
      <c r="B307" s="11" t="str">
        <f t="shared" si="1052"/>
        <v/>
      </c>
      <c r="C307" s="66"/>
      <c r="D307" s="78">
        <v>304</v>
      </c>
      <c r="E307" s="14"/>
      <c r="F307" s="13"/>
      <c r="G307" s="11" t="str">
        <f t="shared" si="1053"/>
        <v/>
      </c>
      <c r="H307" s="12" t="str">
        <f t="shared" si="1054"/>
        <v/>
      </c>
      <c r="I307" s="12" t="str">
        <f t="shared" ref="I307:J307" si="1243">IF(H307="","",RANK(H307,H$4:H$403))</f>
        <v/>
      </c>
      <c r="J307" s="12" t="str">
        <f t="shared" si="1243"/>
        <v/>
      </c>
      <c r="K307" s="12" t="str">
        <f t="shared" si="1056"/>
        <v/>
      </c>
      <c r="L307" s="12" t="str">
        <f t="shared" ref="L307:M307" si="1244">IF(K307="","",RANK(K307,K$4:K$403))</f>
        <v/>
      </c>
      <c r="M307" s="12" t="str">
        <f t="shared" si="1244"/>
        <v/>
      </c>
      <c r="N307" s="12" t="str">
        <f t="shared" si="1058"/>
        <v/>
      </c>
      <c r="O307" s="12" t="str">
        <f t="shared" ref="O307:P307" si="1245">IF(N307="","",RANK(N307,N$4:N$403))</f>
        <v/>
      </c>
      <c r="P307" s="12" t="str">
        <f t="shared" si="1245"/>
        <v/>
      </c>
      <c r="Q307" s="12" t="str">
        <f t="shared" si="1060"/>
        <v/>
      </c>
      <c r="R307" s="12" t="str">
        <f t="shared" ref="R307:S307" si="1246">IF(Q307="","",RANK(Q307,Q$4:Q$403))</f>
        <v/>
      </c>
      <c r="S307" s="12" t="str">
        <f t="shared" si="1246"/>
        <v/>
      </c>
      <c r="T307" s="11" t="str">
        <f t="shared" si="1062"/>
        <v/>
      </c>
      <c r="W307" s="64" t="str">
        <f>IF('BASE DATOS CONDUCTORES'!F307="","",'BASE DATOS CONDUCTORES'!F307)</f>
        <v/>
      </c>
      <c r="X307" s="64" t="str">
        <f>'BASE DATOS CONDUCTORES'!J307</f>
        <v/>
      </c>
      <c r="Y307" s="64" t="str">
        <f>'BASE DATOS CONDUCTORES'!M307</f>
        <v/>
      </c>
      <c r="Z307" s="64" t="str">
        <f>'BASE DATOS CONDUCTORES'!P307</f>
        <v/>
      </c>
      <c r="AA307" s="64" t="str">
        <f>'BASE DATOS CONDUCTORES'!S307</f>
        <v/>
      </c>
      <c r="AB307" s="64">
        <f>IF('BASE DATOS CONDUCTORES'!D307="","",'BASE DATOS CONDUCTORES'!D307)</f>
        <v>304</v>
      </c>
    </row>
    <row r="308" spans="2:28">
      <c r="B308" s="11" t="str">
        <f t="shared" si="1052"/>
        <v/>
      </c>
      <c r="C308" s="66"/>
      <c r="D308" s="78">
        <v>305</v>
      </c>
      <c r="E308" s="14"/>
      <c r="F308" s="13"/>
      <c r="G308" s="11" t="str">
        <f t="shared" si="1053"/>
        <v/>
      </c>
      <c r="H308" s="12" t="str">
        <f t="shared" si="1054"/>
        <v/>
      </c>
      <c r="I308" s="12" t="str">
        <f t="shared" ref="I308:J308" si="1247">IF(H308="","",RANK(H308,H$4:H$403))</f>
        <v/>
      </c>
      <c r="J308" s="12" t="str">
        <f t="shared" si="1247"/>
        <v/>
      </c>
      <c r="K308" s="12" t="str">
        <f t="shared" si="1056"/>
        <v/>
      </c>
      <c r="L308" s="12" t="str">
        <f t="shared" ref="L308:M308" si="1248">IF(K308="","",RANK(K308,K$4:K$403))</f>
        <v/>
      </c>
      <c r="M308" s="12" t="str">
        <f t="shared" si="1248"/>
        <v/>
      </c>
      <c r="N308" s="12" t="str">
        <f t="shared" si="1058"/>
        <v/>
      </c>
      <c r="O308" s="12" t="str">
        <f t="shared" ref="O308:P308" si="1249">IF(N308="","",RANK(N308,N$4:N$403))</f>
        <v/>
      </c>
      <c r="P308" s="12" t="str">
        <f t="shared" si="1249"/>
        <v/>
      </c>
      <c r="Q308" s="12" t="str">
        <f t="shared" si="1060"/>
        <v/>
      </c>
      <c r="R308" s="12" t="str">
        <f t="shared" ref="R308:S308" si="1250">IF(Q308="","",RANK(Q308,Q$4:Q$403))</f>
        <v/>
      </c>
      <c r="S308" s="12" t="str">
        <f t="shared" si="1250"/>
        <v/>
      </c>
      <c r="T308" s="11" t="str">
        <f t="shared" si="1062"/>
        <v/>
      </c>
      <c r="W308" s="64" t="str">
        <f>IF('BASE DATOS CONDUCTORES'!F308="","",'BASE DATOS CONDUCTORES'!F308)</f>
        <v/>
      </c>
      <c r="X308" s="64" t="str">
        <f>'BASE DATOS CONDUCTORES'!J308</f>
        <v/>
      </c>
      <c r="Y308" s="64" t="str">
        <f>'BASE DATOS CONDUCTORES'!M308</f>
        <v/>
      </c>
      <c r="Z308" s="64" t="str">
        <f>'BASE DATOS CONDUCTORES'!P308</f>
        <v/>
      </c>
      <c r="AA308" s="64" t="str">
        <f>'BASE DATOS CONDUCTORES'!S308</f>
        <v/>
      </c>
      <c r="AB308" s="64">
        <f>IF('BASE DATOS CONDUCTORES'!D308="","",'BASE DATOS CONDUCTORES'!D308)</f>
        <v>305</v>
      </c>
    </row>
    <row r="309" spans="2:28">
      <c r="B309" s="11" t="str">
        <f t="shared" si="1052"/>
        <v/>
      </c>
      <c r="C309" s="66"/>
      <c r="D309" s="78">
        <v>306</v>
      </c>
      <c r="E309" s="14"/>
      <c r="F309" s="13"/>
      <c r="G309" s="11" t="str">
        <f t="shared" si="1053"/>
        <v/>
      </c>
      <c r="H309" s="12" t="str">
        <f t="shared" si="1054"/>
        <v/>
      </c>
      <c r="I309" s="12" t="str">
        <f t="shared" ref="I309:J309" si="1251">IF(H309="","",RANK(H309,H$4:H$403))</f>
        <v/>
      </c>
      <c r="J309" s="12" t="str">
        <f t="shared" si="1251"/>
        <v/>
      </c>
      <c r="K309" s="12" t="str">
        <f t="shared" si="1056"/>
        <v/>
      </c>
      <c r="L309" s="12" t="str">
        <f t="shared" ref="L309:M309" si="1252">IF(K309="","",RANK(K309,K$4:K$403))</f>
        <v/>
      </c>
      <c r="M309" s="12" t="str">
        <f t="shared" si="1252"/>
        <v/>
      </c>
      <c r="N309" s="12" t="str">
        <f t="shared" si="1058"/>
        <v/>
      </c>
      <c r="O309" s="12" t="str">
        <f t="shared" ref="O309:P309" si="1253">IF(N309="","",RANK(N309,N$4:N$403))</f>
        <v/>
      </c>
      <c r="P309" s="12" t="str">
        <f t="shared" si="1253"/>
        <v/>
      </c>
      <c r="Q309" s="12" t="str">
        <f t="shared" si="1060"/>
        <v/>
      </c>
      <c r="R309" s="12" t="str">
        <f t="shared" ref="R309:S309" si="1254">IF(Q309="","",RANK(Q309,Q$4:Q$403))</f>
        <v/>
      </c>
      <c r="S309" s="12" t="str">
        <f t="shared" si="1254"/>
        <v/>
      </c>
      <c r="T309" s="11" t="str">
        <f t="shared" si="1062"/>
        <v/>
      </c>
      <c r="W309" s="64" t="str">
        <f>IF('BASE DATOS CONDUCTORES'!F309="","",'BASE DATOS CONDUCTORES'!F309)</f>
        <v/>
      </c>
      <c r="X309" s="64" t="str">
        <f>'BASE DATOS CONDUCTORES'!J309</f>
        <v/>
      </c>
      <c r="Y309" s="64" t="str">
        <f>'BASE DATOS CONDUCTORES'!M309</f>
        <v/>
      </c>
      <c r="Z309" s="64" t="str">
        <f>'BASE DATOS CONDUCTORES'!P309</f>
        <v/>
      </c>
      <c r="AA309" s="64" t="str">
        <f>'BASE DATOS CONDUCTORES'!S309</f>
        <v/>
      </c>
      <c r="AB309" s="64">
        <f>IF('BASE DATOS CONDUCTORES'!D309="","",'BASE DATOS CONDUCTORES'!D309)</f>
        <v>306</v>
      </c>
    </row>
    <row r="310" spans="2:28">
      <c r="B310" s="11" t="str">
        <f t="shared" si="1052"/>
        <v/>
      </c>
      <c r="C310" s="66"/>
      <c r="D310" s="78">
        <v>307</v>
      </c>
      <c r="E310" s="14"/>
      <c r="F310" s="13"/>
      <c r="G310" s="11" t="str">
        <f t="shared" si="1053"/>
        <v/>
      </c>
      <c r="H310" s="12" t="str">
        <f t="shared" si="1054"/>
        <v/>
      </c>
      <c r="I310" s="12" t="str">
        <f t="shared" ref="I310:J310" si="1255">IF(H310="","",RANK(H310,H$4:H$403))</f>
        <v/>
      </c>
      <c r="J310" s="12" t="str">
        <f t="shared" si="1255"/>
        <v/>
      </c>
      <c r="K310" s="12" t="str">
        <f t="shared" si="1056"/>
        <v/>
      </c>
      <c r="L310" s="12" t="str">
        <f t="shared" ref="L310:M310" si="1256">IF(K310="","",RANK(K310,K$4:K$403))</f>
        <v/>
      </c>
      <c r="M310" s="12" t="str">
        <f t="shared" si="1256"/>
        <v/>
      </c>
      <c r="N310" s="12" t="str">
        <f t="shared" si="1058"/>
        <v/>
      </c>
      <c r="O310" s="12" t="str">
        <f t="shared" ref="O310:P310" si="1257">IF(N310="","",RANK(N310,N$4:N$403))</f>
        <v/>
      </c>
      <c r="P310" s="12" t="str">
        <f t="shared" si="1257"/>
        <v/>
      </c>
      <c r="Q310" s="12" t="str">
        <f t="shared" si="1060"/>
        <v/>
      </c>
      <c r="R310" s="12" t="str">
        <f t="shared" ref="R310:S310" si="1258">IF(Q310="","",RANK(Q310,Q$4:Q$403))</f>
        <v/>
      </c>
      <c r="S310" s="12" t="str">
        <f t="shared" si="1258"/>
        <v/>
      </c>
      <c r="T310" s="11" t="str">
        <f t="shared" si="1062"/>
        <v/>
      </c>
      <c r="W310" s="64" t="str">
        <f>IF('BASE DATOS CONDUCTORES'!F310="","",'BASE DATOS CONDUCTORES'!F310)</f>
        <v/>
      </c>
      <c r="X310" s="64" t="str">
        <f>'BASE DATOS CONDUCTORES'!J310</f>
        <v/>
      </c>
      <c r="Y310" s="64" t="str">
        <f>'BASE DATOS CONDUCTORES'!M310</f>
        <v/>
      </c>
      <c r="Z310" s="64" t="str">
        <f>'BASE DATOS CONDUCTORES'!P310</f>
        <v/>
      </c>
      <c r="AA310" s="64" t="str">
        <f>'BASE DATOS CONDUCTORES'!S310</f>
        <v/>
      </c>
      <c r="AB310" s="64">
        <f>IF('BASE DATOS CONDUCTORES'!D310="","",'BASE DATOS CONDUCTORES'!D310)</f>
        <v>307</v>
      </c>
    </row>
    <row r="311" spans="2:28">
      <c r="B311" s="11" t="str">
        <f t="shared" si="1052"/>
        <v/>
      </c>
      <c r="C311" s="66"/>
      <c r="D311" s="78">
        <v>308</v>
      </c>
      <c r="E311" s="14"/>
      <c r="F311" s="13"/>
      <c r="G311" s="11" t="str">
        <f t="shared" si="1053"/>
        <v/>
      </c>
      <c r="H311" s="12" t="str">
        <f t="shared" si="1054"/>
        <v/>
      </c>
      <c r="I311" s="12" t="str">
        <f t="shared" ref="I311:J311" si="1259">IF(H311="","",RANK(H311,H$4:H$403))</f>
        <v/>
      </c>
      <c r="J311" s="12" t="str">
        <f t="shared" si="1259"/>
        <v/>
      </c>
      <c r="K311" s="12" t="str">
        <f t="shared" si="1056"/>
        <v/>
      </c>
      <c r="L311" s="12" t="str">
        <f t="shared" ref="L311:M311" si="1260">IF(K311="","",RANK(K311,K$4:K$403))</f>
        <v/>
      </c>
      <c r="M311" s="12" t="str">
        <f t="shared" si="1260"/>
        <v/>
      </c>
      <c r="N311" s="12" t="str">
        <f t="shared" si="1058"/>
        <v/>
      </c>
      <c r="O311" s="12" t="str">
        <f t="shared" ref="O311:P311" si="1261">IF(N311="","",RANK(N311,N$4:N$403))</f>
        <v/>
      </c>
      <c r="P311" s="12" t="str">
        <f t="shared" si="1261"/>
        <v/>
      </c>
      <c r="Q311" s="12" t="str">
        <f t="shared" si="1060"/>
        <v/>
      </c>
      <c r="R311" s="12" t="str">
        <f t="shared" ref="R311:S311" si="1262">IF(Q311="","",RANK(Q311,Q$4:Q$403))</f>
        <v/>
      </c>
      <c r="S311" s="12" t="str">
        <f t="shared" si="1262"/>
        <v/>
      </c>
      <c r="T311" s="11" t="str">
        <f t="shared" si="1062"/>
        <v/>
      </c>
      <c r="W311" s="64" t="str">
        <f>IF('BASE DATOS CONDUCTORES'!F311="","",'BASE DATOS CONDUCTORES'!F311)</f>
        <v/>
      </c>
      <c r="X311" s="64" t="str">
        <f>'BASE DATOS CONDUCTORES'!J311</f>
        <v/>
      </c>
      <c r="Y311" s="64" t="str">
        <f>'BASE DATOS CONDUCTORES'!M311</f>
        <v/>
      </c>
      <c r="Z311" s="64" t="str">
        <f>'BASE DATOS CONDUCTORES'!P311</f>
        <v/>
      </c>
      <c r="AA311" s="64" t="str">
        <f>'BASE DATOS CONDUCTORES'!S311</f>
        <v/>
      </c>
      <c r="AB311" s="64">
        <f>IF('BASE DATOS CONDUCTORES'!D311="","",'BASE DATOS CONDUCTORES'!D311)</f>
        <v>308</v>
      </c>
    </row>
    <row r="312" spans="2:28">
      <c r="B312" s="11" t="str">
        <f t="shared" si="1052"/>
        <v/>
      </c>
      <c r="C312" s="66"/>
      <c r="D312" s="78">
        <v>309</v>
      </c>
      <c r="E312" s="14"/>
      <c r="F312" s="13"/>
      <c r="G312" s="11" t="str">
        <f t="shared" si="1053"/>
        <v/>
      </c>
      <c r="H312" s="12" t="str">
        <f t="shared" si="1054"/>
        <v/>
      </c>
      <c r="I312" s="12" t="str">
        <f t="shared" ref="I312:J312" si="1263">IF(H312="","",RANK(H312,H$4:H$403))</f>
        <v/>
      </c>
      <c r="J312" s="12" t="str">
        <f t="shared" si="1263"/>
        <v/>
      </c>
      <c r="K312" s="12" t="str">
        <f t="shared" si="1056"/>
        <v/>
      </c>
      <c r="L312" s="12" t="str">
        <f t="shared" ref="L312:M312" si="1264">IF(K312="","",RANK(K312,K$4:K$403))</f>
        <v/>
      </c>
      <c r="M312" s="12" t="str">
        <f t="shared" si="1264"/>
        <v/>
      </c>
      <c r="N312" s="12" t="str">
        <f t="shared" si="1058"/>
        <v/>
      </c>
      <c r="O312" s="12" t="str">
        <f t="shared" ref="O312:P312" si="1265">IF(N312="","",RANK(N312,N$4:N$403))</f>
        <v/>
      </c>
      <c r="P312" s="12" t="str">
        <f t="shared" si="1265"/>
        <v/>
      </c>
      <c r="Q312" s="12" t="str">
        <f t="shared" si="1060"/>
        <v/>
      </c>
      <c r="R312" s="12" t="str">
        <f t="shared" ref="R312:S312" si="1266">IF(Q312="","",RANK(Q312,Q$4:Q$403))</f>
        <v/>
      </c>
      <c r="S312" s="12" t="str">
        <f t="shared" si="1266"/>
        <v/>
      </c>
      <c r="T312" s="11" t="str">
        <f t="shared" si="1062"/>
        <v/>
      </c>
      <c r="W312" s="64" t="str">
        <f>IF('BASE DATOS CONDUCTORES'!F312="","",'BASE DATOS CONDUCTORES'!F312)</f>
        <v/>
      </c>
      <c r="X312" s="64" t="str">
        <f>'BASE DATOS CONDUCTORES'!J312</f>
        <v/>
      </c>
      <c r="Y312" s="64" t="str">
        <f>'BASE DATOS CONDUCTORES'!M312</f>
        <v/>
      </c>
      <c r="Z312" s="64" t="str">
        <f>'BASE DATOS CONDUCTORES'!P312</f>
        <v/>
      </c>
      <c r="AA312" s="64" t="str">
        <f>'BASE DATOS CONDUCTORES'!S312</f>
        <v/>
      </c>
      <c r="AB312" s="64">
        <f>IF('BASE DATOS CONDUCTORES'!D312="","",'BASE DATOS CONDUCTORES'!D312)</f>
        <v>309</v>
      </c>
    </row>
    <row r="313" spans="2:28">
      <c r="B313" s="11" t="str">
        <f t="shared" si="1052"/>
        <v/>
      </c>
      <c r="C313" s="66"/>
      <c r="D313" s="78">
        <v>310</v>
      </c>
      <c r="E313" s="14"/>
      <c r="F313" s="13"/>
      <c r="G313" s="11" t="str">
        <f t="shared" si="1053"/>
        <v/>
      </c>
      <c r="H313" s="12" t="str">
        <f t="shared" si="1054"/>
        <v/>
      </c>
      <c r="I313" s="12" t="str">
        <f t="shared" ref="I313:J313" si="1267">IF(H313="","",RANK(H313,H$4:H$403))</f>
        <v/>
      </c>
      <c r="J313" s="12" t="str">
        <f t="shared" si="1267"/>
        <v/>
      </c>
      <c r="K313" s="12" t="str">
        <f t="shared" si="1056"/>
        <v/>
      </c>
      <c r="L313" s="12" t="str">
        <f t="shared" ref="L313:M313" si="1268">IF(K313="","",RANK(K313,K$4:K$403))</f>
        <v/>
      </c>
      <c r="M313" s="12" t="str">
        <f t="shared" si="1268"/>
        <v/>
      </c>
      <c r="N313" s="12" t="str">
        <f t="shared" si="1058"/>
        <v/>
      </c>
      <c r="O313" s="12" t="str">
        <f t="shared" ref="O313:P313" si="1269">IF(N313="","",RANK(N313,N$4:N$403))</f>
        <v/>
      </c>
      <c r="P313" s="12" t="str">
        <f t="shared" si="1269"/>
        <v/>
      </c>
      <c r="Q313" s="12" t="str">
        <f t="shared" si="1060"/>
        <v/>
      </c>
      <c r="R313" s="12" t="str">
        <f t="shared" ref="R313:S313" si="1270">IF(Q313="","",RANK(Q313,Q$4:Q$403))</f>
        <v/>
      </c>
      <c r="S313" s="12" t="str">
        <f t="shared" si="1270"/>
        <v/>
      </c>
      <c r="T313" s="11" t="str">
        <f t="shared" si="1062"/>
        <v/>
      </c>
      <c r="W313" s="64" t="str">
        <f>IF('BASE DATOS CONDUCTORES'!F313="","",'BASE DATOS CONDUCTORES'!F313)</f>
        <v/>
      </c>
      <c r="X313" s="64" t="str">
        <f>'BASE DATOS CONDUCTORES'!J313</f>
        <v/>
      </c>
      <c r="Y313" s="64" t="str">
        <f>'BASE DATOS CONDUCTORES'!M313</f>
        <v/>
      </c>
      <c r="Z313" s="64" t="str">
        <f>'BASE DATOS CONDUCTORES'!P313</f>
        <v/>
      </c>
      <c r="AA313" s="64" t="str">
        <f>'BASE DATOS CONDUCTORES'!S313</f>
        <v/>
      </c>
      <c r="AB313" s="64">
        <f>IF('BASE DATOS CONDUCTORES'!D313="","",'BASE DATOS CONDUCTORES'!D313)</f>
        <v>310</v>
      </c>
    </row>
    <row r="314" spans="2:28">
      <c r="B314" s="11" t="str">
        <f t="shared" si="1052"/>
        <v/>
      </c>
      <c r="C314" s="66"/>
      <c r="D314" s="78">
        <v>311</v>
      </c>
      <c r="E314" s="14"/>
      <c r="F314" s="13"/>
      <c r="G314" s="11" t="str">
        <f t="shared" si="1053"/>
        <v/>
      </c>
      <c r="H314" s="12" t="str">
        <f t="shared" si="1054"/>
        <v/>
      </c>
      <c r="I314" s="12" t="str">
        <f t="shared" ref="I314:J314" si="1271">IF(H314="","",RANK(H314,H$4:H$403))</f>
        <v/>
      </c>
      <c r="J314" s="12" t="str">
        <f t="shared" si="1271"/>
        <v/>
      </c>
      <c r="K314" s="12" t="str">
        <f t="shared" si="1056"/>
        <v/>
      </c>
      <c r="L314" s="12" t="str">
        <f t="shared" ref="L314:M314" si="1272">IF(K314="","",RANK(K314,K$4:K$403))</f>
        <v/>
      </c>
      <c r="M314" s="12" t="str">
        <f t="shared" si="1272"/>
        <v/>
      </c>
      <c r="N314" s="12" t="str">
        <f t="shared" si="1058"/>
        <v/>
      </c>
      <c r="O314" s="12" t="str">
        <f t="shared" ref="O314:P314" si="1273">IF(N314="","",RANK(N314,N$4:N$403))</f>
        <v/>
      </c>
      <c r="P314" s="12" t="str">
        <f t="shared" si="1273"/>
        <v/>
      </c>
      <c r="Q314" s="12" t="str">
        <f t="shared" si="1060"/>
        <v/>
      </c>
      <c r="R314" s="12" t="str">
        <f t="shared" ref="R314:S314" si="1274">IF(Q314="","",RANK(Q314,Q$4:Q$403))</f>
        <v/>
      </c>
      <c r="S314" s="12" t="str">
        <f t="shared" si="1274"/>
        <v/>
      </c>
      <c r="T314" s="11" t="str">
        <f t="shared" si="1062"/>
        <v/>
      </c>
      <c r="W314" s="64" t="str">
        <f>IF('BASE DATOS CONDUCTORES'!F314="","",'BASE DATOS CONDUCTORES'!F314)</f>
        <v/>
      </c>
      <c r="X314" s="64" t="str">
        <f>'BASE DATOS CONDUCTORES'!J314</f>
        <v/>
      </c>
      <c r="Y314" s="64" t="str">
        <f>'BASE DATOS CONDUCTORES'!M314</f>
        <v/>
      </c>
      <c r="Z314" s="64" t="str">
        <f>'BASE DATOS CONDUCTORES'!P314</f>
        <v/>
      </c>
      <c r="AA314" s="64" t="str">
        <f>'BASE DATOS CONDUCTORES'!S314</f>
        <v/>
      </c>
      <c r="AB314" s="64">
        <f>IF('BASE DATOS CONDUCTORES'!D314="","",'BASE DATOS CONDUCTORES'!D314)</f>
        <v>311</v>
      </c>
    </row>
    <row r="315" spans="2:28">
      <c r="B315" s="11" t="str">
        <f t="shared" si="1052"/>
        <v/>
      </c>
      <c r="C315" s="66"/>
      <c r="D315" s="78">
        <v>312</v>
      </c>
      <c r="E315" s="14"/>
      <c r="F315" s="13"/>
      <c r="G315" s="11" t="str">
        <f t="shared" si="1053"/>
        <v/>
      </c>
      <c r="H315" s="12" t="str">
        <f t="shared" si="1054"/>
        <v/>
      </c>
      <c r="I315" s="12" t="str">
        <f t="shared" ref="I315:J315" si="1275">IF(H315="","",RANK(H315,H$4:H$403))</f>
        <v/>
      </c>
      <c r="J315" s="12" t="str">
        <f t="shared" si="1275"/>
        <v/>
      </c>
      <c r="K315" s="12" t="str">
        <f t="shared" si="1056"/>
        <v/>
      </c>
      <c r="L315" s="12" t="str">
        <f t="shared" ref="L315:M315" si="1276">IF(K315="","",RANK(K315,K$4:K$403))</f>
        <v/>
      </c>
      <c r="M315" s="12" t="str">
        <f t="shared" si="1276"/>
        <v/>
      </c>
      <c r="N315" s="12" t="str">
        <f t="shared" si="1058"/>
        <v/>
      </c>
      <c r="O315" s="12" t="str">
        <f t="shared" ref="O315:P315" si="1277">IF(N315="","",RANK(N315,N$4:N$403))</f>
        <v/>
      </c>
      <c r="P315" s="12" t="str">
        <f t="shared" si="1277"/>
        <v/>
      </c>
      <c r="Q315" s="12" t="str">
        <f t="shared" si="1060"/>
        <v/>
      </c>
      <c r="R315" s="12" t="str">
        <f t="shared" ref="R315:S315" si="1278">IF(Q315="","",RANK(Q315,Q$4:Q$403))</f>
        <v/>
      </c>
      <c r="S315" s="12" t="str">
        <f t="shared" si="1278"/>
        <v/>
      </c>
      <c r="T315" s="11" t="str">
        <f t="shared" si="1062"/>
        <v/>
      </c>
      <c r="W315" s="64" t="str">
        <f>IF('BASE DATOS CONDUCTORES'!F315="","",'BASE DATOS CONDUCTORES'!F315)</f>
        <v/>
      </c>
      <c r="X315" s="64" t="str">
        <f>'BASE DATOS CONDUCTORES'!J315</f>
        <v/>
      </c>
      <c r="Y315" s="64" t="str">
        <f>'BASE DATOS CONDUCTORES'!M315</f>
        <v/>
      </c>
      <c r="Z315" s="64" t="str">
        <f>'BASE DATOS CONDUCTORES'!P315</f>
        <v/>
      </c>
      <c r="AA315" s="64" t="str">
        <f>'BASE DATOS CONDUCTORES'!S315</f>
        <v/>
      </c>
      <c r="AB315" s="64">
        <f>IF('BASE DATOS CONDUCTORES'!D315="","",'BASE DATOS CONDUCTORES'!D315)</f>
        <v>312</v>
      </c>
    </row>
    <row r="316" spans="2:28">
      <c r="B316" s="11" t="str">
        <f t="shared" si="1052"/>
        <v/>
      </c>
      <c r="C316" s="66"/>
      <c r="D316" s="78">
        <v>313</v>
      </c>
      <c r="E316" s="14"/>
      <c r="F316" s="13"/>
      <c r="G316" s="11" t="str">
        <f t="shared" si="1053"/>
        <v/>
      </c>
      <c r="H316" s="12" t="str">
        <f t="shared" si="1054"/>
        <v/>
      </c>
      <c r="I316" s="12" t="str">
        <f t="shared" ref="I316:J316" si="1279">IF(H316="","",RANK(H316,H$4:H$403))</f>
        <v/>
      </c>
      <c r="J316" s="12" t="str">
        <f t="shared" si="1279"/>
        <v/>
      </c>
      <c r="K316" s="12" t="str">
        <f t="shared" si="1056"/>
        <v/>
      </c>
      <c r="L316" s="12" t="str">
        <f t="shared" ref="L316:M316" si="1280">IF(K316="","",RANK(K316,K$4:K$403))</f>
        <v/>
      </c>
      <c r="M316" s="12" t="str">
        <f t="shared" si="1280"/>
        <v/>
      </c>
      <c r="N316" s="12" t="str">
        <f t="shared" si="1058"/>
        <v/>
      </c>
      <c r="O316" s="12" t="str">
        <f t="shared" ref="O316:P316" si="1281">IF(N316="","",RANK(N316,N$4:N$403))</f>
        <v/>
      </c>
      <c r="P316" s="12" t="str">
        <f t="shared" si="1281"/>
        <v/>
      </c>
      <c r="Q316" s="12" t="str">
        <f t="shared" si="1060"/>
        <v/>
      </c>
      <c r="R316" s="12" t="str">
        <f t="shared" ref="R316:S316" si="1282">IF(Q316="","",RANK(Q316,Q$4:Q$403))</f>
        <v/>
      </c>
      <c r="S316" s="12" t="str">
        <f t="shared" si="1282"/>
        <v/>
      </c>
      <c r="T316" s="11" t="str">
        <f t="shared" si="1062"/>
        <v/>
      </c>
      <c r="W316" s="64" t="str">
        <f>IF('BASE DATOS CONDUCTORES'!F316="","",'BASE DATOS CONDUCTORES'!F316)</f>
        <v/>
      </c>
      <c r="X316" s="64" t="str">
        <f>'BASE DATOS CONDUCTORES'!J316</f>
        <v/>
      </c>
      <c r="Y316" s="64" t="str">
        <f>'BASE DATOS CONDUCTORES'!M316</f>
        <v/>
      </c>
      <c r="Z316" s="64" t="str">
        <f>'BASE DATOS CONDUCTORES'!P316</f>
        <v/>
      </c>
      <c r="AA316" s="64" t="str">
        <f>'BASE DATOS CONDUCTORES'!S316</f>
        <v/>
      </c>
      <c r="AB316" s="64">
        <f>IF('BASE DATOS CONDUCTORES'!D316="","",'BASE DATOS CONDUCTORES'!D316)</f>
        <v>313</v>
      </c>
    </row>
    <row r="317" spans="2:28">
      <c r="B317" s="11" t="str">
        <f t="shared" si="1052"/>
        <v/>
      </c>
      <c r="C317" s="66"/>
      <c r="D317" s="78">
        <v>314</v>
      </c>
      <c r="E317" s="14"/>
      <c r="F317" s="13"/>
      <c r="G317" s="11" t="str">
        <f t="shared" si="1053"/>
        <v/>
      </c>
      <c r="H317" s="12" t="str">
        <f t="shared" si="1054"/>
        <v/>
      </c>
      <c r="I317" s="12" t="str">
        <f t="shared" ref="I317:J317" si="1283">IF(H317="","",RANK(H317,H$4:H$403))</f>
        <v/>
      </c>
      <c r="J317" s="12" t="str">
        <f t="shared" si="1283"/>
        <v/>
      </c>
      <c r="K317" s="12" t="str">
        <f t="shared" si="1056"/>
        <v/>
      </c>
      <c r="L317" s="12" t="str">
        <f t="shared" ref="L317:M317" si="1284">IF(K317="","",RANK(K317,K$4:K$403))</f>
        <v/>
      </c>
      <c r="M317" s="12" t="str">
        <f t="shared" si="1284"/>
        <v/>
      </c>
      <c r="N317" s="12" t="str">
        <f t="shared" si="1058"/>
        <v/>
      </c>
      <c r="O317" s="12" t="str">
        <f t="shared" ref="O317:P317" si="1285">IF(N317="","",RANK(N317,N$4:N$403))</f>
        <v/>
      </c>
      <c r="P317" s="12" t="str">
        <f t="shared" si="1285"/>
        <v/>
      </c>
      <c r="Q317" s="12" t="str">
        <f t="shared" si="1060"/>
        <v/>
      </c>
      <c r="R317" s="12" t="str">
        <f t="shared" ref="R317:S317" si="1286">IF(Q317="","",RANK(Q317,Q$4:Q$403))</f>
        <v/>
      </c>
      <c r="S317" s="12" t="str">
        <f t="shared" si="1286"/>
        <v/>
      </c>
      <c r="T317" s="11" t="str">
        <f t="shared" si="1062"/>
        <v/>
      </c>
      <c r="W317" s="64" t="str">
        <f>IF('BASE DATOS CONDUCTORES'!F317="","",'BASE DATOS CONDUCTORES'!F317)</f>
        <v/>
      </c>
      <c r="X317" s="64" t="str">
        <f>'BASE DATOS CONDUCTORES'!J317</f>
        <v/>
      </c>
      <c r="Y317" s="64" t="str">
        <f>'BASE DATOS CONDUCTORES'!M317</f>
        <v/>
      </c>
      <c r="Z317" s="64" t="str">
        <f>'BASE DATOS CONDUCTORES'!P317</f>
        <v/>
      </c>
      <c r="AA317" s="64" t="str">
        <f>'BASE DATOS CONDUCTORES'!S317</f>
        <v/>
      </c>
      <c r="AB317" s="64">
        <f>IF('BASE DATOS CONDUCTORES'!D317="","",'BASE DATOS CONDUCTORES'!D317)</f>
        <v>314</v>
      </c>
    </row>
    <row r="318" spans="2:28">
      <c r="B318" s="11" t="str">
        <f t="shared" si="1052"/>
        <v/>
      </c>
      <c r="C318" s="66"/>
      <c r="D318" s="78">
        <v>315</v>
      </c>
      <c r="E318" s="14"/>
      <c r="F318" s="13"/>
      <c r="G318" s="11" t="str">
        <f t="shared" si="1053"/>
        <v/>
      </c>
      <c r="H318" s="12" t="str">
        <f t="shared" si="1054"/>
        <v/>
      </c>
      <c r="I318" s="12" t="str">
        <f t="shared" ref="I318:J318" si="1287">IF(H318="","",RANK(H318,H$4:H$403))</f>
        <v/>
      </c>
      <c r="J318" s="12" t="str">
        <f t="shared" si="1287"/>
        <v/>
      </c>
      <c r="K318" s="12" t="str">
        <f t="shared" si="1056"/>
        <v/>
      </c>
      <c r="L318" s="12" t="str">
        <f t="shared" ref="L318:M318" si="1288">IF(K318="","",RANK(K318,K$4:K$403))</f>
        <v/>
      </c>
      <c r="M318" s="12" t="str">
        <f t="shared" si="1288"/>
        <v/>
      </c>
      <c r="N318" s="12" t="str">
        <f t="shared" si="1058"/>
        <v/>
      </c>
      <c r="O318" s="12" t="str">
        <f t="shared" ref="O318:P318" si="1289">IF(N318="","",RANK(N318,N$4:N$403))</f>
        <v/>
      </c>
      <c r="P318" s="12" t="str">
        <f t="shared" si="1289"/>
        <v/>
      </c>
      <c r="Q318" s="12" t="str">
        <f t="shared" si="1060"/>
        <v/>
      </c>
      <c r="R318" s="12" t="str">
        <f t="shared" ref="R318:S318" si="1290">IF(Q318="","",RANK(Q318,Q$4:Q$403))</f>
        <v/>
      </c>
      <c r="S318" s="12" t="str">
        <f t="shared" si="1290"/>
        <v/>
      </c>
      <c r="T318" s="11" t="str">
        <f t="shared" si="1062"/>
        <v/>
      </c>
      <c r="W318" s="64" t="str">
        <f>IF('BASE DATOS CONDUCTORES'!F318="","",'BASE DATOS CONDUCTORES'!F318)</f>
        <v/>
      </c>
      <c r="X318" s="64" t="str">
        <f>'BASE DATOS CONDUCTORES'!J318</f>
        <v/>
      </c>
      <c r="Y318" s="64" t="str">
        <f>'BASE DATOS CONDUCTORES'!M318</f>
        <v/>
      </c>
      <c r="Z318" s="64" t="str">
        <f>'BASE DATOS CONDUCTORES'!P318</f>
        <v/>
      </c>
      <c r="AA318" s="64" t="str">
        <f>'BASE DATOS CONDUCTORES'!S318</f>
        <v/>
      </c>
      <c r="AB318" s="64">
        <f>IF('BASE DATOS CONDUCTORES'!D318="","",'BASE DATOS CONDUCTORES'!D318)</f>
        <v>315</v>
      </c>
    </row>
    <row r="319" spans="2:28">
      <c r="B319" s="11" t="str">
        <f t="shared" si="1052"/>
        <v/>
      </c>
      <c r="C319" s="66"/>
      <c r="D319" s="78">
        <v>316</v>
      </c>
      <c r="E319" s="14"/>
      <c r="F319" s="13"/>
      <c r="G319" s="11" t="str">
        <f t="shared" si="1053"/>
        <v/>
      </c>
      <c r="H319" s="12" t="str">
        <f t="shared" si="1054"/>
        <v/>
      </c>
      <c r="I319" s="12" t="str">
        <f t="shared" ref="I319:J319" si="1291">IF(H319="","",RANK(H319,H$4:H$403))</f>
        <v/>
      </c>
      <c r="J319" s="12" t="str">
        <f t="shared" si="1291"/>
        <v/>
      </c>
      <c r="K319" s="12" t="str">
        <f t="shared" si="1056"/>
        <v/>
      </c>
      <c r="L319" s="12" t="str">
        <f t="shared" ref="L319:M319" si="1292">IF(K319="","",RANK(K319,K$4:K$403))</f>
        <v/>
      </c>
      <c r="M319" s="12" t="str">
        <f t="shared" si="1292"/>
        <v/>
      </c>
      <c r="N319" s="12" t="str">
        <f t="shared" si="1058"/>
        <v/>
      </c>
      <c r="O319" s="12" t="str">
        <f t="shared" ref="O319:P319" si="1293">IF(N319="","",RANK(N319,N$4:N$403))</f>
        <v/>
      </c>
      <c r="P319" s="12" t="str">
        <f t="shared" si="1293"/>
        <v/>
      </c>
      <c r="Q319" s="12" t="str">
        <f t="shared" si="1060"/>
        <v/>
      </c>
      <c r="R319" s="12" t="str">
        <f t="shared" ref="R319:S319" si="1294">IF(Q319="","",RANK(Q319,Q$4:Q$403))</f>
        <v/>
      </c>
      <c r="S319" s="12" t="str">
        <f t="shared" si="1294"/>
        <v/>
      </c>
      <c r="T319" s="11" t="str">
        <f t="shared" si="1062"/>
        <v/>
      </c>
      <c r="W319" s="64" t="str">
        <f>IF('BASE DATOS CONDUCTORES'!F319="","",'BASE DATOS CONDUCTORES'!F319)</f>
        <v/>
      </c>
      <c r="X319" s="64" t="str">
        <f>'BASE DATOS CONDUCTORES'!J319</f>
        <v/>
      </c>
      <c r="Y319" s="64" t="str">
        <f>'BASE DATOS CONDUCTORES'!M319</f>
        <v/>
      </c>
      <c r="Z319" s="64" t="str">
        <f>'BASE DATOS CONDUCTORES'!P319</f>
        <v/>
      </c>
      <c r="AA319" s="64" t="str">
        <f>'BASE DATOS CONDUCTORES'!S319</f>
        <v/>
      </c>
      <c r="AB319" s="64">
        <f>IF('BASE DATOS CONDUCTORES'!D319="","",'BASE DATOS CONDUCTORES'!D319)</f>
        <v>316</v>
      </c>
    </row>
    <row r="320" spans="2:28">
      <c r="B320" s="11" t="str">
        <f t="shared" si="1052"/>
        <v/>
      </c>
      <c r="C320" s="66"/>
      <c r="D320" s="78">
        <v>317</v>
      </c>
      <c r="E320" s="14"/>
      <c r="F320" s="13"/>
      <c r="G320" s="11" t="str">
        <f t="shared" si="1053"/>
        <v/>
      </c>
      <c r="H320" s="12" t="str">
        <f t="shared" si="1054"/>
        <v/>
      </c>
      <c r="I320" s="12" t="str">
        <f t="shared" ref="I320:J320" si="1295">IF(H320="","",RANK(H320,H$4:H$403))</f>
        <v/>
      </c>
      <c r="J320" s="12" t="str">
        <f t="shared" si="1295"/>
        <v/>
      </c>
      <c r="K320" s="12" t="str">
        <f t="shared" si="1056"/>
        <v/>
      </c>
      <c r="L320" s="12" t="str">
        <f t="shared" ref="L320:M320" si="1296">IF(K320="","",RANK(K320,K$4:K$403))</f>
        <v/>
      </c>
      <c r="M320" s="12" t="str">
        <f t="shared" si="1296"/>
        <v/>
      </c>
      <c r="N320" s="12" t="str">
        <f t="shared" si="1058"/>
        <v/>
      </c>
      <c r="O320" s="12" t="str">
        <f t="shared" ref="O320:P320" si="1297">IF(N320="","",RANK(N320,N$4:N$403))</f>
        <v/>
      </c>
      <c r="P320" s="12" t="str">
        <f t="shared" si="1297"/>
        <v/>
      </c>
      <c r="Q320" s="12" t="str">
        <f t="shared" si="1060"/>
        <v/>
      </c>
      <c r="R320" s="12" t="str">
        <f t="shared" ref="R320:S320" si="1298">IF(Q320="","",RANK(Q320,Q$4:Q$403))</f>
        <v/>
      </c>
      <c r="S320" s="12" t="str">
        <f t="shared" si="1298"/>
        <v/>
      </c>
      <c r="T320" s="11" t="str">
        <f t="shared" si="1062"/>
        <v/>
      </c>
      <c r="W320" s="64" t="str">
        <f>IF('BASE DATOS CONDUCTORES'!F320="","",'BASE DATOS CONDUCTORES'!F320)</f>
        <v/>
      </c>
      <c r="X320" s="64" t="str">
        <f>'BASE DATOS CONDUCTORES'!J320</f>
        <v/>
      </c>
      <c r="Y320" s="64" t="str">
        <f>'BASE DATOS CONDUCTORES'!M320</f>
        <v/>
      </c>
      <c r="Z320" s="64" t="str">
        <f>'BASE DATOS CONDUCTORES'!P320</f>
        <v/>
      </c>
      <c r="AA320" s="64" t="str">
        <f>'BASE DATOS CONDUCTORES'!S320</f>
        <v/>
      </c>
      <c r="AB320" s="64">
        <f>IF('BASE DATOS CONDUCTORES'!D320="","",'BASE DATOS CONDUCTORES'!D320)</f>
        <v>317</v>
      </c>
    </row>
    <row r="321" spans="2:28">
      <c r="B321" s="11" t="str">
        <f t="shared" si="1052"/>
        <v/>
      </c>
      <c r="C321" s="66"/>
      <c r="D321" s="78">
        <v>318</v>
      </c>
      <c r="E321" s="14"/>
      <c r="F321" s="13"/>
      <c r="G321" s="11" t="str">
        <f t="shared" si="1053"/>
        <v/>
      </c>
      <c r="H321" s="12" t="str">
        <f t="shared" si="1054"/>
        <v/>
      </c>
      <c r="I321" s="12" t="str">
        <f t="shared" ref="I321:J321" si="1299">IF(H321="","",RANK(H321,H$4:H$403))</f>
        <v/>
      </c>
      <c r="J321" s="12" t="str">
        <f t="shared" si="1299"/>
        <v/>
      </c>
      <c r="K321" s="12" t="str">
        <f t="shared" si="1056"/>
        <v/>
      </c>
      <c r="L321" s="12" t="str">
        <f t="shared" ref="L321:M321" si="1300">IF(K321="","",RANK(K321,K$4:K$403))</f>
        <v/>
      </c>
      <c r="M321" s="12" t="str">
        <f t="shared" si="1300"/>
        <v/>
      </c>
      <c r="N321" s="12" t="str">
        <f t="shared" si="1058"/>
        <v/>
      </c>
      <c r="O321" s="12" t="str">
        <f t="shared" ref="O321:P321" si="1301">IF(N321="","",RANK(N321,N$4:N$403))</f>
        <v/>
      </c>
      <c r="P321" s="12" t="str">
        <f t="shared" si="1301"/>
        <v/>
      </c>
      <c r="Q321" s="12" t="str">
        <f t="shared" si="1060"/>
        <v/>
      </c>
      <c r="R321" s="12" t="str">
        <f t="shared" ref="R321:S321" si="1302">IF(Q321="","",RANK(Q321,Q$4:Q$403))</f>
        <v/>
      </c>
      <c r="S321" s="12" t="str">
        <f t="shared" si="1302"/>
        <v/>
      </c>
      <c r="T321" s="11" t="str">
        <f t="shared" si="1062"/>
        <v/>
      </c>
      <c r="W321" s="64" t="str">
        <f>IF('BASE DATOS CONDUCTORES'!F321="","",'BASE DATOS CONDUCTORES'!F321)</f>
        <v/>
      </c>
      <c r="X321" s="64" t="str">
        <f>'BASE DATOS CONDUCTORES'!J321</f>
        <v/>
      </c>
      <c r="Y321" s="64" t="str">
        <f>'BASE DATOS CONDUCTORES'!M321</f>
        <v/>
      </c>
      <c r="Z321" s="64" t="str">
        <f>'BASE DATOS CONDUCTORES'!P321</f>
        <v/>
      </c>
      <c r="AA321" s="64" t="str">
        <f>'BASE DATOS CONDUCTORES'!S321</f>
        <v/>
      </c>
      <c r="AB321" s="64">
        <f>IF('BASE DATOS CONDUCTORES'!D321="","",'BASE DATOS CONDUCTORES'!D321)</f>
        <v>318</v>
      </c>
    </row>
    <row r="322" spans="2:28">
      <c r="B322" s="11" t="str">
        <f t="shared" si="1052"/>
        <v/>
      </c>
      <c r="C322" s="66"/>
      <c r="D322" s="78">
        <v>319</v>
      </c>
      <c r="E322" s="14"/>
      <c r="F322" s="13"/>
      <c r="G322" s="11" t="str">
        <f t="shared" si="1053"/>
        <v/>
      </c>
      <c r="H322" s="12" t="str">
        <f t="shared" si="1054"/>
        <v/>
      </c>
      <c r="I322" s="12" t="str">
        <f t="shared" ref="I322:J322" si="1303">IF(H322="","",RANK(H322,H$4:H$403))</f>
        <v/>
      </c>
      <c r="J322" s="12" t="str">
        <f t="shared" si="1303"/>
        <v/>
      </c>
      <c r="K322" s="12" t="str">
        <f t="shared" si="1056"/>
        <v/>
      </c>
      <c r="L322" s="12" t="str">
        <f t="shared" ref="L322:M322" si="1304">IF(K322="","",RANK(K322,K$4:K$403))</f>
        <v/>
      </c>
      <c r="M322" s="12" t="str">
        <f t="shared" si="1304"/>
        <v/>
      </c>
      <c r="N322" s="12" t="str">
        <f t="shared" si="1058"/>
        <v/>
      </c>
      <c r="O322" s="12" t="str">
        <f t="shared" ref="O322:P322" si="1305">IF(N322="","",RANK(N322,N$4:N$403))</f>
        <v/>
      </c>
      <c r="P322" s="12" t="str">
        <f t="shared" si="1305"/>
        <v/>
      </c>
      <c r="Q322" s="12" t="str">
        <f t="shared" si="1060"/>
        <v/>
      </c>
      <c r="R322" s="12" t="str">
        <f t="shared" ref="R322:S322" si="1306">IF(Q322="","",RANK(Q322,Q$4:Q$403))</f>
        <v/>
      </c>
      <c r="S322" s="12" t="str">
        <f t="shared" si="1306"/>
        <v/>
      </c>
      <c r="T322" s="11" t="str">
        <f t="shared" si="1062"/>
        <v/>
      </c>
      <c r="W322" s="64" t="str">
        <f>IF('BASE DATOS CONDUCTORES'!F322="","",'BASE DATOS CONDUCTORES'!F322)</f>
        <v/>
      </c>
      <c r="X322" s="64" t="str">
        <f>'BASE DATOS CONDUCTORES'!J322</f>
        <v/>
      </c>
      <c r="Y322" s="64" t="str">
        <f>'BASE DATOS CONDUCTORES'!M322</f>
        <v/>
      </c>
      <c r="Z322" s="64" t="str">
        <f>'BASE DATOS CONDUCTORES'!P322</f>
        <v/>
      </c>
      <c r="AA322" s="64" t="str">
        <f>'BASE DATOS CONDUCTORES'!S322</f>
        <v/>
      </c>
      <c r="AB322" s="64">
        <f>IF('BASE DATOS CONDUCTORES'!D322="","",'BASE DATOS CONDUCTORES'!D322)</f>
        <v>319</v>
      </c>
    </row>
    <row r="323" spans="2:28">
      <c r="B323" s="11" t="str">
        <f t="shared" si="1052"/>
        <v/>
      </c>
      <c r="C323" s="66"/>
      <c r="D323" s="78">
        <v>320</v>
      </c>
      <c r="E323" s="14"/>
      <c r="F323" s="13"/>
      <c r="G323" s="11" t="str">
        <f t="shared" si="1053"/>
        <v/>
      </c>
      <c r="H323" s="12" t="str">
        <f t="shared" si="1054"/>
        <v/>
      </c>
      <c r="I323" s="12" t="str">
        <f t="shared" ref="I323:J323" si="1307">IF(H323="","",RANK(H323,H$4:H$403))</f>
        <v/>
      </c>
      <c r="J323" s="12" t="str">
        <f t="shared" si="1307"/>
        <v/>
      </c>
      <c r="K323" s="12" t="str">
        <f t="shared" si="1056"/>
        <v/>
      </c>
      <c r="L323" s="12" t="str">
        <f t="shared" ref="L323:M323" si="1308">IF(K323="","",RANK(K323,K$4:K$403))</f>
        <v/>
      </c>
      <c r="M323" s="12" t="str">
        <f t="shared" si="1308"/>
        <v/>
      </c>
      <c r="N323" s="12" t="str">
        <f t="shared" si="1058"/>
        <v/>
      </c>
      <c r="O323" s="12" t="str">
        <f t="shared" ref="O323:P323" si="1309">IF(N323="","",RANK(N323,N$4:N$403))</f>
        <v/>
      </c>
      <c r="P323" s="12" t="str">
        <f t="shared" si="1309"/>
        <v/>
      </c>
      <c r="Q323" s="12" t="str">
        <f t="shared" si="1060"/>
        <v/>
      </c>
      <c r="R323" s="12" t="str">
        <f t="shared" ref="R323:S323" si="1310">IF(Q323="","",RANK(Q323,Q$4:Q$403))</f>
        <v/>
      </c>
      <c r="S323" s="12" t="str">
        <f t="shared" si="1310"/>
        <v/>
      </c>
      <c r="T323" s="11" t="str">
        <f t="shared" si="1062"/>
        <v/>
      </c>
      <c r="W323" s="64" t="str">
        <f>IF('BASE DATOS CONDUCTORES'!F323="","",'BASE DATOS CONDUCTORES'!F323)</f>
        <v/>
      </c>
      <c r="X323" s="64" t="str">
        <f>'BASE DATOS CONDUCTORES'!J323</f>
        <v/>
      </c>
      <c r="Y323" s="64" t="str">
        <f>'BASE DATOS CONDUCTORES'!M323</f>
        <v/>
      </c>
      <c r="Z323" s="64" t="str">
        <f>'BASE DATOS CONDUCTORES'!P323</f>
        <v/>
      </c>
      <c r="AA323" s="64" t="str">
        <f>'BASE DATOS CONDUCTORES'!S323</f>
        <v/>
      </c>
      <c r="AB323" s="64">
        <f>IF('BASE DATOS CONDUCTORES'!D323="","",'BASE DATOS CONDUCTORES'!D323)</f>
        <v>320</v>
      </c>
    </row>
    <row r="324" spans="2:28">
      <c r="B324" s="11" t="str">
        <f t="shared" si="1052"/>
        <v/>
      </c>
      <c r="C324" s="66"/>
      <c r="D324" s="78">
        <v>321</v>
      </c>
      <c r="E324" s="14"/>
      <c r="F324" s="13"/>
      <c r="G324" s="11" t="str">
        <f t="shared" si="1053"/>
        <v/>
      </c>
      <c r="H324" s="12" t="str">
        <f t="shared" si="1054"/>
        <v/>
      </c>
      <c r="I324" s="12" t="str">
        <f t="shared" ref="I324:J324" si="1311">IF(H324="","",RANK(H324,H$4:H$403))</f>
        <v/>
      </c>
      <c r="J324" s="12" t="str">
        <f t="shared" si="1311"/>
        <v/>
      </c>
      <c r="K324" s="12" t="str">
        <f t="shared" si="1056"/>
        <v/>
      </c>
      <c r="L324" s="12" t="str">
        <f t="shared" ref="L324:M324" si="1312">IF(K324="","",RANK(K324,K$4:K$403))</f>
        <v/>
      </c>
      <c r="M324" s="12" t="str">
        <f t="shared" si="1312"/>
        <v/>
      </c>
      <c r="N324" s="12" t="str">
        <f t="shared" si="1058"/>
        <v/>
      </c>
      <c r="O324" s="12" t="str">
        <f t="shared" ref="O324:P324" si="1313">IF(N324="","",RANK(N324,N$4:N$403))</f>
        <v/>
      </c>
      <c r="P324" s="12" t="str">
        <f t="shared" si="1313"/>
        <v/>
      </c>
      <c r="Q324" s="12" t="str">
        <f t="shared" si="1060"/>
        <v/>
      </c>
      <c r="R324" s="12" t="str">
        <f t="shared" ref="R324:S324" si="1314">IF(Q324="","",RANK(Q324,Q$4:Q$403))</f>
        <v/>
      </c>
      <c r="S324" s="12" t="str">
        <f t="shared" si="1314"/>
        <v/>
      </c>
      <c r="T324" s="11" t="str">
        <f t="shared" si="1062"/>
        <v/>
      </c>
      <c r="W324" s="64" t="str">
        <f>IF('BASE DATOS CONDUCTORES'!F324="","",'BASE DATOS CONDUCTORES'!F324)</f>
        <v/>
      </c>
      <c r="X324" s="64" t="str">
        <f>'BASE DATOS CONDUCTORES'!J324</f>
        <v/>
      </c>
      <c r="Y324" s="64" t="str">
        <f>'BASE DATOS CONDUCTORES'!M324</f>
        <v/>
      </c>
      <c r="Z324" s="64" t="str">
        <f>'BASE DATOS CONDUCTORES'!P324</f>
        <v/>
      </c>
      <c r="AA324" s="64" t="str">
        <f>'BASE DATOS CONDUCTORES'!S324</f>
        <v/>
      </c>
      <c r="AB324" s="64">
        <f>IF('BASE DATOS CONDUCTORES'!D324="","",'BASE DATOS CONDUCTORES'!D324)</f>
        <v>321</v>
      </c>
    </row>
    <row r="325" spans="2:28">
      <c r="B325" s="11" t="str">
        <f t="shared" ref="B325:B388" si="1315">IF(C325="","",D325)</f>
        <v/>
      </c>
      <c r="C325" s="66"/>
      <c r="D325" s="78">
        <v>322</v>
      </c>
      <c r="E325" s="14"/>
      <c r="F325" s="13"/>
      <c r="G325" s="11" t="str">
        <f t="shared" ref="G325:G388" si="1316">IF(C325="","",IF(F325="TRALUSA",1000,IF(F325="AULUSA",200,IF(F325="CASTROMIL",300,IF(F325="AULUSA TEO",4000,0))))+IF(F325="",0,RANK(D325,$D$4:$D$403)))</f>
        <v/>
      </c>
      <c r="H325" s="12" t="str">
        <f t="shared" ref="H325:H388" si="1317">IF(C325="","",IF(F325=$H$1,RANK(G325,$G$4:$G$403),""))</f>
        <v/>
      </c>
      <c r="I325" s="12" t="str">
        <f t="shared" ref="I325:J325" si="1318">IF(H325="","",RANK(H325,H$4:H$403))</f>
        <v/>
      </c>
      <c r="J325" s="12" t="str">
        <f t="shared" si="1318"/>
        <v/>
      </c>
      <c r="K325" s="12" t="str">
        <f t="shared" ref="K325:K388" si="1319">IF(C325="","",IF(F325=$K$1,RANK(G325,$G$4:$G$403),""))</f>
        <v/>
      </c>
      <c r="L325" s="12" t="str">
        <f t="shared" ref="L325:M325" si="1320">IF(K325="","",RANK(K325,K$4:K$403))</f>
        <v/>
      </c>
      <c r="M325" s="12" t="str">
        <f t="shared" si="1320"/>
        <v/>
      </c>
      <c r="N325" s="12" t="str">
        <f t="shared" ref="N325:N388" si="1321">IF(C325="","",IF(F325=$N$1,RANK(G325,$G$4:$G$403),""))</f>
        <v/>
      </c>
      <c r="O325" s="12" t="str">
        <f t="shared" ref="O325:P325" si="1322">IF(N325="","",RANK(N325,N$4:N$403))</f>
        <v/>
      </c>
      <c r="P325" s="12" t="str">
        <f t="shared" si="1322"/>
        <v/>
      </c>
      <c r="Q325" s="12" t="str">
        <f t="shared" ref="Q325:Q388" si="1323">IF(C325="","",IF(F325=$Q$1,RANK(G325,$G$4:$G$403),""))</f>
        <v/>
      </c>
      <c r="R325" s="12" t="str">
        <f t="shared" ref="R325:S325" si="1324">IF(Q325="","",RANK(Q325,Q$4:Q$403))</f>
        <v/>
      </c>
      <c r="S325" s="12" t="str">
        <f t="shared" si="1324"/>
        <v/>
      </c>
      <c r="T325" s="11" t="str">
        <f t="shared" ref="T325:T388" si="1325">IF(F325="","",F325)</f>
        <v/>
      </c>
      <c r="W325" s="64" t="str">
        <f>IF('BASE DATOS CONDUCTORES'!F325="","",'BASE DATOS CONDUCTORES'!F325)</f>
        <v/>
      </c>
      <c r="X325" s="64" t="str">
        <f>'BASE DATOS CONDUCTORES'!J325</f>
        <v/>
      </c>
      <c r="Y325" s="64" t="str">
        <f>'BASE DATOS CONDUCTORES'!M325</f>
        <v/>
      </c>
      <c r="Z325" s="64" t="str">
        <f>'BASE DATOS CONDUCTORES'!P325</f>
        <v/>
      </c>
      <c r="AA325" s="64" t="str">
        <f>'BASE DATOS CONDUCTORES'!S325</f>
        <v/>
      </c>
      <c r="AB325" s="64">
        <f>IF('BASE DATOS CONDUCTORES'!D325="","",'BASE DATOS CONDUCTORES'!D325)</f>
        <v>322</v>
      </c>
    </row>
    <row r="326" spans="2:28">
      <c r="B326" s="11" t="str">
        <f t="shared" si="1315"/>
        <v/>
      </c>
      <c r="C326" s="66"/>
      <c r="D326" s="78">
        <v>323</v>
      </c>
      <c r="E326" s="14"/>
      <c r="F326" s="13"/>
      <c r="G326" s="11" t="str">
        <f t="shared" si="1316"/>
        <v/>
      </c>
      <c r="H326" s="12" t="str">
        <f t="shared" si="1317"/>
        <v/>
      </c>
      <c r="I326" s="12" t="str">
        <f t="shared" ref="I326:J326" si="1326">IF(H326="","",RANK(H326,H$4:H$403))</f>
        <v/>
      </c>
      <c r="J326" s="12" t="str">
        <f t="shared" si="1326"/>
        <v/>
      </c>
      <c r="K326" s="12" t="str">
        <f t="shared" si="1319"/>
        <v/>
      </c>
      <c r="L326" s="12" t="str">
        <f t="shared" ref="L326:M326" si="1327">IF(K326="","",RANK(K326,K$4:K$403))</f>
        <v/>
      </c>
      <c r="M326" s="12" t="str">
        <f t="shared" si="1327"/>
        <v/>
      </c>
      <c r="N326" s="12" t="str">
        <f t="shared" si="1321"/>
        <v/>
      </c>
      <c r="O326" s="12" t="str">
        <f t="shared" ref="O326:P326" si="1328">IF(N326="","",RANK(N326,N$4:N$403))</f>
        <v/>
      </c>
      <c r="P326" s="12" t="str">
        <f t="shared" si="1328"/>
        <v/>
      </c>
      <c r="Q326" s="12" t="str">
        <f t="shared" si="1323"/>
        <v/>
      </c>
      <c r="R326" s="12" t="str">
        <f t="shared" ref="R326:S326" si="1329">IF(Q326="","",RANK(Q326,Q$4:Q$403))</f>
        <v/>
      </c>
      <c r="S326" s="12" t="str">
        <f t="shared" si="1329"/>
        <v/>
      </c>
      <c r="T326" s="11" t="str">
        <f t="shared" si="1325"/>
        <v/>
      </c>
      <c r="W326" s="64" t="str">
        <f>IF('BASE DATOS CONDUCTORES'!F326="","",'BASE DATOS CONDUCTORES'!F326)</f>
        <v/>
      </c>
      <c r="X326" s="64" t="str">
        <f>'BASE DATOS CONDUCTORES'!J326</f>
        <v/>
      </c>
      <c r="Y326" s="64" t="str">
        <f>'BASE DATOS CONDUCTORES'!M326</f>
        <v/>
      </c>
      <c r="Z326" s="64" t="str">
        <f>'BASE DATOS CONDUCTORES'!P326</f>
        <v/>
      </c>
      <c r="AA326" s="64" t="str">
        <f>'BASE DATOS CONDUCTORES'!S326</f>
        <v/>
      </c>
      <c r="AB326" s="64">
        <f>IF('BASE DATOS CONDUCTORES'!D326="","",'BASE DATOS CONDUCTORES'!D326)</f>
        <v>323</v>
      </c>
    </row>
    <row r="327" spans="2:28">
      <c r="B327" s="11" t="str">
        <f t="shared" si="1315"/>
        <v/>
      </c>
      <c r="C327" s="66"/>
      <c r="D327" s="78">
        <v>324</v>
      </c>
      <c r="E327" s="14"/>
      <c r="F327" s="13"/>
      <c r="G327" s="11" t="str">
        <f t="shared" si="1316"/>
        <v/>
      </c>
      <c r="H327" s="12" t="str">
        <f t="shared" si="1317"/>
        <v/>
      </c>
      <c r="I327" s="12" t="str">
        <f t="shared" ref="I327:J327" si="1330">IF(H327="","",RANK(H327,H$4:H$403))</f>
        <v/>
      </c>
      <c r="J327" s="12" t="str">
        <f t="shared" si="1330"/>
        <v/>
      </c>
      <c r="K327" s="12" t="str">
        <f t="shared" si="1319"/>
        <v/>
      </c>
      <c r="L327" s="12" t="str">
        <f t="shared" ref="L327:M327" si="1331">IF(K327="","",RANK(K327,K$4:K$403))</f>
        <v/>
      </c>
      <c r="M327" s="12" t="str">
        <f t="shared" si="1331"/>
        <v/>
      </c>
      <c r="N327" s="12" t="str">
        <f t="shared" si="1321"/>
        <v/>
      </c>
      <c r="O327" s="12" t="str">
        <f t="shared" ref="O327:P327" si="1332">IF(N327="","",RANK(N327,N$4:N$403))</f>
        <v/>
      </c>
      <c r="P327" s="12" t="str">
        <f t="shared" si="1332"/>
        <v/>
      </c>
      <c r="Q327" s="12" t="str">
        <f t="shared" si="1323"/>
        <v/>
      </c>
      <c r="R327" s="12" t="str">
        <f t="shared" ref="R327:S327" si="1333">IF(Q327="","",RANK(Q327,Q$4:Q$403))</f>
        <v/>
      </c>
      <c r="S327" s="12" t="str">
        <f t="shared" si="1333"/>
        <v/>
      </c>
      <c r="T327" s="11" t="str">
        <f t="shared" si="1325"/>
        <v/>
      </c>
      <c r="W327" s="64" t="str">
        <f>IF('BASE DATOS CONDUCTORES'!F327="","",'BASE DATOS CONDUCTORES'!F327)</f>
        <v/>
      </c>
      <c r="X327" s="64" t="str">
        <f>'BASE DATOS CONDUCTORES'!J327</f>
        <v/>
      </c>
      <c r="Y327" s="64" t="str">
        <f>'BASE DATOS CONDUCTORES'!M327</f>
        <v/>
      </c>
      <c r="Z327" s="64" t="str">
        <f>'BASE DATOS CONDUCTORES'!P327</f>
        <v/>
      </c>
      <c r="AA327" s="64" t="str">
        <f>'BASE DATOS CONDUCTORES'!S327</f>
        <v/>
      </c>
      <c r="AB327" s="64">
        <f>IF('BASE DATOS CONDUCTORES'!D327="","",'BASE DATOS CONDUCTORES'!D327)</f>
        <v>324</v>
      </c>
    </row>
    <row r="328" spans="2:28">
      <c r="B328" s="11" t="str">
        <f t="shared" si="1315"/>
        <v/>
      </c>
      <c r="C328" s="66"/>
      <c r="D328" s="78">
        <v>325</v>
      </c>
      <c r="E328" s="14"/>
      <c r="F328" s="13"/>
      <c r="G328" s="11" t="str">
        <f t="shared" si="1316"/>
        <v/>
      </c>
      <c r="H328" s="12" t="str">
        <f t="shared" si="1317"/>
        <v/>
      </c>
      <c r="I328" s="12" t="str">
        <f t="shared" ref="I328:J328" si="1334">IF(H328="","",RANK(H328,H$4:H$403))</f>
        <v/>
      </c>
      <c r="J328" s="12" t="str">
        <f t="shared" si="1334"/>
        <v/>
      </c>
      <c r="K328" s="12" t="str">
        <f t="shared" si="1319"/>
        <v/>
      </c>
      <c r="L328" s="12" t="str">
        <f t="shared" ref="L328:M328" si="1335">IF(K328="","",RANK(K328,K$4:K$403))</f>
        <v/>
      </c>
      <c r="M328" s="12" t="str">
        <f t="shared" si="1335"/>
        <v/>
      </c>
      <c r="N328" s="12" t="str">
        <f t="shared" si="1321"/>
        <v/>
      </c>
      <c r="O328" s="12" t="str">
        <f t="shared" ref="O328:P328" si="1336">IF(N328="","",RANK(N328,N$4:N$403))</f>
        <v/>
      </c>
      <c r="P328" s="12" t="str">
        <f t="shared" si="1336"/>
        <v/>
      </c>
      <c r="Q328" s="12" t="str">
        <f t="shared" si="1323"/>
        <v/>
      </c>
      <c r="R328" s="12" t="str">
        <f t="shared" ref="R328:S328" si="1337">IF(Q328="","",RANK(Q328,Q$4:Q$403))</f>
        <v/>
      </c>
      <c r="S328" s="12" t="str">
        <f t="shared" si="1337"/>
        <v/>
      </c>
      <c r="T328" s="11" t="str">
        <f t="shared" si="1325"/>
        <v/>
      </c>
      <c r="W328" s="64" t="str">
        <f>IF('BASE DATOS CONDUCTORES'!F328="","",'BASE DATOS CONDUCTORES'!F328)</f>
        <v/>
      </c>
      <c r="X328" s="64" t="str">
        <f>'BASE DATOS CONDUCTORES'!J328</f>
        <v/>
      </c>
      <c r="Y328" s="64" t="str">
        <f>'BASE DATOS CONDUCTORES'!M328</f>
        <v/>
      </c>
      <c r="Z328" s="64" t="str">
        <f>'BASE DATOS CONDUCTORES'!P328</f>
        <v/>
      </c>
      <c r="AA328" s="64" t="str">
        <f>'BASE DATOS CONDUCTORES'!S328</f>
        <v/>
      </c>
      <c r="AB328" s="64">
        <f>IF('BASE DATOS CONDUCTORES'!D328="","",'BASE DATOS CONDUCTORES'!D328)</f>
        <v>325</v>
      </c>
    </row>
    <row r="329" spans="2:28">
      <c r="B329" s="11" t="str">
        <f t="shared" si="1315"/>
        <v/>
      </c>
      <c r="C329" s="66"/>
      <c r="D329" s="78">
        <v>326</v>
      </c>
      <c r="E329" s="14"/>
      <c r="F329" s="13"/>
      <c r="G329" s="11" t="str">
        <f t="shared" si="1316"/>
        <v/>
      </c>
      <c r="H329" s="12" t="str">
        <f t="shared" si="1317"/>
        <v/>
      </c>
      <c r="I329" s="12" t="str">
        <f t="shared" ref="I329:J329" si="1338">IF(H329="","",RANK(H329,H$4:H$403))</f>
        <v/>
      </c>
      <c r="J329" s="12" t="str">
        <f t="shared" si="1338"/>
        <v/>
      </c>
      <c r="K329" s="12" t="str">
        <f t="shared" si="1319"/>
        <v/>
      </c>
      <c r="L329" s="12" t="str">
        <f t="shared" ref="L329:M329" si="1339">IF(K329="","",RANK(K329,K$4:K$403))</f>
        <v/>
      </c>
      <c r="M329" s="12" t="str">
        <f t="shared" si="1339"/>
        <v/>
      </c>
      <c r="N329" s="12" t="str">
        <f t="shared" si="1321"/>
        <v/>
      </c>
      <c r="O329" s="12" t="str">
        <f t="shared" ref="O329:P329" si="1340">IF(N329="","",RANK(N329,N$4:N$403))</f>
        <v/>
      </c>
      <c r="P329" s="12" t="str">
        <f t="shared" si="1340"/>
        <v/>
      </c>
      <c r="Q329" s="12" t="str">
        <f t="shared" si="1323"/>
        <v/>
      </c>
      <c r="R329" s="12" t="str">
        <f t="shared" ref="R329:S329" si="1341">IF(Q329="","",RANK(Q329,Q$4:Q$403))</f>
        <v/>
      </c>
      <c r="S329" s="12" t="str">
        <f t="shared" si="1341"/>
        <v/>
      </c>
      <c r="T329" s="11" t="str">
        <f t="shared" si="1325"/>
        <v/>
      </c>
      <c r="W329" s="64" t="str">
        <f>IF('BASE DATOS CONDUCTORES'!F329="","",'BASE DATOS CONDUCTORES'!F329)</f>
        <v/>
      </c>
      <c r="X329" s="64" t="str">
        <f>'BASE DATOS CONDUCTORES'!J329</f>
        <v/>
      </c>
      <c r="Y329" s="64" t="str">
        <f>'BASE DATOS CONDUCTORES'!M329</f>
        <v/>
      </c>
      <c r="Z329" s="64" t="str">
        <f>'BASE DATOS CONDUCTORES'!P329</f>
        <v/>
      </c>
      <c r="AA329" s="64" t="str">
        <f>'BASE DATOS CONDUCTORES'!S329</f>
        <v/>
      </c>
      <c r="AB329" s="64">
        <f>IF('BASE DATOS CONDUCTORES'!D329="","",'BASE DATOS CONDUCTORES'!D329)</f>
        <v>326</v>
      </c>
    </row>
    <row r="330" spans="2:28">
      <c r="B330" s="11" t="str">
        <f t="shared" si="1315"/>
        <v/>
      </c>
      <c r="C330" s="66"/>
      <c r="D330" s="78">
        <v>327</v>
      </c>
      <c r="E330" s="14"/>
      <c r="F330" s="13"/>
      <c r="G330" s="11" t="str">
        <f t="shared" si="1316"/>
        <v/>
      </c>
      <c r="H330" s="12" t="str">
        <f t="shared" si="1317"/>
        <v/>
      </c>
      <c r="I330" s="12" t="str">
        <f t="shared" ref="I330:J330" si="1342">IF(H330="","",RANK(H330,H$4:H$403))</f>
        <v/>
      </c>
      <c r="J330" s="12" t="str">
        <f t="shared" si="1342"/>
        <v/>
      </c>
      <c r="K330" s="12" t="str">
        <f t="shared" si="1319"/>
        <v/>
      </c>
      <c r="L330" s="12" t="str">
        <f t="shared" ref="L330:M330" si="1343">IF(K330="","",RANK(K330,K$4:K$403))</f>
        <v/>
      </c>
      <c r="M330" s="12" t="str">
        <f t="shared" si="1343"/>
        <v/>
      </c>
      <c r="N330" s="12" t="str">
        <f t="shared" si="1321"/>
        <v/>
      </c>
      <c r="O330" s="12" t="str">
        <f t="shared" ref="O330:P330" si="1344">IF(N330="","",RANK(N330,N$4:N$403))</f>
        <v/>
      </c>
      <c r="P330" s="12" t="str">
        <f t="shared" si="1344"/>
        <v/>
      </c>
      <c r="Q330" s="12" t="str">
        <f t="shared" si="1323"/>
        <v/>
      </c>
      <c r="R330" s="12" t="str">
        <f t="shared" ref="R330:S330" si="1345">IF(Q330="","",RANK(Q330,Q$4:Q$403))</f>
        <v/>
      </c>
      <c r="S330" s="12" t="str">
        <f t="shared" si="1345"/>
        <v/>
      </c>
      <c r="T330" s="11" t="str">
        <f t="shared" si="1325"/>
        <v/>
      </c>
      <c r="W330" s="64" t="str">
        <f>IF('BASE DATOS CONDUCTORES'!F330="","",'BASE DATOS CONDUCTORES'!F330)</f>
        <v/>
      </c>
      <c r="X330" s="64" t="str">
        <f>'BASE DATOS CONDUCTORES'!J330</f>
        <v/>
      </c>
      <c r="Y330" s="64" t="str">
        <f>'BASE DATOS CONDUCTORES'!M330</f>
        <v/>
      </c>
      <c r="Z330" s="64" t="str">
        <f>'BASE DATOS CONDUCTORES'!P330</f>
        <v/>
      </c>
      <c r="AA330" s="64" t="str">
        <f>'BASE DATOS CONDUCTORES'!S330</f>
        <v/>
      </c>
      <c r="AB330" s="64">
        <f>IF('BASE DATOS CONDUCTORES'!D330="","",'BASE DATOS CONDUCTORES'!D330)</f>
        <v>327</v>
      </c>
    </row>
    <row r="331" spans="2:28">
      <c r="B331" s="11" t="str">
        <f t="shared" si="1315"/>
        <v/>
      </c>
      <c r="C331" s="66"/>
      <c r="D331" s="78">
        <v>328</v>
      </c>
      <c r="E331" s="14"/>
      <c r="F331" s="13"/>
      <c r="G331" s="11" t="str">
        <f t="shared" si="1316"/>
        <v/>
      </c>
      <c r="H331" s="12" t="str">
        <f t="shared" si="1317"/>
        <v/>
      </c>
      <c r="I331" s="12" t="str">
        <f t="shared" ref="I331:J331" si="1346">IF(H331="","",RANK(H331,H$4:H$403))</f>
        <v/>
      </c>
      <c r="J331" s="12" t="str">
        <f t="shared" si="1346"/>
        <v/>
      </c>
      <c r="K331" s="12" t="str">
        <f t="shared" si="1319"/>
        <v/>
      </c>
      <c r="L331" s="12" t="str">
        <f t="shared" ref="L331:M331" si="1347">IF(K331="","",RANK(K331,K$4:K$403))</f>
        <v/>
      </c>
      <c r="M331" s="12" t="str">
        <f t="shared" si="1347"/>
        <v/>
      </c>
      <c r="N331" s="12" t="str">
        <f t="shared" si="1321"/>
        <v/>
      </c>
      <c r="O331" s="12" t="str">
        <f t="shared" ref="O331:P331" si="1348">IF(N331="","",RANK(N331,N$4:N$403))</f>
        <v/>
      </c>
      <c r="P331" s="12" t="str">
        <f t="shared" si="1348"/>
        <v/>
      </c>
      <c r="Q331" s="12" t="str">
        <f t="shared" si="1323"/>
        <v/>
      </c>
      <c r="R331" s="12" t="str">
        <f t="shared" ref="R331:S331" si="1349">IF(Q331="","",RANK(Q331,Q$4:Q$403))</f>
        <v/>
      </c>
      <c r="S331" s="12" t="str">
        <f t="shared" si="1349"/>
        <v/>
      </c>
      <c r="T331" s="11" t="str">
        <f t="shared" si="1325"/>
        <v/>
      </c>
      <c r="W331" s="64" t="str">
        <f>IF('BASE DATOS CONDUCTORES'!F331="","",'BASE DATOS CONDUCTORES'!F331)</f>
        <v/>
      </c>
      <c r="X331" s="64" t="str">
        <f>'BASE DATOS CONDUCTORES'!J331</f>
        <v/>
      </c>
      <c r="Y331" s="64" t="str">
        <f>'BASE DATOS CONDUCTORES'!M331</f>
        <v/>
      </c>
      <c r="Z331" s="64" t="str">
        <f>'BASE DATOS CONDUCTORES'!P331</f>
        <v/>
      </c>
      <c r="AA331" s="64" t="str">
        <f>'BASE DATOS CONDUCTORES'!S331</f>
        <v/>
      </c>
      <c r="AB331" s="64">
        <f>IF('BASE DATOS CONDUCTORES'!D331="","",'BASE DATOS CONDUCTORES'!D331)</f>
        <v>328</v>
      </c>
    </row>
    <row r="332" spans="2:28">
      <c r="B332" s="11" t="str">
        <f t="shared" si="1315"/>
        <v/>
      </c>
      <c r="C332" s="66"/>
      <c r="D332" s="78">
        <v>329</v>
      </c>
      <c r="E332" s="14"/>
      <c r="F332" s="13"/>
      <c r="G332" s="11" t="str">
        <f t="shared" si="1316"/>
        <v/>
      </c>
      <c r="H332" s="12" t="str">
        <f t="shared" si="1317"/>
        <v/>
      </c>
      <c r="I332" s="12" t="str">
        <f t="shared" ref="I332:J332" si="1350">IF(H332="","",RANK(H332,H$4:H$403))</f>
        <v/>
      </c>
      <c r="J332" s="12" t="str">
        <f t="shared" si="1350"/>
        <v/>
      </c>
      <c r="K332" s="12" t="str">
        <f t="shared" si="1319"/>
        <v/>
      </c>
      <c r="L332" s="12" t="str">
        <f t="shared" ref="L332:M332" si="1351">IF(K332="","",RANK(K332,K$4:K$403))</f>
        <v/>
      </c>
      <c r="M332" s="12" t="str">
        <f t="shared" si="1351"/>
        <v/>
      </c>
      <c r="N332" s="12" t="str">
        <f t="shared" si="1321"/>
        <v/>
      </c>
      <c r="O332" s="12" t="str">
        <f t="shared" ref="O332:P332" si="1352">IF(N332="","",RANK(N332,N$4:N$403))</f>
        <v/>
      </c>
      <c r="P332" s="12" t="str">
        <f t="shared" si="1352"/>
        <v/>
      </c>
      <c r="Q332" s="12" t="str">
        <f t="shared" si="1323"/>
        <v/>
      </c>
      <c r="R332" s="12" t="str">
        <f t="shared" ref="R332:S332" si="1353">IF(Q332="","",RANK(Q332,Q$4:Q$403))</f>
        <v/>
      </c>
      <c r="S332" s="12" t="str">
        <f t="shared" si="1353"/>
        <v/>
      </c>
      <c r="T332" s="11" t="str">
        <f t="shared" si="1325"/>
        <v/>
      </c>
      <c r="W332" s="64" t="str">
        <f>IF('BASE DATOS CONDUCTORES'!F332="","",'BASE DATOS CONDUCTORES'!F332)</f>
        <v/>
      </c>
      <c r="X332" s="64" t="str">
        <f>'BASE DATOS CONDUCTORES'!J332</f>
        <v/>
      </c>
      <c r="Y332" s="64" t="str">
        <f>'BASE DATOS CONDUCTORES'!M332</f>
        <v/>
      </c>
      <c r="Z332" s="64" t="str">
        <f>'BASE DATOS CONDUCTORES'!P332</f>
        <v/>
      </c>
      <c r="AA332" s="64" t="str">
        <f>'BASE DATOS CONDUCTORES'!S332</f>
        <v/>
      </c>
      <c r="AB332" s="64">
        <f>IF('BASE DATOS CONDUCTORES'!D332="","",'BASE DATOS CONDUCTORES'!D332)</f>
        <v>329</v>
      </c>
    </row>
    <row r="333" spans="2:28">
      <c r="B333" s="11" t="str">
        <f t="shared" si="1315"/>
        <v/>
      </c>
      <c r="C333" s="66"/>
      <c r="D333" s="78">
        <v>330</v>
      </c>
      <c r="E333" s="14"/>
      <c r="F333" s="13"/>
      <c r="G333" s="11" t="str">
        <f t="shared" si="1316"/>
        <v/>
      </c>
      <c r="H333" s="12" t="str">
        <f t="shared" si="1317"/>
        <v/>
      </c>
      <c r="I333" s="12" t="str">
        <f t="shared" ref="I333:J333" si="1354">IF(H333="","",RANK(H333,H$4:H$403))</f>
        <v/>
      </c>
      <c r="J333" s="12" t="str">
        <f t="shared" si="1354"/>
        <v/>
      </c>
      <c r="K333" s="12" t="str">
        <f t="shared" si="1319"/>
        <v/>
      </c>
      <c r="L333" s="12" t="str">
        <f t="shared" ref="L333:M333" si="1355">IF(K333="","",RANK(K333,K$4:K$403))</f>
        <v/>
      </c>
      <c r="M333" s="12" t="str">
        <f t="shared" si="1355"/>
        <v/>
      </c>
      <c r="N333" s="12" t="str">
        <f t="shared" si="1321"/>
        <v/>
      </c>
      <c r="O333" s="12" t="str">
        <f t="shared" ref="O333:P333" si="1356">IF(N333="","",RANK(N333,N$4:N$403))</f>
        <v/>
      </c>
      <c r="P333" s="12" t="str">
        <f t="shared" si="1356"/>
        <v/>
      </c>
      <c r="Q333" s="12" t="str">
        <f t="shared" si="1323"/>
        <v/>
      </c>
      <c r="R333" s="12" t="str">
        <f t="shared" ref="R333:S333" si="1357">IF(Q333="","",RANK(Q333,Q$4:Q$403))</f>
        <v/>
      </c>
      <c r="S333" s="12" t="str">
        <f t="shared" si="1357"/>
        <v/>
      </c>
      <c r="T333" s="11" t="str">
        <f t="shared" si="1325"/>
        <v/>
      </c>
      <c r="W333" s="64" t="str">
        <f>IF('BASE DATOS CONDUCTORES'!F333="","",'BASE DATOS CONDUCTORES'!F333)</f>
        <v/>
      </c>
      <c r="X333" s="64" t="str">
        <f>'BASE DATOS CONDUCTORES'!J333</f>
        <v/>
      </c>
      <c r="Y333" s="64" t="str">
        <f>'BASE DATOS CONDUCTORES'!M333</f>
        <v/>
      </c>
      <c r="Z333" s="64" t="str">
        <f>'BASE DATOS CONDUCTORES'!P333</f>
        <v/>
      </c>
      <c r="AA333" s="64" t="str">
        <f>'BASE DATOS CONDUCTORES'!S333</f>
        <v/>
      </c>
      <c r="AB333" s="64">
        <f>IF('BASE DATOS CONDUCTORES'!D333="","",'BASE DATOS CONDUCTORES'!D333)</f>
        <v>330</v>
      </c>
    </row>
    <row r="334" spans="2:28">
      <c r="B334" s="11" t="str">
        <f t="shared" si="1315"/>
        <v/>
      </c>
      <c r="C334" s="66"/>
      <c r="D334" s="78">
        <v>331</v>
      </c>
      <c r="E334" s="14"/>
      <c r="F334" s="13"/>
      <c r="G334" s="11" t="str">
        <f t="shared" si="1316"/>
        <v/>
      </c>
      <c r="H334" s="12" t="str">
        <f t="shared" si="1317"/>
        <v/>
      </c>
      <c r="I334" s="12" t="str">
        <f t="shared" ref="I334:J334" si="1358">IF(H334="","",RANK(H334,H$4:H$403))</f>
        <v/>
      </c>
      <c r="J334" s="12" t="str">
        <f t="shared" si="1358"/>
        <v/>
      </c>
      <c r="K334" s="12" t="str">
        <f t="shared" si="1319"/>
        <v/>
      </c>
      <c r="L334" s="12" t="str">
        <f t="shared" ref="L334:M334" si="1359">IF(K334="","",RANK(K334,K$4:K$403))</f>
        <v/>
      </c>
      <c r="M334" s="12" t="str">
        <f t="shared" si="1359"/>
        <v/>
      </c>
      <c r="N334" s="12" t="str">
        <f t="shared" si="1321"/>
        <v/>
      </c>
      <c r="O334" s="12" t="str">
        <f t="shared" ref="O334:P334" si="1360">IF(N334="","",RANK(N334,N$4:N$403))</f>
        <v/>
      </c>
      <c r="P334" s="12" t="str">
        <f t="shared" si="1360"/>
        <v/>
      </c>
      <c r="Q334" s="12" t="str">
        <f t="shared" si="1323"/>
        <v/>
      </c>
      <c r="R334" s="12" t="str">
        <f t="shared" ref="R334:S334" si="1361">IF(Q334="","",RANK(Q334,Q$4:Q$403))</f>
        <v/>
      </c>
      <c r="S334" s="12" t="str">
        <f t="shared" si="1361"/>
        <v/>
      </c>
      <c r="T334" s="11" t="str">
        <f t="shared" si="1325"/>
        <v/>
      </c>
      <c r="W334" s="64" t="str">
        <f>IF('BASE DATOS CONDUCTORES'!F334="","",'BASE DATOS CONDUCTORES'!F334)</f>
        <v/>
      </c>
      <c r="X334" s="64" t="str">
        <f>'BASE DATOS CONDUCTORES'!J334</f>
        <v/>
      </c>
      <c r="Y334" s="64" t="str">
        <f>'BASE DATOS CONDUCTORES'!M334</f>
        <v/>
      </c>
      <c r="Z334" s="64" t="str">
        <f>'BASE DATOS CONDUCTORES'!P334</f>
        <v/>
      </c>
      <c r="AA334" s="64" t="str">
        <f>'BASE DATOS CONDUCTORES'!S334</f>
        <v/>
      </c>
      <c r="AB334" s="64">
        <f>IF('BASE DATOS CONDUCTORES'!D334="","",'BASE DATOS CONDUCTORES'!D334)</f>
        <v>331</v>
      </c>
    </row>
    <row r="335" spans="2:28">
      <c r="B335" s="11" t="str">
        <f t="shared" si="1315"/>
        <v/>
      </c>
      <c r="C335" s="66"/>
      <c r="D335" s="78">
        <v>332</v>
      </c>
      <c r="E335" s="14"/>
      <c r="F335" s="13"/>
      <c r="G335" s="11" t="str">
        <f t="shared" si="1316"/>
        <v/>
      </c>
      <c r="H335" s="12" t="str">
        <f t="shared" si="1317"/>
        <v/>
      </c>
      <c r="I335" s="12" t="str">
        <f t="shared" ref="I335:J335" si="1362">IF(H335="","",RANK(H335,H$4:H$403))</f>
        <v/>
      </c>
      <c r="J335" s="12" t="str">
        <f t="shared" si="1362"/>
        <v/>
      </c>
      <c r="K335" s="12" t="str">
        <f t="shared" si="1319"/>
        <v/>
      </c>
      <c r="L335" s="12" t="str">
        <f t="shared" ref="L335:M335" si="1363">IF(K335="","",RANK(K335,K$4:K$403))</f>
        <v/>
      </c>
      <c r="M335" s="12" t="str">
        <f t="shared" si="1363"/>
        <v/>
      </c>
      <c r="N335" s="12" t="str">
        <f t="shared" si="1321"/>
        <v/>
      </c>
      <c r="O335" s="12" t="str">
        <f t="shared" ref="O335:P335" si="1364">IF(N335="","",RANK(N335,N$4:N$403))</f>
        <v/>
      </c>
      <c r="P335" s="12" t="str">
        <f t="shared" si="1364"/>
        <v/>
      </c>
      <c r="Q335" s="12" t="str">
        <f t="shared" si="1323"/>
        <v/>
      </c>
      <c r="R335" s="12" t="str">
        <f t="shared" ref="R335:S335" si="1365">IF(Q335="","",RANK(Q335,Q$4:Q$403))</f>
        <v/>
      </c>
      <c r="S335" s="12" t="str">
        <f t="shared" si="1365"/>
        <v/>
      </c>
      <c r="T335" s="11" t="str">
        <f t="shared" si="1325"/>
        <v/>
      </c>
      <c r="W335" s="64" t="str">
        <f>IF('BASE DATOS CONDUCTORES'!F335="","",'BASE DATOS CONDUCTORES'!F335)</f>
        <v/>
      </c>
      <c r="X335" s="64" t="str">
        <f>'BASE DATOS CONDUCTORES'!J335</f>
        <v/>
      </c>
      <c r="Y335" s="64" t="str">
        <f>'BASE DATOS CONDUCTORES'!M335</f>
        <v/>
      </c>
      <c r="Z335" s="64" t="str">
        <f>'BASE DATOS CONDUCTORES'!P335</f>
        <v/>
      </c>
      <c r="AA335" s="64" t="str">
        <f>'BASE DATOS CONDUCTORES'!S335</f>
        <v/>
      </c>
      <c r="AB335" s="64">
        <f>IF('BASE DATOS CONDUCTORES'!D335="","",'BASE DATOS CONDUCTORES'!D335)</f>
        <v>332</v>
      </c>
    </row>
    <row r="336" spans="2:28">
      <c r="B336" s="11" t="str">
        <f t="shared" si="1315"/>
        <v/>
      </c>
      <c r="C336" s="66"/>
      <c r="D336" s="78">
        <v>333</v>
      </c>
      <c r="E336" s="14"/>
      <c r="F336" s="13"/>
      <c r="G336" s="11" t="str">
        <f t="shared" si="1316"/>
        <v/>
      </c>
      <c r="H336" s="12" t="str">
        <f t="shared" si="1317"/>
        <v/>
      </c>
      <c r="I336" s="12" t="str">
        <f t="shared" ref="I336:J336" si="1366">IF(H336="","",RANK(H336,H$4:H$403))</f>
        <v/>
      </c>
      <c r="J336" s="12" t="str">
        <f t="shared" si="1366"/>
        <v/>
      </c>
      <c r="K336" s="12" t="str">
        <f t="shared" si="1319"/>
        <v/>
      </c>
      <c r="L336" s="12" t="str">
        <f t="shared" ref="L336:M336" si="1367">IF(K336="","",RANK(K336,K$4:K$403))</f>
        <v/>
      </c>
      <c r="M336" s="12" t="str">
        <f t="shared" si="1367"/>
        <v/>
      </c>
      <c r="N336" s="12" t="str">
        <f t="shared" si="1321"/>
        <v/>
      </c>
      <c r="O336" s="12" t="str">
        <f t="shared" ref="O336:P336" si="1368">IF(N336="","",RANK(N336,N$4:N$403))</f>
        <v/>
      </c>
      <c r="P336" s="12" t="str">
        <f t="shared" si="1368"/>
        <v/>
      </c>
      <c r="Q336" s="12" t="str">
        <f t="shared" si="1323"/>
        <v/>
      </c>
      <c r="R336" s="12" t="str">
        <f t="shared" ref="R336:S336" si="1369">IF(Q336="","",RANK(Q336,Q$4:Q$403))</f>
        <v/>
      </c>
      <c r="S336" s="12" t="str">
        <f t="shared" si="1369"/>
        <v/>
      </c>
      <c r="T336" s="11" t="str">
        <f t="shared" si="1325"/>
        <v/>
      </c>
      <c r="W336" s="64" t="str">
        <f>IF('BASE DATOS CONDUCTORES'!F336="","",'BASE DATOS CONDUCTORES'!F336)</f>
        <v/>
      </c>
      <c r="X336" s="64" t="str">
        <f>'BASE DATOS CONDUCTORES'!J336</f>
        <v/>
      </c>
      <c r="Y336" s="64" t="str">
        <f>'BASE DATOS CONDUCTORES'!M336</f>
        <v/>
      </c>
      <c r="Z336" s="64" t="str">
        <f>'BASE DATOS CONDUCTORES'!P336</f>
        <v/>
      </c>
      <c r="AA336" s="64" t="str">
        <f>'BASE DATOS CONDUCTORES'!S336</f>
        <v/>
      </c>
      <c r="AB336" s="64">
        <f>IF('BASE DATOS CONDUCTORES'!D336="","",'BASE DATOS CONDUCTORES'!D336)</f>
        <v>333</v>
      </c>
    </row>
    <row r="337" spans="2:28">
      <c r="B337" s="11" t="str">
        <f t="shared" si="1315"/>
        <v/>
      </c>
      <c r="C337" s="66"/>
      <c r="D337" s="78">
        <v>334</v>
      </c>
      <c r="E337" s="14"/>
      <c r="F337" s="13"/>
      <c r="G337" s="11" t="str">
        <f t="shared" si="1316"/>
        <v/>
      </c>
      <c r="H337" s="12" t="str">
        <f t="shared" si="1317"/>
        <v/>
      </c>
      <c r="I337" s="12" t="str">
        <f t="shared" ref="I337:J337" si="1370">IF(H337="","",RANK(H337,H$4:H$403))</f>
        <v/>
      </c>
      <c r="J337" s="12" t="str">
        <f t="shared" si="1370"/>
        <v/>
      </c>
      <c r="K337" s="12" t="str">
        <f t="shared" si="1319"/>
        <v/>
      </c>
      <c r="L337" s="12" t="str">
        <f t="shared" ref="L337:M337" si="1371">IF(K337="","",RANK(K337,K$4:K$403))</f>
        <v/>
      </c>
      <c r="M337" s="12" t="str">
        <f t="shared" si="1371"/>
        <v/>
      </c>
      <c r="N337" s="12" t="str">
        <f t="shared" si="1321"/>
        <v/>
      </c>
      <c r="O337" s="12" t="str">
        <f t="shared" ref="O337:P337" si="1372">IF(N337="","",RANK(N337,N$4:N$403))</f>
        <v/>
      </c>
      <c r="P337" s="12" t="str">
        <f t="shared" si="1372"/>
        <v/>
      </c>
      <c r="Q337" s="12" t="str">
        <f t="shared" si="1323"/>
        <v/>
      </c>
      <c r="R337" s="12" t="str">
        <f t="shared" ref="R337:S337" si="1373">IF(Q337="","",RANK(Q337,Q$4:Q$403))</f>
        <v/>
      </c>
      <c r="S337" s="12" t="str">
        <f t="shared" si="1373"/>
        <v/>
      </c>
      <c r="T337" s="11" t="str">
        <f t="shared" si="1325"/>
        <v/>
      </c>
      <c r="W337" s="64" t="str">
        <f>IF('BASE DATOS CONDUCTORES'!F337="","",'BASE DATOS CONDUCTORES'!F337)</f>
        <v/>
      </c>
      <c r="X337" s="64" t="str">
        <f>'BASE DATOS CONDUCTORES'!J337</f>
        <v/>
      </c>
      <c r="Y337" s="64" t="str">
        <f>'BASE DATOS CONDUCTORES'!M337</f>
        <v/>
      </c>
      <c r="Z337" s="64" t="str">
        <f>'BASE DATOS CONDUCTORES'!P337</f>
        <v/>
      </c>
      <c r="AA337" s="64" t="str">
        <f>'BASE DATOS CONDUCTORES'!S337</f>
        <v/>
      </c>
      <c r="AB337" s="64">
        <f>IF('BASE DATOS CONDUCTORES'!D337="","",'BASE DATOS CONDUCTORES'!D337)</f>
        <v>334</v>
      </c>
    </row>
    <row r="338" spans="2:28">
      <c r="B338" s="11" t="str">
        <f t="shared" si="1315"/>
        <v/>
      </c>
      <c r="C338" s="66"/>
      <c r="D338" s="78">
        <v>335</v>
      </c>
      <c r="E338" s="14"/>
      <c r="F338" s="13"/>
      <c r="G338" s="11" t="str">
        <f t="shared" si="1316"/>
        <v/>
      </c>
      <c r="H338" s="12" t="str">
        <f t="shared" si="1317"/>
        <v/>
      </c>
      <c r="I338" s="12" t="str">
        <f t="shared" ref="I338:J338" si="1374">IF(H338="","",RANK(H338,H$4:H$403))</f>
        <v/>
      </c>
      <c r="J338" s="12" t="str">
        <f t="shared" si="1374"/>
        <v/>
      </c>
      <c r="K338" s="12" t="str">
        <f t="shared" si="1319"/>
        <v/>
      </c>
      <c r="L338" s="12" t="str">
        <f t="shared" ref="L338:M338" si="1375">IF(K338="","",RANK(K338,K$4:K$403))</f>
        <v/>
      </c>
      <c r="M338" s="12" t="str">
        <f t="shared" si="1375"/>
        <v/>
      </c>
      <c r="N338" s="12" t="str">
        <f t="shared" si="1321"/>
        <v/>
      </c>
      <c r="O338" s="12" t="str">
        <f t="shared" ref="O338:P338" si="1376">IF(N338="","",RANK(N338,N$4:N$403))</f>
        <v/>
      </c>
      <c r="P338" s="12" t="str">
        <f t="shared" si="1376"/>
        <v/>
      </c>
      <c r="Q338" s="12" t="str">
        <f t="shared" si="1323"/>
        <v/>
      </c>
      <c r="R338" s="12" t="str">
        <f t="shared" ref="R338:S338" si="1377">IF(Q338="","",RANK(Q338,Q$4:Q$403))</f>
        <v/>
      </c>
      <c r="S338" s="12" t="str">
        <f t="shared" si="1377"/>
        <v/>
      </c>
      <c r="T338" s="11" t="str">
        <f t="shared" si="1325"/>
        <v/>
      </c>
      <c r="W338" s="64" t="str">
        <f>IF('BASE DATOS CONDUCTORES'!F338="","",'BASE DATOS CONDUCTORES'!F338)</f>
        <v/>
      </c>
      <c r="X338" s="64" t="str">
        <f>'BASE DATOS CONDUCTORES'!J338</f>
        <v/>
      </c>
      <c r="Y338" s="64" t="str">
        <f>'BASE DATOS CONDUCTORES'!M338</f>
        <v/>
      </c>
      <c r="Z338" s="64" t="str">
        <f>'BASE DATOS CONDUCTORES'!P338</f>
        <v/>
      </c>
      <c r="AA338" s="64" t="str">
        <f>'BASE DATOS CONDUCTORES'!S338</f>
        <v/>
      </c>
      <c r="AB338" s="64">
        <f>IF('BASE DATOS CONDUCTORES'!D338="","",'BASE DATOS CONDUCTORES'!D338)</f>
        <v>335</v>
      </c>
    </row>
    <row r="339" spans="2:28">
      <c r="B339" s="11" t="str">
        <f t="shared" si="1315"/>
        <v/>
      </c>
      <c r="C339" s="66"/>
      <c r="D339" s="78">
        <v>336</v>
      </c>
      <c r="E339" s="14"/>
      <c r="F339" s="13"/>
      <c r="G339" s="11" t="str">
        <f t="shared" si="1316"/>
        <v/>
      </c>
      <c r="H339" s="12" t="str">
        <f t="shared" si="1317"/>
        <v/>
      </c>
      <c r="I339" s="12" t="str">
        <f t="shared" ref="I339:J339" si="1378">IF(H339="","",RANK(H339,H$4:H$403))</f>
        <v/>
      </c>
      <c r="J339" s="12" t="str">
        <f t="shared" si="1378"/>
        <v/>
      </c>
      <c r="K339" s="12" t="str">
        <f t="shared" si="1319"/>
        <v/>
      </c>
      <c r="L339" s="12" t="str">
        <f t="shared" ref="L339:M339" si="1379">IF(K339="","",RANK(K339,K$4:K$403))</f>
        <v/>
      </c>
      <c r="M339" s="12" t="str">
        <f t="shared" si="1379"/>
        <v/>
      </c>
      <c r="N339" s="12" t="str">
        <f t="shared" si="1321"/>
        <v/>
      </c>
      <c r="O339" s="12" t="str">
        <f t="shared" ref="O339:P339" si="1380">IF(N339="","",RANK(N339,N$4:N$403))</f>
        <v/>
      </c>
      <c r="P339" s="12" t="str">
        <f t="shared" si="1380"/>
        <v/>
      </c>
      <c r="Q339" s="12" t="str">
        <f t="shared" si="1323"/>
        <v/>
      </c>
      <c r="R339" s="12" t="str">
        <f t="shared" ref="R339:S339" si="1381">IF(Q339="","",RANK(Q339,Q$4:Q$403))</f>
        <v/>
      </c>
      <c r="S339" s="12" t="str">
        <f t="shared" si="1381"/>
        <v/>
      </c>
      <c r="T339" s="11" t="str">
        <f t="shared" si="1325"/>
        <v/>
      </c>
      <c r="W339" s="64" t="str">
        <f>IF('BASE DATOS CONDUCTORES'!F339="","",'BASE DATOS CONDUCTORES'!F339)</f>
        <v/>
      </c>
      <c r="X339" s="64" t="str">
        <f>'BASE DATOS CONDUCTORES'!J339</f>
        <v/>
      </c>
      <c r="Y339" s="64" t="str">
        <f>'BASE DATOS CONDUCTORES'!M339</f>
        <v/>
      </c>
      <c r="Z339" s="64" t="str">
        <f>'BASE DATOS CONDUCTORES'!P339</f>
        <v/>
      </c>
      <c r="AA339" s="64" t="str">
        <f>'BASE DATOS CONDUCTORES'!S339</f>
        <v/>
      </c>
      <c r="AB339" s="64">
        <f>IF('BASE DATOS CONDUCTORES'!D339="","",'BASE DATOS CONDUCTORES'!D339)</f>
        <v>336</v>
      </c>
    </row>
    <row r="340" spans="2:28">
      <c r="B340" s="11" t="str">
        <f t="shared" si="1315"/>
        <v/>
      </c>
      <c r="C340" s="66"/>
      <c r="D340" s="78">
        <v>337</v>
      </c>
      <c r="E340" s="14"/>
      <c r="F340" s="13"/>
      <c r="G340" s="11" t="str">
        <f t="shared" si="1316"/>
        <v/>
      </c>
      <c r="H340" s="12" t="str">
        <f t="shared" si="1317"/>
        <v/>
      </c>
      <c r="I340" s="12" t="str">
        <f t="shared" ref="I340:J340" si="1382">IF(H340="","",RANK(H340,H$4:H$403))</f>
        <v/>
      </c>
      <c r="J340" s="12" t="str">
        <f t="shared" si="1382"/>
        <v/>
      </c>
      <c r="K340" s="12" t="str">
        <f t="shared" si="1319"/>
        <v/>
      </c>
      <c r="L340" s="12" t="str">
        <f t="shared" ref="L340:M340" si="1383">IF(K340="","",RANK(K340,K$4:K$403))</f>
        <v/>
      </c>
      <c r="M340" s="12" t="str">
        <f t="shared" si="1383"/>
        <v/>
      </c>
      <c r="N340" s="12" t="str">
        <f t="shared" si="1321"/>
        <v/>
      </c>
      <c r="O340" s="12" t="str">
        <f t="shared" ref="O340:P340" si="1384">IF(N340="","",RANK(N340,N$4:N$403))</f>
        <v/>
      </c>
      <c r="P340" s="12" t="str">
        <f t="shared" si="1384"/>
        <v/>
      </c>
      <c r="Q340" s="12" t="str">
        <f t="shared" si="1323"/>
        <v/>
      </c>
      <c r="R340" s="12" t="str">
        <f t="shared" ref="R340:S340" si="1385">IF(Q340="","",RANK(Q340,Q$4:Q$403))</f>
        <v/>
      </c>
      <c r="S340" s="12" t="str">
        <f t="shared" si="1385"/>
        <v/>
      </c>
      <c r="T340" s="11" t="str">
        <f t="shared" si="1325"/>
        <v/>
      </c>
      <c r="W340" s="64" t="str">
        <f>IF('BASE DATOS CONDUCTORES'!F340="","",'BASE DATOS CONDUCTORES'!F340)</f>
        <v/>
      </c>
      <c r="X340" s="64" t="str">
        <f>'BASE DATOS CONDUCTORES'!J340</f>
        <v/>
      </c>
      <c r="Y340" s="64" t="str">
        <f>'BASE DATOS CONDUCTORES'!M340</f>
        <v/>
      </c>
      <c r="Z340" s="64" t="str">
        <f>'BASE DATOS CONDUCTORES'!P340</f>
        <v/>
      </c>
      <c r="AA340" s="64" t="str">
        <f>'BASE DATOS CONDUCTORES'!S340</f>
        <v/>
      </c>
      <c r="AB340" s="64">
        <f>IF('BASE DATOS CONDUCTORES'!D340="","",'BASE DATOS CONDUCTORES'!D340)</f>
        <v>337</v>
      </c>
    </row>
    <row r="341" spans="2:28">
      <c r="B341" s="11" t="str">
        <f t="shared" si="1315"/>
        <v/>
      </c>
      <c r="C341" s="66"/>
      <c r="D341" s="78">
        <v>338</v>
      </c>
      <c r="E341" s="14"/>
      <c r="F341" s="13"/>
      <c r="G341" s="11" t="str">
        <f t="shared" si="1316"/>
        <v/>
      </c>
      <c r="H341" s="12" t="str">
        <f t="shared" si="1317"/>
        <v/>
      </c>
      <c r="I341" s="12" t="str">
        <f t="shared" ref="I341:J341" si="1386">IF(H341="","",RANK(H341,H$4:H$403))</f>
        <v/>
      </c>
      <c r="J341" s="12" t="str">
        <f t="shared" si="1386"/>
        <v/>
      </c>
      <c r="K341" s="12" t="str">
        <f t="shared" si="1319"/>
        <v/>
      </c>
      <c r="L341" s="12" t="str">
        <f t="shared" ref="L341:M341" si="1387">IF(K341="","",RANK(K341,K$4:K$403))</f>
        <v/>
      </c>
      <c r="M341" s="12" t="str">
        <f t="shared" si="1387"/>
        <v/>
      </c>
      <c r="N341" s="12" t="str">
        <f t="shared" si="1321"/>
        <v/>
      </c>
      <c r="O341" s="12" t="str">
        <f t="shared" ref="O341:P341" si="1388">IF(N341="","",RANK(N341,N$4:N$403))</f>
        <v/>
      </c>
      <c r="P341" s="12" t="str">
        <f t="shared" si="1388"/>
        <v/>
      </c>
      <c r="Q341" s="12" t="str">
        <f t="shared" si="1323"/>
        <v/>
      </c>
      <c r="R341" s="12" t="str">
        <f t="shared" ref="R341:S341" si="1389">IF(Q341="","",RANK(Q341,Q$4:Q$403))</f>
        <v/>
      </c>
      <c r="S341" s="12" t="str">
        <f t="shared" si="1389"/>
        <v/>
      </c>
      <c r="T341" s="11" t="str">
        <f t="shared" si="1325"/>
        <v/>
      </c>
      <c r="W341" s="64" t="str">
        <f>IF('BASE DATOS CONDUCTORES'!F341="","",'BASE DATOS CONDUCTORES'!F341)</f>
        <v/>
      </c>
      <c r="X341" s="64" t="str">
        <f>'BASE DATOS CONDUCTORES'!J341</f>
        <v/>
      </c>
      <c r="Y341" s="64" t="str">
        <f>'BASE DATOS CONDUCTORES'!M341</f>
        <v/>
      </c>
      <c r="Z341" s="64" t="str">
        <f>'BASE DATOS CONDUCTORES'!P341</f>
        <v/>
      </c>
      <c r="AA341" s="64" t="str">
        <f>'BASE DATOS CONDUCTORES'!S341</f>
        <v/>
      </c>
      <c r="AB341" s="64">
        <f>IF('BASE DATOS CONDUCTORES'!D341="","",'BASE DATOS CONDUCTORES'!D341)</f>
        <v>338</v>
      </c>
    </row>
    <row r="342" spans="2:28">
      <c r="B342" s="11" t="str">
        <f t="shared" si="1315"/>
        <v/>
      </c>
      <c r="C342" s="66"/>
      <c r="D342" s="78">
        <v>339</v>
      </c>
      <c r="E342" s="14"/>
      <c r="F342" s="13"/>
      <c r="G342" s="11" t="str">
        <f t="shared" si="1316"/>
        <v/>
      </c>
      <c r="H342" s="12" t="str">
        <f t="shared" si="1317"/>
        <v/>
      </c>
      <c r="I342" s="12" t="str">
        <f t="shared" ref="I342:J342" si="1390">IF(H342="","",RANK(H342,H$4:H$403))</f>
        <v/>
      </c>
      <c r="J342" s="12" t="str">
        <f t="shared" si="1390"/>
        <v/>
      </c>
      <c r="K342" s="12" t="str">
        <f t="shared" si="1319"/>
        <v/>
      </c>
      <c r="L342" s="12" t="str">
        <f t="shared" ref="L342:M342" si="1391">IF(K342="","",RANK(K342,K$4:K$403))</f>
        <v/>
      </c>
      <c r="M342" s="12" t="str">
        <f t="shared" si="1391"/>
        <v/>
      </c>
      <c r="N342" s="12" t="str">
        <f t="shared" si="1321"/>
        <v/>
      </c>
      <c r="O342" s="12" t="str">
        <f t="shared" ref="O342:P342" si="1392">IF(N342="","",RANK(N342,N$4:N$403))</f>
        <v/>
      </c>
      <c r="P342" s="12" t="str">
        <f t="shared" si="1392"/>
        <v/>
      </c>
      <c r="Q342" s="12" t="str">
        <f t="shared" si="1323"/>
        <v/>
      </c>
      <c r="R342" s="12" t="str">
        <f t="shared" ref="R342:S342" si="1393">IF(Q342="","",RANK(Q342,Q$4:Q$403))</f>
        <v/>
      </c>
      <c r="S342" s="12" t="str">
        <f t="shared" si="1393"/>
        <v/>
      </c>
      <c r="T342" s="11" t="str">
        <f t="shared" si="1325"/>
        <v/>
      </c>
      <c r="W342" s="64" t="str">
        <f>IF('BASE DATOS CONDUCTORES'!F342="","",'BASE DATOS CONDUCTORES'!F342)</f>
        <v/>
      </c>
      <c r="X342" s="64" t="str">
        <f>'BASE DATOS CONDUCTORES'!J342</f>
        <v/>
      </c>
      <c r="Y342" s="64" t="str">
        <f>'BASE DATOS CONDUCTORES'!M342</f>
        <v/>
      </c>
      <c r="Z342" s="64" t="str">
        <f>'BASE DATOS CONDUCTORES'!P342</f>
        <v/>
      </c>
      <c r="AA342" s="64" t="str">
        <f>'BASE DATOS CONDUCTORES'!S342</f>
        <v/>
      </c>
      <c r="AB342" s="64">
        <f>IF('BASE DATOS CONDUCTORES'!D342="","",'BASE DATOS CONDUCTORES'!D342)</f>
        <v>339</v>
      </c>
    </row>
    <row r="343" spans="2:28">
      <c r="B343" s="11" t="str">
        <f t="shared" si="1315"/>
        <v/>
      </c>
      <c r="C343" s="66"/>
      <c r="D343" s="78">
        <v>340</v>
      </c>
      <c r="E343" s="14"/>
      <c r="F343" s="13"/>
      <c r="G343" s="11" t="str">
        <f t="shared" si="1316"/>
        <v/>
      </c>
      <c r="H343" s="12" t="str">
        <f t="shared" si="1317"/>
        <v/>
      </c>
      <c r="I343" s="12" t="str">
        <f t="shared" ref="I343:J343" si="1394">IF(H343="","",RANK(H343,H$4:H$403))</f>
        <v/>
      </c>
      <c r="J343" s="12" t="str">
        <f t="shared" si="1394"/>
        <v/>
      </c>
      <c r="K343" s="12" t="str">
        <f t="shared" si="1319"/>
        <v/>
      </c>
      <c r="L343" s="12" t="str">
        <f t="shared" ref="L343:M343" si="1395">IF(K343="","",RANK(K343,K$4:K$403))</f>
        <v/>
      </c>
      <c r="M343" s="12" t="str">
        <f t="shared" si="1395"/>
        <v/>
      </c>
      <c r="N343" s="12" t="str">
        <f t="shared" si="1321"/>
        <v/>
      </c>
      <c r="O343" s="12" t="str">
        <f t="shared" ref="O343:P343" si="1396">IF(N343="","",RANK(N343,N$4:N$403))</f>
        <v/>
      </c>
      <c r="P343" s="12" t="str">
        <f t="shared" si="1396"/>
        <v/>
      </c>
      <c r="Q343" s="12" t="str">
        <f t="shared" si="1323"/>
        <v/>
      </c>
      <c r="R343" s="12" t="str">
        <f t="shared" ref="R343:S343" si="1397">IF(Q343="","",RANK(Q343,Q$4:Q$403))</f>
        <v/>
      </c>
      <c r="S343" s="12" t="str">
        <f t="shared" si="1397"/>
        <v/>
      </c>
      <c r="T343" s="11" t="str">
        <f t="shared" si="1325"/>
        <v/>
      </c>
      <c r="W343" s="64" t="str">
        <f>IF('BASE DATOS CONDUCTORES'!F343="","",'BASE DATOS CONDUCTORES'!F343)</f>
        <v/>
      </c>
      <c r="X343" s="64" t="str">
        <f>'BASE DATOS CONDUCTORES'!J343</f>
        <v/>
      </c>
      <c r="Y343" s="64" t="str">
        <f>'BASE DATOS CONDUCTORES'!M343</f>
        <v/>
      </c>
      <c r="Z343" s="64" t="str">
        <f>'BASE DATOS CONDUCTORES'!P343</f>
        <v/>
      </c>
      <c r="AA343" s="64" t="str">
        <f>'BASE DATOS CONDUCTORES'!S343</f>
        <v/>
      </c>
      <c r="AB343" s="64">
        <f>IF('BASE DATOS CONDUCTORES'!D343="","",'BASE DATOS CONDUCTORES'!D343)</f>
        <v>340</v>
      </c>
    </row>
    <row r="344" spans="2:28">
      <c r="B344" s="11" t="str">
        <f t="shared" si="1315"/>
        <v/>
      </c>
      <c r="C344" s="66"/>
      <c r="D344" s="78">
        <v>341</v>
      </c>
      <c r="E344" s="14"/>
      <c r="F344" s="13"/>
      <c r="G344" s="11" t="str">
        <f t="shared" si="1316"/>
        <v/>
      </c>
      <c r="H344" s="12" t="str">
        <f t="shared" si="1317"/>
        <v/>
      </c>
      <c r="I344" s="12" t="str">
        <f t="shared" ref="I344:J344" si="1398">IF(H344="","",RANK(H344,H$4:H$403))</f>
        <v/>
      </c>
      <c r="J344" s="12" t="str">
        <f t="shared" si="1398"/>
        <v/>
      </c>
      <c r="K344" s="12" t="str">
        <f t="shared" si="1319"/>
        <v/>
      </c>
      <c r="L344" s="12" t="str">
        <f t="shared" ref="L344:M344" si="1399">IF(K344="","",RANK(K344,K$4:K$403))</f>
        <v/>
      </c>
      <c r="M344" s="12" t="str">
        <f t="shared" si="1399"/>
        <v/>
      </c>
      <c r="N344" s="12" t="str">
        <f t="shared" si="1321"/>
        <v/>
      </c>
      <c r="O344" s="12" t="str">
        <f t="shared" ref="O344:P344" si="1400">IF(N344="","",RANK(N344,N$4:N$403))</f>
        <v/>
      </c>
      <c r="P344" s="12" t="str">
        <f t="shared" si="1400"/>
        <v/>
      </c>
      <c r="Q344" s="12" t="str">
        <f t="shared" si="1323"/>
        <v/>
      </c>
      <c r="R344" s="12" t="str">
        <f t="shared" ref="R344:S344" si="1401">IF(Q344="","",RANK(Q344,Q$4:Q$403))</f>
        <v/>
      </c>
      <c r="S344" s="12" t="str">
        <f t="shared" si="1401"/>
        <v/>
      </c>
      <c r="T344" s="11" t="str">
        <f t="shared" si="1325"/>
        <v/>
      </c>
      <c r="W344" s="64" t="str">
        <f>IF('BASE DATOS CONDUCTORES'!F344="","",'BASE DATOS CONDUCTORES'!F344)</f>
        <v/>
      </c>
      <c r="X344" s="64" t="str">
        <f>'BASE DATOS CONDUCTORES'!J344</f>
        <v/>
      </c>
      <c r="Y344" s="64" t="str">
        <f>'BASE DATOS CONDUCTORES'!M344</f>
        <v/>
      </c>
      <c r="Z344" s="64" t="str">
        <f>'BASE DATOS CONDUCTORES'!P344</f>
        <v/>
      </c>
      <c r="AA344" s="64" t="str">
        <f>'BASE DATOS CONDUCTORES'!S344</f>
        <v/>
      </c>
      <c r="AB344" s="64">
        <f>IF('BASE DATOS CONDUCTORES'!D344="","",'BASE DATOS CONDUCTORES'!D344)</f>
        <v>341</v>
      </c>
    </row>
    <row r="345" spans="2:28">
      <c r="B345" s="11" t="str">
        <f t="shared" si="1315"/>
        <v/>
      </c>
      <c r="C345" s="66"/>
      <c r="D345" s="78">
        <v>342</v>
      </c>
      <c r="E345" s="14"/>
      <c r="F345" s="13"/>
      <c r="G345" s="11" t="str">
        <f t="shared" si="1316"/>
        <v/>
      </c>
      <c r="H345" s="12" t="str">
        <f t="shared" si="1317"/>
        <v/>
      </c>
      <c r="I345" s="12" t="str">
        <f t="shared" ref="I345:J345" si="1402">IF(H345="","",RANK(H345,H$4:H$403))</f>
        <v/>
      </c>
      <c r="J345" s="12" t="str">
        <f t="shared" si="1402"/>
        <v/>
      </c>
      <c r="K345" s="12" t="str">
        <f t="shared" si="1319"/>
        <v/>
      </c>
      <c r="L345" s="12" t="str">
        <f t="shared" ref="L345:M345" si="1403">IF(K345="","",RANK(K345,K$4:K$403))</f>
        <v/>
      </c>
      <c r="M345" s="12" t="str">
        <f t="shared" si="1403"/>
        <v/>
      </c>
      <c r="N345" s="12" t="str">
        <f t="shared" si="1321"/>
        <v/>
      </c>
      <c r="O345" s="12" t="str">
        <f t="shared" ref="O345:P345" si="1404">IF(N345="","",RANK(N345,N$4:N$403))</f>
        <v/>
      </c>
      <c r="P345" s="12" t="str">
        <f t="shared" si="1404"/>
        <v/>
      </c>
      <c r="Q345" s="12" t="str">
        <f t="shared" si="1323"/>
        <v/>
      </c>
      <c r="R345" s="12" t="str">
        <f t="shared" ref="R345:S345" si="1405">IF(Q345="","",RANK(Q345,Q$4:Q$403))</f>
        <v/>
      </c>
      <c r="S345" s="12" t="str">
        <f t="shared" si="1405"/>
        <v/>
      </c>
      <c r="T345" s="11" t="str">
        <f t="shared" si="1325"/>
        <v/>
      </c>
      <c r="W345" s="64" t="str">
        <f>IF('BASE DATOS CONDUCTORES'!F345="","",'BASE DATOS CONDUCTORES'!F345)</f>
        <v/>
      </c>
      <c r="X345" s="64" t="str">
        <f>'BASE DATOS CONDUCTORES'!J345</f>
        <v/>
      </c>
      <c r="Y345" s="64" t="str">
        <f>'BASE DATOS CONDUCTORES'!M345</f>
        <v/>
      </c>
      <c r="Z345" s="64" t="str">
        <f>'BASE DATOS CONDUCTORES'!P345</f>
        <v/>
      </c>
      <c r="AA345" s="64" t="str">
        <f>'BASE DATOS CONDUCTORES'!S345</f>
        <v/>
      </c>
      <c r="AB345" s="64">
        <f>IF('BASE DATOS CONDUCTORES'!D345="","",'BASE DATOS CONDUCTORES'!D345)</f>
        <v>342</v>
      </c>
    </row>
    <row r="346" spans="2:28">
      <c r="B346" s="11" t="str">
        <f t="shared" si="1315"/>
        <v/>
      </c>
      <c r="C346" s="66"/>
      <c r="D346" s="78">
        <v>343</v>
      </c>
      <c r="E346" s="14"/>
      <c r="F346" s="13"/>
      <c r="G346" s="11" t="str">
        <f t="shared" si="1316"/>
        <v/>
      </c>
      <c r="H346" s="12" t="str">
        <f t="shared" si="1317"/>
        <v/>
      </c>
      <c r="I346" s="12" t="str">
        <f t="shared" ref="I346:J346" si="1406">IF(H346="","",RANK(H346,H$4:H$403))</f>
        <v/>
      </c>
      <c r="J346" s="12" t="str">
        <f t="shared" si="1406"/>
        <v/>
      </c>
      <c r="K346" s="12" t="str">
        <f t="shared" si="1319"/>
        <v/>
      </c>
      <c r="L346" s="12" t="str">
        <f t="shared" ref="L346:M346" si="1407">IF(K346="","",RANK(K346,K$4:K$403))</f>
        <v/>
      </c>
      <c r="M346" s="12" t="str">
        <f t="shared" si="1407"/>
        <v/>
      </c>
      <c r="N346" s="12" t="str">
        <f t="shared" si="1321"/>
        <v/>
      </c>
      <c r="O346" s="12" t="str">
        <f t="shared" ref="O346:P346" si="1408">IF(N346="","",RANK(N346,N$4:N$403))</f>
        <v/>
      </c>
      <c r="P346" s="12" t="str">
        <f t="shared" si="1408"/>
        <v/>
      </c>
      <c r="Q346" s="12" t="str">
        <f t="shared" si="1323"/>
        <v/>
      </c>
      <c r="R346" s="12" t="str">
        <f t="shared" ref="R346:S346" si="1409">IF(Q346="","",RANK(Q346,Q$4:Q$403))</f>
        <v/>
      </c>
      <c r="S346" s="12" t="str">
        <f t="shared" si="1409"/>
        <v/>
      </c>
      <c r="T346" s="11" t="str">
        <f t="shared" si="1325"/>
        <v/>
      </c>
      <c r="W346" s="64" t="str">
        <f>IF('BASE DATOS CONDUCTORES'!F346="","",'BASE DATOS CONDUCTORES'!F346)</f>
        <v/>
      </c>
      <c r="X346" s="64" t="str">
        <f>'BASE DATOS CONDUCTORES'!J346</f>
        <v/>
      </c>
      <c r="Y346" s="64" t="str">
        <f>'BASE DATOS CONDUCTORES'!M346</f>
        <v/>
      </c>
      <c r="Z346" s="64" t="str">
        <f>'BASE DATOS CONDUCTORES'!P346</f>
        <v/>
      </c>
      <c r="AA346" s="64" t="str">
        <f>'BASE DATOS CONDUCTORES'!S346</f>
        <v/>
      </c>
      <c r="AB346" s="64">
        <f>IF('BASE DATOS CONDUCTORES'!D346="","",'BASE DATOS CONDUCTORES'!D346)</f>
        <v>343</v>
      </c>
    </row>
    <row r="347" spans="2:28">
      <c r="B347" s="11" t="str">
        <f t="shared" si="1315"/>
        <v/>
      </c>
      <c r="C347" s="66"/>
      <c r="D347" s="78">
        <v>344</v>
      </c>
      <c r="E347" s="14"/>
      <c r="F347" s="13"/>
      <c r="G347" s="11" t="str">
        <f t="shared" si="1316"/>
        <v/>
      </c>
      <c r="H347" s="12" t="str">
        <f t="shared" si="1317"/>
        <v/>
      </c>
      <c r="I347" s="12" t="str">
        <f t="shared" ref="I347:J347" si="1410">IF(H347="","",RANK(H347,H$4:H$403))</f>
        <v/>
      </c>
      <c r="J347" s="12" t="str">
        <f t="shared" si="1410"/>
        <v/>
      </c>
      <c r="K347" s="12" t="str">
        <f t="shared" si="1319"/>
        <v/>
      </c>
      <c r="L347" s="12" t="str">
        <f t="shared" ref="L347:M347" si="1411">IF(K347="","",RANK(K347,K$4:K$403))</f>
        <v/>
      </c>
      <c r="M347" s="12" t="str">
        <f t="shared" si="1411"/>
        <v/>
      </c>
      <c r="N347" s="12" t="str">
        <f t="shared" si="1321"/>
        <v/>
      </c>
      <c r="O347" s="12" t="str">
        <f t="shared" ref="O347:P347" si="1412">IF(N347="","",RANK(N347,N$4:N$403))</f>
        <v/>
      </c>
      <c r="P347" s="12" t="str">
        <f t="shared" si="1412"/>
        <v/>
      </c>
      <c r="Q347" s="12" t="str">
        <f t="shared" si="1323"/>
        <v/>
      </c>
      <c r="R347" s="12" t="str">
        <f t="shared" ref="R347:S347" si="1413">IF(Q347="","",RANK(Q347,Q$4:Q$403))</f>
        <v/>
      </c>
      <c r="S347" s="12" t="str">
        <f t="shared" si="1413"/>
        <v/>
      </c>
      <c r="T347" s="11" t="str">
        <f t="shared" si="1325"/>
        <v/>
      </c>
      <c r="W347" s="64" t="str">
        <f>IF('BASE DATOS CONDUCTORES'!F347="","",'BASE DATOS CONDUCTORES'!F347)</f>
        <v/>
      </c>
      <c r="X347" s="64" t="str">
        <f>'BASE DATOS CONDUCTORES'!J347</f>
        <v/>
      </c>
      <c r="Y347" s="64" t="str">
        <f>'BASE DATOS CONDUCTORES'!M347</f>
        <v/>
      </c>
      <c r="Z347" s="64" t="str">
        <f>'BASE DATOS CONDUCTORES'!P347</f>
        <v/>
      </c>
      <c r="AA347" s="64" t="str">
        <f>'BASE DATOS CONDUCTORES'!S347</f>
        <v/>
      </c>
      <c r="AB347" s="64">
        <f>IF('BASE DATOS CONDUCTORES'!D347="","",'BASE DATOS CONDUCTORES'!D347)</f>
        <v>344</v>
      </c>
    </row>
    <row r="348" spans="2:28">
      <c r="B348" s="11" t="str">
        <f t="shared" si="1315"/>
        <v/>
      </c>
      <c r="C348" s="13"/>
      <c r="D348" s="78">
        <v>345</v>
      </c>
      <c r="E348" s="14"/>
      <c r="F348" s="13"/>
      <c r="G348" s="11" t="str">
        <f t="shared" si="1316"/>
        <v/>
      </c>
      <c r="H348" s="12" t="str">
        <f t="shared" si="1317"/>
        <v/>
      </c>
      <c r="I348" s="12" t="str">
        <f t="shared" ref="I348:J348" si="1414">IF(H348="","",RANK(H348,H$4:H$403))</f>
        <v/>
      </c>
      <c r="J348" s="12" t="str">
        <f t="shared" si="1414"/>
        <v/>
      </c>
      <c r="K348" s="12" t="str">
        <f t="shared" si="1319"/>
        <v/>
      </c>
      <c r="L348" s="12" t="str">
        <f t="shared" ref="L348:M348" si="1415">IF(K348="","",RANK(K348,K$4:K$403))</f>
        <v/>
      </c>
      <c r="M348" s="12" t="str">
        <f t="shared" si="1415"/>
        <v/>
      </c>
      <c r="N348" s="12" t="str">
        <f t="shared" si="1321"/>
        <v/>
      </c>
      <c r="O348" s="12" t="str">
        <f t="shared" ref="O348:P348" si="1416">IF(N348="","",RANK(N348,N$4:N$403))</f>
        <v/>
      </c>
      <c r="P348" s="12" t="str">
        <f t="shared" si="1416"/>
        <v/>
      </c>
      <c r="Q348" s="12" t="str">
        <f t="shared" si="1323"/>
        <v/>
      </c>
      <c r="R348" s="12" t="str">
        <f t="shared" ref="R348:S348" si="1417">IF(Q348="","",RANK(Q348,Q$4:Q$403))</f>
        <v/>
      </c>
      <c r="S348" s="12" t="str">
        <f t="shared" si="1417"/>
        <v/>
      </c>
      <c r="T348" s="11" t="str">
        <f t="shared" si="1325"/>
        <v/>
      </c>
      <c r="W348" s="64" t="str">
        <f>IF('BASE DATOS CONDUCTORES'!F348="","",'BASE DATOS CONDUCTORES'!F348)</f>
        <v/>
      </c>
      <c r="X348" s="64" t="str">
        <f>'BASE DATOS CONDUCTORES'!J348</f>
        <v/>
      </c>
      <c r="Y348" s="64" t="str">
        <f>'BASE DATOS CONDUCTORES'!M348</f>
        <v/>
      </c>
      <c r="Z348" s="64" t="str">
        <f>'BASE DATOS CONDUCTORES'!P348</f>
        <v/>
      </c>
      <c r="AA348" s="64" t="str">
        <f>'BASE DATOS CONDUCTORES'!S348</f>
        <v/>
      </c>
      <c r="AB348" s="64">
        <f>IF('BASE DATOS CONDUCTORES'!D348="","",'BASE DATOS CONDUCTORES'!D348)</f>
        <v>345</v>
      </c>
    </row>
    <row r="349" spans="2:28">
      <c r="B349" s="11" t="str">
        <f t="shared" si="1315"/>
        <v/>
      </c>
      <c r="C349" s="13"/>
      <c r="D349" s="78">
        <v>346</v>
      </c>
      <c r="E349" s="14"/>
      <c r="F349" s="13"/>
      <c r="G349" s="11" t="str">
        <f t="shared" si="1316"/>
        <v/>
      </c>
      <c r="H349" s="12" t="str">
        <f t="shared" si="1317"/>
        <v/>
      </c>
      <c r="I349" s="12" t="str">
        <f t="shared" ref="I349:J349" si="1418">IF(H349="","",RANK(H349,H$4:H$403))</f>
        <v/>
      </c>
      <c r="J349" s="12" t="str">
        <f t="shared" si="1418"/>
        <v/>
      </c>
      <c r="K349" s="12" t="str">
        <f t="shared" si="1319"/>
        <v/>
      </c>
      <c r="L349" s="12" t="str">
        <f t="shared" ref="L349:M349" si="1419">IF(K349="","",RANK(K349,K$4:K$403))</f>
        <v/>
      </c>
      <c r="M349" s="12" t="str">
        <f t="shared" si="1419"/>
        <v/>
      </c>
      <c r="N349" s="12" t="str">
        <f t="shared" si="1321"/>
        <v/>
      </c>
      <c r="O349" s="12" t="str">
        <f t="shared" ref="O349:P349" si="1420">IF(N349="","",RANK(N349,N$4:N$403))</f>
        <v/>
      </c>
      <c r="P349" s="12" t="str">
        <f t="shared" si="1420"/>
        <v/>
      </c>
      <c r="Q349" s="12" t="str">
        <f t="shared" si="1323"/>
        <v/>
      </c>
      <c r="R349" s="12" t="str">
        <f t="shared" ref="R349:S349" si="1421">IF(Q349="","",RANK(Q349,Q$4:Q$403))</f>
        <v/>
      </c>
      <c r="S349" s="12" t="str">
        <f t="shared" si="1421"/>
        <v/>
      </c>
      <c r="T349" s="11" t="str">
        <f t="shared" si="1325"/>
        <v/>
      </c>
      <c r="W349" s="64" t="str">
        <f>IF('BASE DATOS CONDUCTORES'!F349="","",'BASE DATOS CONDUCTORES'!F349)</f>
        <v/>
      </c>
      <c r="X349" s="64" t="str">
        <f>'BASE DATOS CONDUCTORES'!J349</f>
        <v/>
      </c>
      <c r="Y349" s="64" t="str">
        <f>'BASE DATOS CONDUCTORES'!M349</f>
        <v/>
      </c>
      <c r="Z349" s="64" t="str">
        <f>'BASE DATOS CONDUCTORES'!P349</f>
        <v/>
      </c>
      <c r="AA349" s="64" t="str">
        <f>'BASE DATOS CONDUCTORES'!S349</f>
        <v/>
      </c>
      <c r="AB349" s="64">
        <f>IF('BASE DATOS CONDUCTORES'!D349="","",'BASE DATOS CONDUCTORES'!D349)</f>
        <v>346</v>
      </c>
    </row>
    <row r="350" spans="2:28">
      <c r="B350" s="11" t="str">
        <f t="shared" si="1315"/>
        <v/>
      </c>
      <c r="C350" s="13"/>
      <c r="D350" s="78">
        <v>347</v>
      </c>
      <c r="E350" s="14"/>
      <c r="F350" s="13"/>
      <c r="G350" s="11" t="str">
        <f t="shared" si="1316"/>
        <v/>
      </c>
      <c r="H350" s="12" t="str">
        <f t="shared" si="1317"/>
        <v/>
      </c>
      <c r="I350" s="12" t="str">
        <f t="shared" ref="I350:J350" si="1422">IF(H350="","",RANK(H350,H$4:H$403))</f>
        <v/>
      </c>
      <c r="J350" s="12" t="str">
        <f t="shared" si="1422"/>
        <v/>
      </c>
      <c r="K350" s="12" t="str">
        <f t="shared" si="1319"/>
        <v/>
      </c>
      <c r="L350" s="12" t="str">
        <f t="shared" ref="L350:M350" si="1423">IF(K350="","",RANK(K350,K$4:K$403))</f>
        <v/>
      </c>
      <c r="M350" s="12" t="str">
        <f t="shared" si="1423"/>
        <v/>
      </c>
      <c r="N350" s="12" t="str">
        <f t="shared" si="1321"/>
        <v/>
      </c>
      <c r="O350" s="12" t="str">
        <f t="shared" ref="O350:P350" si="1424">IF(N350="","",RANK(N350,N$4:N$403))</f>
        <v/>
      </c>
      <c r="P350" s="12" t="str">
        <f t="shared" si="1424"/>
        <v/>
      </c>
      <c r="Q350" s="12" t="str">
        <f t="shared" si="1323"/>
        <v/>
      </c>
      <c r="R350" s="12" t="str">
        <f t="shared" ref="R350:S350" si="1425">IF(Q350="","",RANK(Q350,Q$4:Q$403))</f>
        <v/>
      </c>
      <c r="S350" s="12" t="str">
        <f t="shared" si="1425"/>
        <v/>
      </c>
      <c r="T350" s="11" t="str">
        <f t="shared" si="1325"/>
        <v/>
      </c>
      <c r="W350" s="64" t="str">
        <f>IF('BASE DATOS CONDUCTORES'!F350="","",'BASE DATOS CONDUCTORES'!F350)</f>
        <v/>
      </c>
      <c r="X350" s="64" t="str">
        <f>'BASE DATOS CONDUCTORES'!J350</f>
        <v/>
      </c>
      <c r="Y350" s="64" t="str">
        <f>'BASE DATOS CONDUCTORES'!M350</f>
        <v/>
      </c>
      <c r="Z350" s="64" t="str">
        <f>'BASE DATOS CONDUCTORES'!P350</f>
        <v/>
      </c>
      <c r="AA350" s="64" t="str">
        <f>'BASE DATOS CONDUCTORES'!S350</f>
        <v/>
      </c>
      <c r="AB350" s="64">
        <f>IF('BASE DATOS CONDUCTORES'!D350="","",'BASE DATOS CONDUCTORES'!D350)</f>
        <v>347</v>
      </c>
    </row>
    <row r="351" spans="2:28">
      <c r="B351" s="11" t="str">
        <f t="shared" si="1315"/>
        <v/>
      </c>
      <c r="C351" s="13"/>
      <c r="D351" s="78">
        <v>348</v>
      </c>
      <c r="E351" s="14"/>
      <c r="F351" s="13"/>
      <c r="G351" s="11" t="str">
        <f t="shared" si="1316"/>
        <v/>
      </c>
      <c r="H351" s="12" t="str">
        <f t="shared" si="1317"/>
        <v/>
      </c>
      <c r="I351" s="12" t="str">
        <f t="shared" ref="I351:J351" si="1426">IF(H351="","",RANK(H351,H$4:H$403))</f>
        <v/>
      </c>
      <c r="J351" s="12" t="str">
        <f t="shared" si="1426"/>
        <v/>
      </c>
      <c r="K351" s="12" t="str">
        <f t="shared" si="1319"/>
        <v/>
      </c>
      <c r="L351" s="12" t="str">
        <f t="shared" ref="L351:M351" si="1427">IF(K351="","",RANK(K351,K$4:K$403))</f>
        <v/>
      </c>
      <c r="M351" s="12" t="str">
        <f t="shared" si="1427"/>
        <v/>
      </c>
      <c r="N351" s="12" t="str">
        <f t="shared" si="1321"/>
        <v/>
      </c>
      <c r="O351" s="12" t="str">
        <f t="shared" ref="O351:P351" si="1428">IF(N351="","",RANK(N351,N$4:N$403))</f>
        <v/>
      </c>
      <c r="P351" s="12" t="str">
        <f t="shared" si="1428"/>
        <v/>
      </c>
      <c r="Q351" s="12" t="str">
        <f t="shared" si="1323"/>
        <v/>
      </c>
      <c r="R351" s="12" t="str">
        <f t="shared" ref="R351:S351" si="1429">IF(Q351="","",RANK(Q351,Q$4:Q$403))</f>
        <v/>
      </c>
      <c r="S351" s="12" t="str">
        <f t="shared" si="1429"/>
        <v/>
      </c>
      <c r="T351" s="11" t="str">
        <f t="shared" si="1325"/>
        <v/>
      </c>
      <c r="W351" s="64" t="str">
        <f>IF('BASE DATOS CONDUCTORES'!F351="","",'BASE DATOS CONDUCTORES'!F351)</f>
        <v/>
      </c>
      <c r="X351" s="64" t="str">
        <f>'BASE DATOS CONDUCTORES'!J351</f>
        <v/>
      </c>
      <c r="Y351" s="64" t="str">
        <f>'BASE DATOS CONDUCTORES'!M351</f>
        <v/>
      </c>
      <c r="Z351" s="64" t="str">
        <f>'BASE DATOS CONDUCTORES'!P351</f>
        <v/>
      </c>
      <c r="AA351" s="64" t="str">
        <f>'BASE DATOS CONDUCTORES'!S351</f>
        <v/>
      </c>
      <c r="AB351" s="64">
        <f>IF('BASE DATOS CONDUCTORES'!D351="","",'BASE DATOS CONDUCTORES'!D351)</f>
        <v>348</v>
      </c>
    </row>
    <row r="352" spans="2:28">
      <c r="B352" s="11" t="str">
        <f t="shared" si="1315"/>
        <v/>
      </c>
      <c r="C352" s="13"/>
      <c r="D352" s="78">
        <v>349</v>
      </c>
      <c r="E352" s="14"/>
      <c r="F352" s="13"/>
      <c r="G352" s="11" t="str">
        <f t="shared" si="1316"/>
        <v/>
      </c>
      <c r="H352" s="12" t="str">
        <f t="shared" si="1317"/>
        <v/>
      </c>
      <c r="I352" s="12" t="str">
        <f t="shared" ref="I352:J352" si="1430">IF(H352="","",RANK(H352,H$4:H$403))</f>
        <v/>
      </c>
      <c r="J352" s="12" t="str">
        <f t="shared" si="1430"/>
        <v/>
      </c>
      <c r="K352" s="12" t="str">
        <f t="shared" si="1319"/>
        <v/>
      </c>
      <c r="L352" s="12" t="str">
        <f t="shared" ref="L352:M352" si="1431">IF(K352="","",RANK(K352,K$4:K$403))</f>
        <v/>
      </c>
      <c r="M352" s="12" t="str">
        <f t="shared" si="1431"/>
        <v/>
      </c>
      <c r="N352" s="12" t="str">
        <f t="shared" si="1321"/>
        <v/>
      </c>
      <c r="O352" s="12" t="str">
        <f t="shared" ref="O352:P352" si="1432">IF(N352="","",RANK(N352,N$4:N$403))</f>
        <v/>
      </c>
      <c r="P352" s="12" t="str">
        <f t="shared" si="1432"/>
        <v/>
      </c>
      <c r="Q352" s="12" t="str">
        <f t="shared" si="1323"/>
        <v/>
      </c>
      <c r="R352" s="12" t="str">
        <f t="shared" ref="R352:S352" si="1433">IF(Q352="","",RANK(Q352,Q$4:Q$403))</f>
        <v/>
      </c>
      <c r="S352" s="12" t="str">
        <f t="shared" si="1433"/>
        <v/>
      </c>
      <c r="T352" s="11" t="str">
        <f t="shared" si="1325"/>
        <v/>
      </c>
      <c r="W352" s="64" t="str">
        <f>IF('BASE DATOS CONDUCTORES'!F352="","",'BASE DATOS CONDUCTORES'!F352)</f>
        <v/>
      </c>
      <c r="X352" s="64" t="str">
        <f>'BASE DATOS CONDUCTORES'!J352</f>
        <v/>
      </c>
      <c r="Y352" s="64" t="str">
        <f>'BASE DATOS CONDUCTORES'!M352</f>
        <v/>
      </c>
      <c r="Z352" s="64" t="str">
        <f>'BASE DATOS CONDUCTORES'!P352</f>
        <v/>
      </c>
      <c r="AA352" s="64" t="str">
        <f>'BASE DATOS CONDUCTORES'!S352</f>
        <v/>
      </c>
      <c r="AB352" s="64">
        <f>IF('BASE DATOS CONDUCTORES'!D352="","",'BASE DATOS CONDUCTORES'!D352)</f>
        <v>349</v>
      </c>
    </row>
    <row r="353" spans="2:28">
      <c r="B353" s="11" t="str">
        <f t="shared" si="1315"/>
        <v/>
      </c>
      <c r="C353" s="13"/>
      <c r="D353" s="78">
        <v>350</v>
      </c>
      <c r="E353" s="14"/>
      <c r="F353" s="13"/>
      <c r="G353" s="11" t="str">
        <f t="shared" si="1316"/>
        <v/>
      </c>
      <c r="H353" s="12" t="str">
        <f t="shared" si="1317"/>
        <v/>
      </c>
      <c r="I353" s="12" t="str">
        <f t="shared" ref="I353:J353" si="1434">IF(H353="","",RANK(H353,H$4:H$403))</f>
        <v/>
      </c>
      <c r="J353" s="12" t="str">
        <f t="shared" si="1434"/>
        <v/>
      </c>
      <c r="K353" s="12" t="str">
        <f t="shared" si="1319"/>
        <v/>
      </c>
      <c r="L353" s="12" t="str">
        <f t="shared" ref="L353:M353" si="1435">IF(K353="","",RANK(K353,K$4:K$403))</f>
        <v/>
      </c>
      <c r="M353" s="12" t="str">
        <f t="shared" si="1435"/>
        <v/>
      </c>
      <c r="N353" s="12" t="str">
        <f t="shared" si="1321"/>
        <v/>
      </c>
      <c r="O353" s="12" t="str">
        <f t="shared" ref="O353:P353" si="1436">IF(N353="","",RANK(N353,N$4:N$403))</f>
        <v/>
      </c>
      <c r="P353" s="12" t="str">
        <f t="shared" si="1436"/>
        <v/>
      </c>
      <c r="Q353" s="12" t="str">
        <f t="shared" si="1323"/>
        <v/>
      </c>
      <c r="R353" s="12" t="str">
        <f t="shared" ref="R353:S353" si="1437">IF(Q353="","",RANK(Q353,Q$4:Q$403))</f>
        <v/>
      </c>
      <c r="S353" s="12" t="str">
        <f t="shared" si="1437"/>
        <v/>
      </c>
      <c r="T353" s="11" t="str">
        <f t="shared" si="1325"/>
        <v/>
      </c>
      <c r="W353" s="64" t="str">
        <f>IF('BASE DATOS CONDUCTORES'!F353="","",'BASE DATOS CONDUCTORES'!F353)</f>
        <v/>
      </c>
      <c r="X353" s="64" t="str">
        <f>'BASE DATOS CONDUCTORES'!J353</f>
        <v/>
      </c>
      <c r="Y353" s="64" t="str">
        <f>'BASE DATOS CONDUCTORES'!M353</f>
        <v/>
      </c>
      <c r="Z353" s="64" t="str">
        <f>'BASE DATOS CONDUCTORES'!P353</f>
        <v/>
      </c>
      <c r="AA353" s="64" t="str">
        <f>'BASE DATOS CONDUCTORES'!S353</f>
        <v/>
      </c>
      <c r="AB353" s="64">
        <f>IF('BASE DATOS CONDUCTORES'!D353="","",'BASE DATOS CONDUCTORES'!D353)</f>
        <v>350</v>
      </c>
    </row>
    <row r="354" spans="2:28">
      <c r="B354" s="11" t="str">
        <f t="shared" si="1315"/>
        <v/>
      </c>
      <c r="C354" s="13"/>
      <c r="D354" s="78">
        <v>351</v>
      </c>
      <c r="E354" s="14"/>
      <c r="F354" s="13"/>
      <c r="G354" s="11" t="str">
        <f t="shared" si="1316"/>
        <v/>
      </c>
      <c r="H354" s="12" t="str">
        <f t="shared" si="1317"/>
        <v/>
      </c>
      <c r="I354" s="12" t="str">
        <f t="shared" ref="I354:J354" si="1438">IF(H354="","",RANK(H354,H$4:H$403))</f>
        <v/>
      </c>
      <c r="J354" s="12" t="str">
        <f t="shared" si="1438"/>
        <v/>
      </c>
      <c r="K354" s="12" t="str">
        <f t="shared" si="1319"/>
        <v/>
      </c>
      <c r="L354" s="12" t="str">
        <f t="shared" ref="L354:M354" si="1439">IF(K354="","",RANK(K354,K$4:K$403))</f>
        <v/>
      </c>
      <c r="M354" s="12" t="str">
        <f t="shared" si="1439"/>
        <v/>
      </c>
      <c r="N354" s="12" t="str">
        <f t="shared" si="1321"/>
        <v/>
      </c>
      <c r="O354" s="12" t="str">
        <f t="shared" ref="O354:P354" si="1440">IF(N354="","",RANK(N354,N$4:N$403))</f>
        <v/>
      </c>
      <c r="P354" s="12" t="str">
        <f t="shared" si="1440"/>
        <v/>
      </c>
      <c r="Q354" s="12" t="str">
        <f t="shared" si="1323"/>
        <v/>
      </c>
      <c r="R354" s="12" t="str">
        <f t="shared" ref="R354:S354" si="1441">IF(Q354="","",RANK(Q354,Q$4:Q$403))</f>
        <v/>
      </c>
      <c r="S354" s="12" t="str">
        <f t="shared" si="1441"/>
        <v/>
      </c>
      <c r="T354" s="11" t="str">
        <f t="shared" si="1325"/>
        <v/>
      </c>
      <c r="W354" s="64" t="str">
        <f>IF('BASE DATOS CONDUCTORES'!F354="","",'BASE DATOS CONDUCTORES'!F354)</f>
        <v/>
      </c>
      <c r="X354" s="64" t="str">
        <f>'BASE DATOS CONDUCTORES'!J354</f>
        <v/>
      </c>
      <c r="Y354" s="64" t="str">
        <f>'BASE DATOS CONDUCTORES'!M354</f>
        <v/>
      </c>
      <c r="Z354" s="64" t="str">
        <f>'BASE DATOS CONDUCTORES'!P354</f>
        <v/>
      </c>
      <c r="AA354" s="64" t="str">
        <f>'BASE DATOS CONDUCTORES'!S354</f>
        <v/>
      </c>
      <c r="AB354" s="64">
        <f>IF('BASE DATOS CONDUCTORES'!D354="","",'BASE DATOS CONDUCTORES'!D354)</f>
        <v>351</v>
      </c>
    </row>
    <row r="355" spans="2:28">
      <c r="B355" s="11" t="str">
        <f t="shared" si="1315"/>
        <v/>
      </c>
      <c r="C355" s="13"/>
      <c r="D355" s="78">
        <v>352</v>
      </c>
      <c r="E355" s="14"/>
      <c r="F355" s="13"/>
      <c r="G355" s="11" t="str">
        <f t="shared" si="1316"/>
        <v/>
      </c>
      <c r="H355" s="12" t="str">
        <f t="shared" si="1317"/>
        <v/>
      </c>
      <c r="I355" s="12" t="str">
        <f t="shared" ref="I355:J355" si="1442">IF(H355="","",RANK(H355,H$4:H$403))</f>
        <v/>
      </c>
      <c r="J355" s="12" t="str">
        <f t="shared" si="1442"/>
        <v/>
      </c>
      <c r="K355" s="12" t="str">
        <f t="shared" si="1319"/>
        <v/>
      </c>
      <c r="L355" s="12" t="str">
        <f t="shared" ref="L355:M355" si="1443">IF(K355="","",RANK(K355,K$4:K$403))</f>
        <v/>
      </c>
      <c r="M355" s="12" t="str">
        <f t="shared" si="1443"/>
        <v/>
      </c>
      <c r="N355" s="12" t="str">
        <f t="shared" si="1321"/>
        <v/>
      </c>
      <c r="O355" s="12" t="str">
        <f t="shared" ref="O355:P355" si="1444">IF(N355="","",RANK(N355,N$4:N$403))</f>
        <v/>
      </c>
      <c r="P355" s="12" t="str">
        <f t="shared" si="1444"/>
        <v/>
      </c>
      <c r="Q355" s="12" t="str">
        <f t="shared" si="1323"/>
        <v/>
      </c>
      <c r="R355" s="12" t="str">
        <f t="shared" ref="R355:S355" si="1445">IF(Q355="","",RANK(Q355,Q$4:Q$403))</f>
        <v/>
      </c>
      <c r="S355" s="12" t="str">
        <f t="shared" si="1445"/>
        <v/>
      </c>
      <c r="T355" s="11" t="str">
        <f t="shared" si="1325"/>
        <v/>
      </c>
      <c r="W355" s="64" t="str">
        <f>IF('BASE DATOS CONDUCTORES'!F355="","",'BASE DATOS CONDUCTORES'!F355)</f>
        <v/>
      </c>
      <c r="X355" s="64" t="str">
        <f>'BASE DATOS CONDUCTORES'!J355</f>
        <v/>
      </c>
      <c r="Y355" s="64" t="str">
        <f>'BASE DATOS CONDUCTORES'!M355</f>
        <v/>
      </c>
      <c r="Z355" s="64" t="str">
        <f>'BASE DATOS CONDUCTORES'!P355</f>
        <v/>
      </c>
      <c r="AA355" s="64" t="str">
        <f>'BASE DATOS CONDUCTORES'!S355</f>
        <v/>
      </c>
      <c r="AB355" s="64">
        <f>IF('BASE DATOS CONDUCTORES'!D355="","",'BASE DATOS CONDUCTORES'!D355)</f>
        <v>352</v>
      </c>
    </row>
    <row r="356" spans="2:28">
      <c r="B356" s="11" t="str">
        <f t="shared" si="1315"/>
        <v/>
      </c>
      <c r="C356" s="13"/>
      <c r="D356" s="78">
        <v>353</v>
      </c>
      <c r="E356" s="14"/>
      <c r="F356" s="13"/>
      <c r="G356" s="11" t="str">
        <f t="shared" si="1316"/>
        <v/>
      </c>
      <c r="H356" s="12" t="str">
        <f t="shared" si="1317"/>
        <v/>
      </c>
      <c r="I356" s="12" t="str">
        <f t="shared" ref="I356:J356" si="1446">IF(H356="","",RANK(H356,H$4:H$403))</f>
        <v/>
      </c>
      <c r="J356" s="12" t="str">
        <f t="shared" si="1446"/>
        <v/>
      </c>
      <c r="K356" s="12" t="str">
        <f t="shared" si="1319"/>
        <v/>
      </c>
      <c r="L356" s="12" t="str">
        <f t="shared" ref="L356:M356" si="1447">IF(K356="","",RANK(K356,K$4:K$403))</f>
        <v/>
      </c>
      <c r="M356" s="12" t="str">
        <f t="shared" si="1447"/>
        <v/>
      </c>
      <c r="N356" s="12" t="str">
        <f t="shared" si="1321"/>
        <v/>
      </c>
      <c r="O356" s="12" t="str">
        <f t="shared" ref="O356:P356" si="1448">IF(N356="","",RANK(N356,N$4:N$403))</f>
        <v/>
      </c>
      <c r="P356" s="12" t="str">
        <f t="shared" si="1448"/>
        <v/>
      </c>
      <c r="Q356" s="12" t="str">
        <f t="shared" si="1323"/>
        <v/>
      </c>
      <c r="R356" s="12" t="str">
        <f t="shared" ref="R356:S356" si="1449">IF(Q356="","",RANK(Q356,Q$4:Q$403))</f>
        <v/>
      </c>
      <c r="S356" s="12" t="str">
        <f t="shared" si="1449"/>
        <v/>
      </c>
      <c r="T356" s="11" t="str">
        <f t="shared" si="1325"/>
        <v/>
      </c>
      <c r="W356" s="64" t="str">
        <f>IF('BASE DATOS CONDUCTORES'!F356="","",'BASE DATOS CONDUCTORES'!F356)</f>
        <v/>
      </c>
      <c r="X356" s="64" t="str">
        <f>'BASE DATOS CONDUCTORES'!J356</f>
        <v/>
      </c>
      <c r="Y356" s="64" t="str">
        <f>'BASE DATOS CONDUCTORES'!M356</f>
        <v/>
      </c>
      <c r="Z356" s="64" t="str">
        <f>'BASE DATOS CONDUCTORES'!P356</f>
        <v/>
      </c>
      <c r="AA356" s="64" t="str">
        <f>'BASE DATOS CONDUCTORES'!S356</f>
        <v/>
      </c>
      <c r="AB356" s="64">
        <f>IF('BASE DATOS CONDUCTORES'!D356="","",'BASE DATOS CONDUCTORES'!D356)</f>
        <v>353</v>
      </c>
    </row>
    <row r="357" spans="2:28">
      <c r="B357" s="11" t="str">
        <f t="shared" si="1315"/>
        <v/>
      </c>
      <c r="C357" s="13"/>
      <c r="D357" s="78">
        <v>354</v>
      </c>
      <c r="E357" s="14"/>
      <c r="F357" s="13"/>
      <c r="G357" s="11" t="str">
        <f t="shared" si="1316"/>
        <v/>
      </c>
      <c r="H357" s="12" t="str">
        <f t="shared" si="1317"/>
        <v/>
      </c>
      <c r="I357" s="12" t="str">
        <f t="shared" ref="I357:J357" si="1450">IF(H357="","",RANK(H357,H$4:H$403))</f>
        <v/>
      </c>
      <c r="J357" s="12" t="str">
        <f t="shared" si="1450"/>
        <v/>
      </c>
      <c r="K357" s="12" t="str">
        <f t="shared" si="1319"/>
        <v/>
      </c>
      <c r="L357" s="12" t="str">
        <f t="shared" ref="L357:M357" si="1451">IF(K357="","",RANK(K357,K$4:K$403))</f>
        <v/>
      </c>
      <c r="M357" s="12" t="str">
        <f t="shared" si="1451"/>
        <v/>
      </c>
      <c r="N357" s="12" t="str">
        <f t="shared" si="1321"/>
        <v/>
      </c>
      <c r="O357" s="12" t="str">
        <f t="shared" ref="O357:P357" si="1452">IF(N357="","",RANK(N357,N$4:N$403))</f>
        <v/>
      </c>
      <c r="P357" s="12" t="str">
        <f t="shared" si="1452"/>
        <v/>
      </c>
      <c r="Q357" s="12" t="str">
        <f t="shared" si="1323"/>
        <v/>
      </c>
      <c r="R357" s="12" t="str">
        <f t="shared" ref="R357:S357" si="1453">IF(Q357="","",RANK(Q357,Q$4:Q$403))</f>
        <v/>
      </c>
      <c r="S357" s="12" t="str">
        <f t="shared" si="1453"/>
        <v/>
      </c>
      <c r="T357" s="11" t="str">
        <f t="shared" si="1325"/>
        <v/>
      </c>
      <c r="W357" s="64" t="str">
        <f>IF('BASE DATOS CONDUCTORES'!F357="","",'BASE DATOS CONDUCTORES'!F357)</f>
        <v/>
      </c>
      <c r="X357" s="64" t="str">
        <f>'BASE DATOS CONDUCTORES'!J357</f>
        <v/>
      </c>
      <c r="Y357" s="64" t="str">
        <f>'BASE DATOS CONDUCTORES'!M357</f>
        <v/>
      </c>
      <c r="Z357" s="64" t="str">
        <f>'BASE DATOS CONDUCTORES'!P357</f>
        <v/>
      </c>
      <c r="AA357" s="64" t="str">
        <f>'BASE DATOS CONDUCTORES'!S357</f>
        <v/>
      </c>
      <c r="AB357" s="64">
        <f>IF('BASE DATOS CONDUCTORES'!D357="","",'BASE DATOS CONDUCTORES'!D357)</f>
        <v>354</v>
      </c>
    </row>
    <row r="358" spans="2:28">
      <c r="B358" s="11" t="str">
        <f t="shared" si="1315"/>
        <v/>
      </c>
      <c r="C358" s="13"/>
      <c r="D358" s="78">
        <v>355</v>
      </c>
      <c r="E358" s="14"/>
      <c r="F358" s="13"/>
      <c r="G358" s="11" t="str">
        <f t="shared" si="1316"/>
        <v/>
      </c>
      <c r="H358" s="12" t="str">
        <f t="shared" si="1317"/>
        <v/>
      </c>
      <c r="I358" s="12" t="str">
        <f t="shared" ref="I358:J358" si="1454">IF(H358="","",RANK(H358,H$4:H$403))</f>
        <v/>
      </c>
      <c r="J358" s="12" t="str">
        <f t="shared" si="1454"/>
        <v/>
      </c>
      <c r="K358" s="12" t="str">
        <f t="shared" si="1319"/>
        <v/>
      </c>
      <c r="L358" s="12" t="str">
        <f t="shared" ref="L358:M358" si="1455">IF(K358="","",RANK(K358,K$4:K$403))</f>
        <v/>
      </c>
      <c r="M358" s="12" t="str">
        <f t="shared" si="1455"/>
        <v/>
      </c>
      <c r="N358" s="12" t="str">
        <f t="shared" si="1321"/>
        <v/>
      </c>
      <c r="O358" s="12" t="str">
        <f t="shared" ref="O358:P358" si="1456">IF(N358="","",RANK(N358,N$4:N$403))</f>
        <v/>
      </c>
      <c r="P358" s="12" t="str">
        <f t="shared" si="1456"/>
        <v/>
      </c>
      <c r="Q358" s="12" t="str">
        <f t="shared" si="1323"/>
        <v/>
      </c>
      <c r="R358" s="12" t="str">
        <f t="shared" ref="R358:S358" si="1457">IF(Q358="","",RANK(Q358,Q$4:Q$403))</f>
        <v/>
      </c>
      <c r="S358" s="12" t="str">
        <f t="shared" si="1457"/>
        <v/>
      </c>
      <c r="T358" s="11" t="str">
        <f t="shared" si="1325"/>
        <v/>
      </c>
      <c r="W358" s="64" t="str">
        <f>IF('BASE DATOS CONDUCTORES'!F358="","",'BASE DATOS CONDUCTORES'!F358)</f>
        <v/>
      </c>
      <c r="X358" s="64" t="str">
        <f>'BASE DATOS CONDUCTORES'!J358</f>
        <v/>
      </c>
      <c r="Y358" s="64" t="str">
        <f>'BASE DATOS CONDUCTORES'!M358</f>
        <v/>
      </c>
      <c r="Z358" s="64" t="str">
        <f>'BASE DATOS CONDUCTORES'!P358</f>
        <v/>
      </c>
      <c r="AA358" s="64" t="str">
        <f>'BASE DATOS CONDUCTORES'!S358</f>
        <v/>
      </c>
      <c r="AB358" s="64">
        <f>IF('BASE DATOS CONDUCTORES'!D358="","",'BASE DATOS CONDUCTORES'!D358)</f>
        <v>355</v>
      </c>
    </row>
    <row r="359" spans="2:28">
      <c r="B359" s="11" t="str">
        <f t="shared" si="1315"/>
        <v/>
      </c>
      <c r="C359" s="13"/>
      <c r="D359" s="78">
        <v>356</v>
      </c>
      <c r="E359" s="14"/>
      <c r="F359" s="13"/>
      <c r="G359" s="11" t="str">
        <f t="shared" si="1316"/>
        <v/>
      </c>
      <c r="H359" s="12" t="str">
        <f t="shared" si="1317"/>
        <v/>
      </c>
      <c r="I359" s="12" t="str">
        <f t="shared" ref="I359:J359" si="1458">IF(H359="","",RANK(H359,H$4:H$403))</f>
        <v/>
      </c>
      <c r="J359" s="12" t="str">
        <f t="shared" si="1458"/>
        <v/>
      </c>
      <c r="K359" s="12" t="str">
        <f t="shared" si="1319"/>
        <v/>
      </c>
      <c r="L359" s="12" t="str">
        <f t="shared" ref="L359:M359" si="1459">IF(K359="","",RANK(K359,K$4:K$403))</f>
        <v/>
      </c>
      <c r="M359" s="12" t="str">
        <f t="shared" si="1459"/>
        <v/>
      </c>
      <c r="N359" s="12" t="str">
        <f t="shared" si="1321"/>
        <v/>
      </c>
      <c r="O359" s="12" t="str">
        <f t="shared" ref="O359:P359" si="1460">IF(N359="","",RANK(N359,N$4:N$403))</f>
        <v/>
      </c>
      <c r="P359" s="12" t="str">
        <f t="shared" si="1460"/>
        <v/>
      </c>
      <c r="Q359" s="12" t="str">
        <f t="shared" si="1323"/>
        <v/>
      </c>
      <c r="R359" s="12" t="str">
        <f t="shared" ref="R359:S359" si="1461">IF(Q359="","",RANK(Q359,Q$4:Q$403))</f>
        <v/>
      </c>
      <c r="S359" s="12" t="str">
        <f t="shared" si="1461"/>
        <v/>
      </c>
      <c r="T359" s="11" t="str">
        <f t="shared" si="1325"/>
        <v/>
      </c>
      <c r="W359" s="64" t="str">
        <f>IF('BASE DATOS CONDUCTORES'!F359="","",'BASE DATOS CONDUCTORES'!F359)</f>
        <v/>
      </c>
      <c r="X359" s="64" t="str">
        <f>'BASE DATOS CONDUCTORES'!J359</f>
        <v/>
      </c>
      <c r="Y359" s="64" t="str">
        <f>'BASE DATOS CONDUCTORES'!M359</f>
        <v/>
      </c>
      <c r="Z359" s="64" t="str">
        <f>'BASE DATOS CONDUCTORES'!P359</f>
        <v/>
      </c>
      <c r="AA359" s="64" t="str">
        <f>'BASE DATOS CONDUCTORES'!S359</f>
        <v/>
      </c>
      <c r="AB359" s="64">
        <f>IF('BASE DATOS CONDUCTORES'!D359="","",'BASE DATOS CONDUCTORES'!D359)</f>
        <v>356</v>
      </c>
    </row>
    <row r="360" spans="2:28">
      <c r="B360" s="11" t="str">
        <f t="shared" si="1315"/>
        <v/>
      </c>
      <c r="C360" s="13"/>
      <c r="D360" s="78">
        <v>357</v>
      </c>
      <c r="E360" s="14"/>
      <c r="F360" s="13"/>
      <c r="G360" s="11" t="str">
        <f t="shared" si="1316"/>
        <v/>
      </c>
      <c r="H360" s="12" t="str">
        <f t="shared" si="1317"/>
        <v/>
      </c>
      <c r="I360" s="12" t="str">
        <f t="shared" ref="I360:J360" si="1462">IF(H360="","",RANK(H360,H$4:H$403))</f>
        <v/>
      </c>
      <c r="J360" s="12" t="str">
        <f t="shared" si="1462"/>
        <v/>
      </c>
      <c r="K360" s="12" t="str">
        <f t="shared" si="1319"/>
        <v/>
      </c>
      <c r="L360" s="12" t="str">
        <f t="shared" ref="L360:M360" si="1463">IF(K360="","",RANK(K360,K$4:K$403))</f>
        <v/>
      </c>
      <c r="M360" s="12" t="str">
        <f t="shared" si="1463"/>
        <v/>
      </c>
      <c r="N360" s="12" t="str">
        <f t="shared" si="1321"/>
        <v/>
      </c>
      <c r="O360" s="12" t="str">
        <f t="shared" ref="O360:P360" si="1464">IF(N360="","",RANK(N360,N$4:N$403))</f>
        <v/>
      </c>
      <c r="P360" s="12" t="str">
        <f t="shared" si="1464"/>
        <v/>
      </c>
      <c r="Q360" s="12" t="str">
        <f t="shared" si="1323"/>
        <v/>
      </c>
      <c r="R360" s="12" t="str">
        <f t="shared" ref="R360:S360" si="1465">IF(Q360="","",RANK(Q360,Q$4:Q$403))</f>
        <v/>
      </c>
      <c r="S360" s="12" t="str">
        <f t="shared" si="1465"/>
        <v/>
      </c>
      <c r="T360" s="11" t="str">
        <f t="shared" si="1325"/>
        <v/>
      </c>
      <c r="W360" s="64" t="str">
        <f>IF('BASE DATOS CONDUCTORES'!F360="","",'BASE DATOS CONDUCTORES'!F360)</f>
        <v/>
      </c>
      <c r="X360" s="64" t="str">
        <f>'BASE DATOS CONDUCTORES'!J360</f>
        <v/>
      </c>
      <c r="Y360" s="64" t="str">
        <f>'BASE DATOS CONDUCTORES'!M360</f>
        <v/>
      </c>
      <c r="Z360" s="64" t="str">
        <f>'BASE DATOS CONDUCTORES'!P360</f>
        <v/>
      </c>
      <c r="AA360" s="64" t="str">
        <f>'BASE DATOS CONDUCTORES'!S360</f>
        <v/>
      </c>
      <c r="AB360" s="64">
        <f>IF('BASE DATOS CONDUCTORES'!D360="","",'BASE DATOS CONDUCTORES'!D360)</f>
        <v>357</v>
      </c>
    </row>
    <row r="361" spans="2:28">
      <c r="B361" s="11" t="str">
        <f t="shared" si="1315"/>
        <v/>
      </c>
      <c r="C361" s="13"/>
      <c r="D361" s="78">
        <v>358</v>
      </c>
      <c r="E361" s="14"/>
      <c r="F361" s="13"/>
      <c r="G361" s="11" t="str">
        <f t="shared" si="1316"/>
        <v/>
      </c>
      <c r="H361" s="12" t="str">
        <f t="shared" si="1317"/>
        <v/>
      </c>
      <c r="I361" s="12" t="str">
        <f t="shared" ref="I361:J361" si="1466">IF(H361="","",RANK(H361,H$4:H$403))</f>
        <v/>
      </c>
      <c r="J361" s="12" t="str">
        <f t="shared" si="1466"/>
        <v/>
      </c>
      <c r="K361" s="12" t="str">
        <f t="shared" si="1319"/>
        <v/>
      </c>
      <c r="L361" s="12" t="str">
        <f t="shared" ref="L361:M361" si="1467">IF(K361="","",RANK(K361,K$4:K$403))</f>
        <v/>
      </c>
      <c r="M361" s="12" t="str">
        <f t="shared" si="1467"/>
        <v/>
      </c>
      <c r="N361" s="12" t="str">
        <f t="shared" si="1321"/>
        <v/>
      </c>
      <c r="O361" s="12" t="str">
        <f t="shared" ref="O361:P361" si="1468">IF(N361="","",RANK(N361,N$4:N$403))</f>
        <v/>
      </c>
      <c r="P361" s="12" t="str">
        <f t="shared" si="1468"/>
        <v/>
      </c>
      <c r="Q361" s="12" t="str">
        <f t="shared" si="1323"/>
        <v/>
      </c>
      <c r="R361" s="12" t="str">
        <f t="shared" ref="R361:S361" si="1469">IF(Q361="","",RANK(Q361,Q$4:Q$403))</f>
        <v/>
      </c>
      <c r="S361" s="12" t="str">
        <f t="shared" si="1469"/>
        <v/>
      </c>
      <c r="T361" s="11" t="str">
        <f t="shared" si="1325"/>
        <v/>
      </c>
      <c r="W361" s="64" t="str">
        <f>IF('BASE DATOS CONDUCTORES'!F361="","",'BASE DATOS CONDUCTORES'!F361)</f>
        <v/>
      </c>
      <c r="X361" s="64" t="str">
        <f>'BASE DATOS CONDUCTORES'!J361</f>
        <v/>
      </c>
      <c r="Y361" s="64" t="str">
        <f>'BASE DATOS CONDUCTORES'!M361</f>
        <v/>
      </c>
      <c r="Z361" s="64" t="str">
        <f>'BASE DATOS CONDUCTORES'!P361</f>
        <v/>
      </c>
      <c r="AA361" s="64" t="str">
        <f>'BASE DATOS CONDUCTORES'!S361</f>
        <v/>
      </c>
      <c r="AB361" s="64">
        <f>IF('BASE DATOS CONDUCTORES'!D361="","",'BASE DATOS CONDUCTORES'!D361)</f>
        <v>358</v>
      </c>
    </row>
    <row r="362" spans="2:28">
      <c r="B362" s="11" t="str">
        <f t="shared" si="1315"/>
        <v/>
      </c>
      <c r="C362" s="13"/>
      <c r="D362" s="78">
        <v>359</v>
      </c>
      <c r="E362" s="14"/>
      <c r="F362" s="13"/>
      <c r="G362" s="11" t="str">
        <f t="shared" si="1316"/>
        <v/>
      </c>
      <c r="H362" s="12" t="str">
        <f t="shared" si="1317"/>
        <v/>
      </c>
      <c r="I362" s="12" t="str">
        <f t="shared" ref="I362:J362" si="1470">IF(H362="","",RANK(H362,H$4:H$403))</f>
        <v/>
      </c>
      <c r="J362" s="12" t="str">
        <f t="shared" si="1470"/>
        <v/>
      </c>
      <c r="K362" s="12" t="str">
        <f t="shared" si="1319"/>
        <v/>
      </c>
      <c r="L362" s="12" t="str">
        <f t="shared" ref="L362:M362" si="1471">IF(K362="","",RANK(K362,K$4:K$403))</f>
        <v/>
      </c>
      <c r="M362" s="12" t="str">
        <f t="shared" si="1471"/>
        <v/>
      </c>
      <c r="N362" s="12" t="str">
        <f t="shared" si="1321"/>
        <v/>
      </c>
      <c r="O362" s="12" t="str">
        <f t="shared" ref="O362:P362" si="1472">IF(N362="","",RANK(N362,N$4:N$403))</f>
        <v/>
      </c>
      <c r="P362" s="12" t="str">
        <f t="shared" si="1472"/>
        <v/>
      </c>
      <c r="Q362" s="12" t="str">
        <f t="shared" si="1323"/>
        <v/>
      </c>
      <c r="R362" s="12" t="str">
        <f t="shared" ref="R362:S362" si="1473">IF(Q362="","",RANK(Q362,Q$4:Q$403))</f>
        <v/>
      </c>
      <c r="S362" s="12" t="str">
        <f t="shared" si="1473"/>
        <v/>
      </c>
      <c r="T362" s="11" t="str">
        <f t="shared" si="1325"/>
        <v/>
      </c>
      <c r="W362" s="64" t="str">
        <f>IF('BASE DATOS CONDUCTORES'!F362="","",'BASE DATOS CONDUCTORES'!F362)</f>
        <v/>
      </c>
      <c r="X362" s="64" t="str">
        <f>'BASE DATOS CONDUCTORES'!J362</f>
        <v/>
      </c>
      <c r="Y362" s="64" t="str">
        <f>'BASE DATOS CONDUCTORES'!M362</f>
        <v/>
      </c>
      <c r="Z362" s="64" t="str">
        <f>'BASE DATOS CONDUCTORES'!P362</f>
        <v/>
      </c>
      <c r="AA362" s="64" t="str">
        <f>'BASE DATOS CONDUCTORES'!S362</f>
        <v/>
      </c>
      <c r="AB362" s="64">
        <f>IF('BASE DATOS CONDUCTORES'!D362="","",'BASE DATOS CONDUCTORES'!D362)</f>
        <v>359</v>
      </c>
    </row>
    <row r="363" spans="2:28">
      <c r="B363" s="11" t="str">
        <f t="shared" si="1315"/>
        <v/>
      </c>
      <c r="C363" s="13"/>
      <c r="D363" s="78">
        <v>360</v>
      </c>
      <c r="E363" s="14"/>
      <c r="F363" s="13"/>
      <c r="G363" s="11" t="str">
        <f t="shared" si="1316"/>
        <v/>
      </c>
      <c r="H363" s="12" t="str">
        <f t="shared" si="1317"/>
        <v/>
      </c>
      <c r="I363" s="12" t="str">
        <f t="shared" ref="I363:J363" si="1474">IF(H363="","",RANK(H363,H$4:H$403))</f>
        <v/>
      </c>
      <c r="J363" s="12" t="str">
        <f t="shared" si="1474"/>
        <v/>
      </c>
      <c r="K363" s="12" t="str">
        <f t="shared" si="1319"/>
        <v/>
      </c>
      <c r="L363" s="12" t="str">
        <f t="shared" ref="L363:M363" si="1475">IF(K363="","",RANK(K363,K$4:K$403))</f>
        <v/>
      </c>
      <c r="M363" s="12" t="str">
        <f t="shared" si="1475"/>
        <v/>
      </c>
      <c r="N363" s="12" t="str">
        <f t="shared" si="1321"/>
        <v/>
      </c>
      <c r="O363" s="12" t="str">
        <f t="shared" ref="O363:P363" si="1476">IF(N363="","",RANK(N363,N$4:N$403))</f>
        <v/>
      </c>
      <c r="P363" s="12" t="str">
        <f t="shared" si="1476"/>
        <v/>
      </c>
      <c r="Q363" s="12" t="str">
        <f t="shared" si="1323"/>
        <v/>
      </c>
      <c r="R363" s="12" t="str">
        <f t="shared" ref="R363:S363" si="1477">IF(Q363="","",RANK(Q363,Q$4:Q$403))</f>
        <v/>
      </c>
      <c r="S363" s="12" t="str">
        <f t="shared" si="1477"/>
        <v/>
      </c>
      <c r="T363" s="11" t="str">
        <f t="shared" si="1325"/>
        <v/>
      </c>
      <c r="W363" s="64" t="str">
        <f>IF('BASE DATOS CONDUCTORES'!F363="","",'BASE DATOS CONDUCTORES'!F363)</f>
        <v/>
      </c>
      <c r="X363" s="64" t="str">
        <f>'BASE DATOS CONDUCTORES'!J363</f>
        <v/>
      </c>
      <c r="Y363" s="64" t="str">
        <f>'BASE DATOS CONDUCTORES'!M363</f>
        <v/>
      </c>
      <c r="Z363" s="64" t="str">
        <f>'BASE DATOS CONDUCTORES'!P363</f>
        <v/>
      </c>
      <c r="AA363" s="64" t="str">
        <f>'BASE DATOS CONDUCTORES'!S363</f>
        <v/>
      </c>
      <c r="AB363" s="64">
        <f>IF('BASE DATOS CONDUCTORES'!D363="","",'BASE DATOS CONDUCTORES'!D363)</f>
        <v>360</v>
      </c>
    </row>
    <row r="364" spans="2:28">
      <c r="B364" s="11" t="str">
        <f t="shared" si="1315"/>
        <v/>
      </c>
      <c r="C364" s="13"/>
      <c r="D364" s="78">
        <v>361</v>
      </c>
      <c r="E364" s="14"/>
      <c r="F364" s="13"/>
      <c r="G364" s="11" t="str">
        <f t="shared" si="1316"/>
        <v/>
      </c>
      <c r="H364" s="12" t="str">
        <f t="shared" si="1317"/>
        <v/>
      </c>
      <c r="I364" s="12" t="str">
        <f t="shared" ref="I364:J364" si="1478">IF(H364="","",RANK(H364,H$4:H$403))</f>
        <v/>
      </c>
      <c r="J364" s="12" t="str">
        <f t="shared" si="1478"/>
        <v/>
      </c>
      <c r="K364" s="12" t="str">
        <f t="shared" si="1319"/>
        <v/>
      </c>
      <c r="L364" s="12" t="str">
        <f t="shared" ref="L364:M364" si="1479">IF(K364="","",RANK(K364,K$4:K$403))</f>
        <v/>
      </c>
      <c r="M364" s="12" t="str">
        <f t="shared" si="1479"/>
        <v/>
      </c>
      <c r="N364" s="12" t="str">
        <f t="shared" si="1321"/>
        <v/>
      </c>
      <c r="O364" s="12" t="str">
        <f t="shared" ref="O364:P364" si="1480">IF(N364="","",RANK(N364,N$4:N$403))</f>
        <v/>
      </c>
      <c r="P364" s="12" t="str">
        <f t="shared" si="1480"/>
        <v/>
      </c>
      <c r="Q364" s="12" t="str">
        <f t="shared" si="1323"/>
        <v/>
      </c>
      <c r="R364" s="12" t="str">
        <f t="shared" ref="R364:S364" si="1481">IF(Q364="","",RANK(Q364,Q$4:Q$403))</f>
        <v/>
      </c>
      <c r="S364" s="12" t="str">
        <f t="shared" si="1481"/>
        <v/>
      </c>
      <c r="T364" s="11" t="str">
        <f t="shared" si="1325"/>
        <v/>
      </c>
      <c r="W364" s="64" t="str">
        <f>IF('BASE DATOS CONDUCTORES'!F364="","",'BASE DATOS CONDUCTORES'!F364)</f>
        <v/>
      </c>
      <c r="X364" s="64" t="str">
        <f>'BASE DATOS CONDUCTORES'!J364</f>
        <v/>
      </c>
      <c r="Y364" s="64" t="str">
        <f>'BASE DATOS CONDUCTORES'!M364</f>
        <v/>
      </c>
      <c r="Z364" s="64" t="str">
        <f>'BASE DATOS CONDUCTORES'!P364</f>
        <v/>
      </c>
      <c r="AA364" s="64" t="str">
        <f>'BASE DATOS CONDUCTORES'!S364</f>
        <v/>
      </c>
      <c r="AB364" s="64">
        <f>IF('BASE DATOS CONDUCTORES'!D364="","",'BASE DATOS CONDUCTORES'!D364)</f>
        <v>361</v>
      </c>
    </row>
    <row r="365" spans="2:28">
      <c r="B365" s="11" t="str">
        <f t="shared" si="1315"/>
        <v/>
      </c>
      <c r="C365" s="13"/>
      <c r="D365" s="78">
        <v>362</v>
      </c>
      <c r="E365" s="14"/>
      <c r="F365" s="13"/>
      <c r="G365" s="11" t="str">
        <f t="shared" si="1316"/>
        <v/>
      </c>
      <c r="H365" s="12" t="str">
        <f t="shared" si="1317"/>
        <v/>
      </c>
      <c r="I365" s="12" t="str">
        <f t="shared" ref="I365:J365" si="1482">IF(H365="","",RANK(H365,H$4:H$403))</f>
        <v/>
      </c>
      <c r="J365" s="12" t="str">
        <f t="shared" si="1482"/>
        <v/>
      </c>
      <c r="K365" s="12" t="str">
        <f t="shared" si="1319"/>
        <v/>
      </c>
      <c r="L365" s="12" t="str">
        <f t="shared" ref="L365:M365" si="1483">IF(K365="","",RANK(K365,K$4:K$403))</f>
        <v/>
      </c>
      <c r="M365" s="12" t="str">
        <f t="shared" si="1483"/>
        <v/>
      </c>
      <c r="N365" s="12" t="str">
        <f t="shared" si="1321"/>
        <v/>
      </c>
      <c r="O365" s="12" t="str">
        <f t="shared" ref="O365:P365" si="1484">IF(N365="","",RANK(N365,N$4:N$403))</f>
        <v/>
      </c>
      <c r="P365" s="12" t="str">
        <f t="shared" si="1484"/>
        <v/>
      </c>
      <c r="Q365" s="12" t="str">
        <f t="shared" si="1323"/>
        <v/>
      </c>
      <c r="R365" s="12" t="str">
        <f t="shared" ref="R365:S365" si="1485">IF(Q365="","",RANK(Q365,Q$4:Q$403))</f>
        <v/>
      </c>
      <c r="S365" s="12" t="str">
        <f t="shared" si="1485"/>
        <v/>
      </c>
      <c r="T365" s="11" t="str">
        <f t="shared" si="1325"/>
        <v/>
      </c>
      <c r="W365" s="64" t="str">
        <f>IF('BASE DATOS CONDUCTORES'!F365="","",'BASE DATOS CONDUCTORES'!F365)</f>
        <v/>
      </c>
      <c r="X365" s="64" t="str">
        <f>'BASE DATOS CONDUCTORES'!J365</f>
        <v/>
      </c>
      <c r="Y365" s="64" t="str">
        <f>'BASE DATOS CONDUCTORES'!M365</f>
        <v/>
      </c>
      <c r="Z365" s="64" t="str">
        <f>'BASE DATOS CONDUCTORES'!P365</f>
        <v/>
      </c>
      <c r="AA365" s="64" t="str">
        <f>'BASE DATOS CONDUCTORES'!S365</f>
        <v/>
      </c>
      <c r="AB365" s="64">
        <f>IF('BASE DATOS CONDUCTORES'!D365="","",'BASE DATOS CONDUCTORES'!D365)</f>
        <v>362</v>
      </c>
    </row>
    <row r="366" spans="2:28">
      <c r="B366" s="11" t="str">
        <f t="shared" si="1315"/>
        <v/>
      </c>
      <c r="C366" s="13"/>
      <c r="D366" s="78">
        <v>363</v>
      </c>
      <c r="E366" s="14"/>
      <c r="F366" s="13"/>
      <c r="G366" s="11" t="str">
        <f t="shared" si="1316"/>
        <v/>
      </c>
      <c r="H366" s="12" t="str">
        <f t="shared" si="1317"/>
        <v/>
      </c>
      <c r="I366" s="12" t="str">
        <f t="shared" ref="I366:J366" si="1486">IF(H366="","",RANK(H366,H$4:H$403))</f>
        <v/>
      </c>
      <c r="J366" s="12" t="str">
        <f t="shared" si="1486"/>
        <v/>
      </c>
      <c r="K366" s="12" t="str">
        <f t="shared" si="1319"/>
        <v/>
      </c>
      <c r="L366" s="12" t="str">
        <f t="shared" ref="L366:M366" si="1487">IF(K366="","",RANK(K366,K$4:K$403))</f>
        <v/>
      </c>
      <c r="M366" s="12" t="str">
        <f t="shared" si="1487"/>
        <v/>
      </c>
      <c r="N366" s="12" t="str">
        <f t="shared" si="1321"/>
        <v/>
      </c>
      <c r="O366" s="12" t="str">
        <f t="shared" ref="O366:P366" si="1488">IF(N366="","",RANK(N366,N$4:N$403))</f>
        <v/>
      </c>
      <c r="P366" s="12" t="str">
        <f t="shared" si="1488"/>
        <v/>
      </c>
      <c r="Q366" s="12" t="str">
        <f t="shared" si="1323"/>
        <v/>
      </c>
      <c r="R366" s="12" t="str">
        <f t="shared" ref="R366:S366" si="1489">IF(Q366="","",RANK(Q366,Q$4:Q$403))</f>
        <v/>
      </c>
      <c r="S366" s="12" t="str">
        <f t="shared" si="1489"/>
        <v/>
      </c>
      <c r="T366" s="11" t="str">
        <f t="shared" si="1325"/>
        <v/>
      </c>
      <c r="W366" s="64" t="str">
        <f>IF('BASE DATOS CONDUCTORES'!F366="","",'BASE DATOS CONDUCTORES'!F366)</f>
        <v/>
      </c>
      <c r="X366" s="64" t="str">
        <f>'BASE DATOS CONDUCTORES'!J366</f>
        <v/>
      </c>
      <c r="Y366" s="64" t="str">
        <f>'BASE DATOS CONDUCTORES'!M366</f>
        <v/>
      </c>
      <c r="Z366" s="64" t="str">
        <f>'BASE DATOS CONDUCTORES'!P366</f>
        <v/>
      </c>
      <c r="AA366" s="64" t="str">
        <f>'BASE DATOS CONDUCTORES'!S366</f>
        <v/>
      </c>
      <c r="AB366" s="64">
        <f>IF('BASE DATOS CONDUCTORES'!D366="","",'BASE DATOS CONDUCTORES'!D366)</f>
        <v>363</v>
      </c>
    </row>
    <row r="367" spans="2:28">
      <c r="B367" s="11" t="str">
        <f t="shared" si="1315"/>
        <v/>
      </c>
      <c r="C367" s="13"/>
      <c r="D367" s="78">
        <v>364</v>
      </c>
      <c r="E367" s="14"/>
      <c r="F367" s="13"/>
      <c r="G367" s="11" t="str">
        <f t="shared" si="1316"/>
        <v/>
      </c>
      <c r="H367" s="12" t="str">
        <f t="shared" si="1317"/>
        <v/>
      </c>
      <c r="I367" s="12" t="str">
        <f t="shared" ref="I367:J367" si="1490">IF(H367="","",RANK(H367,H$4:H$403))</f>
        <v/>
      </c>
      <c r="J367" s="12" t="str">
        <f t="shared" si="1490"/>
        <v/>
      </c>
      <c r="K367" s="12" t="str">
        <f t="shared" si="1319"/>
        <v/>
      </c>
      <c r="L367" s="12" t="str">
        <f t="shared" ref="L367:M367" si="1491">IF(K367="","",RANK(K367,K$4:K$403))</f>
        <v/>
      </c>
      <c r="M367" s="12" t="str">
        <f t="shared" si="1491"/>
        <v/>
      </c>
      <c r="N367" s="12" t="str">
        <f t="shared" si="1321"/>
        <v/>
      </c>
      <c r="O367" s="12" t="str">
        <f t="shared" ref="O367:P367" si="1492">IF(N367="","",RANK(N367,N$4:N$403))</f>
        <v/>
      </c>
      <c r="P367" s="12" t="str">
        <f t="shared" si="1492"/>
        <v/>
      </c>
      <c r="Q367" s="12" t="str">
        <f t="shared" si="1323"/>
        <v/>
      </c>
      <c r="R367" s="12" t="str">
        <f t="shared" ref="R367:S367" si="1493">IF(Q367="","",RANK(Q367,Q$4:Q$403))</f>
        <v/>
      </c>
      <c r="S367" s="12" t="str">
        <f t="shared" si="1493"/>
        <v/>
      </c>
      <c r="T367" s="11" t="str">
        <f t="shared" si="1325"/>
        <v/>
      </c>
      <c r="W367" s="64" t="str">
        <f>IF('BASE DATOS CONDUCTORES'!F367="","",'BASE DATOS CONDUCTORES'!F367)</f>
        <v/>
      </c>
      <c r="X367" s="64" t="str">
        <f>'BASE DATOS CONDUCTORES'!J367</f>
        <v/>
      </c>
      <c r="Y367" s="64" t="str">
        <f>'BASE DATOS CONDUCTORES'!M367</f>
        <v/>
      </c>
      <c r="Z367" s="64" t="str">
        <f>'BASE DATOS CONDUCTORES'!P367</f>
        <v/>
      </c>
      <c r="AA367" s="64" t="str">
        <f>'BASE DATOS CONDUCTORES'!S367</f>
        <v/>
      </c>
      <c r="AB367" s="64">
        <f>IF('BASE DATOS CONDUCTORES'!D367="","",'BASE DATOS CONDUCTORES'!D367)</f>
        <v>364</v>
      </c>
    </row>
    <row r="368" spans="2:28">
      <c r="B368" s="11" t="str">
        <f t="shared" si="1315"/>
        <v/>
      </c>
      <c r="C368" s="13"/>
      <c r="D368" s="78">
        <v>365</v>
      </c>
      <c r="E368" s="14"/>
      <c r="F368" s="13"/>
      <c r="G368" s="11" t="str">
        <f t="shared" si="1316"/>
        <v/>
      </c>
      <c r="H368" s="12" t="str">
        <f t="shared" si="1317"/>
        <v/>
      </c>
      <c r="I368" s="12" t="str">
        <f t="shared" ref="I368:J368" si="1494">IF(H368="","",RANK(H368,H$4:H$403))</f>
        <v/>
      </c>
      <c r="J368" s="12" t="str">
        <f t="shared" si="1494"/>
        <v/>
      </c>
      <c r="K368" s="12" t="str">
        <f t="shared" si="1319"/>
        <v/>
      </c>
      <c r="L368" s="12" t="str">
        <f t="shared" ref="L368:M368" si="1495">IF(K368="","",RANK(K368,K$4:K$403))</f>
        <v/>
      </c>
      <c r="M368" s="12" t="str">
        <f t="shared" si="1495"/>
        <v/>
      </c>
      <c r="N368" s="12" t="str">
        <f t="shared" si="1321"/>
        <v/>
      </c>
      <c r="O368" s="12" t="str">
        <f t="shared" ref="O368:P368" si="1496">IF(N368="","",RANK(N368,N$4:N$403))</f>
        <v/>
      </c>
      <c r="P368" s="12" t="str">
        <f t="shared" si="1496"/>
        <v/>
      </c>
      <c r="Q368" s="12" t="str">
        <f t="shared" si="1323"/>
        <v/>
      </c>
      <c r="R368" s="12" t="str">
        <f t="shared" ref="R368:S368" si="1497">IF(Q368="","",RANK(Q368,Q$4:Q$403))</f>
        <v/>
      </c>
      <c r="S368" s="12" t="str">
        <f t="shared" si="1497"/>
        <v/>
      </c>
      <c r="T368" s="11" t="str">
        <f t="shared" si="1325"/>
        <v/>
      </c>
      <c r="W368" s="64" t="str">
        <f>IF('BASE DATOS CONDUCTORES'!F368="","",'BASE DATOS CONDUCTORES'!F368)</f>
        <v/>
      </c>
      <c r="X368" s="64" t="str">
        <f>'BASE DATOS CONDUCTORES'!J368</f>
        <v/>
      </c>
      <c r="Y368" s="64" t="str">
        <f>'BASE DATOS CONDUCTORES'!M368</f>
        <v/>
      </c>
      <c r="Z368" s="64" t="str">
        <f>'BASE DATOS CONDUCTORES'!P368</f>
        <v/>
      </c>
      <c r="AA368" s="64" t="str">
        <f>'BASE DATOS CONDUCTORES'!S368</f>
        <v/>
      </c>
      <c r="AB368" s="64">
        <f>IF('BASE DATOS CONDUCTORES'!D368="","",'BASE DATOS CONDUCTORES'!D368)</f>
        <v>365</v>
      </c>
    </row>
    <row r="369" spans="2:28">
      <c r="B369" s="11" t="str">
        <f t="shared" si="1315"/>
        <v/>
      </c>
      <c r="C369" s="13"/>
      <c r="D369" s="78">
        <v>366</v>
      </c>
      <c r="E369" s="14"/>
      <c r="F369" s="13"/>
      <c r="G369" s="11" t="str">
        <f t="shared" si="1316"/>
        <v/>
      </c>
      <c r="H369" s="12" t="str">
        <f t="shared" si="1317"/>
        <v/>
      </c>
      <c r="I369" s="12" t="str">
        <f t="shared" ref="I369:J369" si="1498">IF(H369="","",RANK(H369,H$4:H$403))</f>
        <v/>
      </c>
      <c r="J369" s="12" t="str">
        <f t="shared" si="1498"/>
        <v/>
      </c>
      <c r="K369" s="12" t="str">
        <f t="shared" si="1319"/>
        <v/>
      </c>
      <c r="L369" s="12" t="str">
        <f t="shared" ref="L369:M369" si="1499">IF(K369="","",RANK(K369,K$4:K$403))</f>
        <v/>
      </c>
      <c r="M369" s="12" t="str">
        <f t="shared" si="1499"/>
        <v/>
      </c>
      <c r="N369" s="12" t="str">
        <f t="shared" si="1321"/>
        <v/>
      </c>
      <c r="O369" s="12" t="str">
        <f t="shared" ref="O369:P369" si="1500">IF(N369="","",RANK(N369,N$4:N$403))</f>
        <v/>
      </c>
      <c r="P369" s="12" t="str">
        <f t="shared" si="1500"/>
        <v/>
      </c>
      <c r="Q369" s="12" t="str">
        <f t="shared" si="1323"/>
        <v/>
      </c>
      <c r="R369" s="12" t="str">
        <f t="shared" ref="R369:S369" si="1501">IF(Q369="","",RANK(Q369,Q$4:Q$403))</f>
        <v/>
      </c>
      <c r="S369" s="12" t="str">
        <f t="shared" si="1501"/>
        <v/>
      </c>
      <c r="T369" s="11" t="str">
        <f t="shared" si="1325"/>
        <v/>
      </c>
      <c r="W369" s="64" t="str">
        <f>IF('BASE DATOS CONDUCTORES'!F369="","",'BASE DATOS CONDUCTORES'!F369)</f>
        <v/>
      </c>
      <c r="X369" s="64" t="str">
        <f>'BASE DATOS CONDUCTORES'!J369</f>
        <v/>
      </c>
      <c r="Y369" s="64" t="str">
        <f>'BASE DATOS CONDUCTORES'!M369</f>
        <v/>
      </c>
      <c r="Z369" s="64" t="str">
        <f>'BASE DATOS CONDUCTORES'!P369</f>
        <v/>
      </c>
      <c r="AA369" s="64" t="str">
        <f>'BASE DATOS CONDUCTORES'!S369</f>
        <v/>
      </c>
      <c r="AB369" s="64">
        <f>IF('BASE DATOS CONDUCTORES'!D369="","",'BASE DATOS CONDUCTORES'!D369)</f>
        <v>366</v>
      </c>
    </row>
    <row r="370" spans="2:28">
      <c r="B370" s="11" t="str">
        <f t="shared" si="1315"/>
        <v/>
      </c>
      <c r="C370" s="13"/>
      <c r="D370" s="78">
        <v>367</v>
      </c>
      <c r="E370" s="14"/>
      <c r="F370" s="13"/>
      <c r="G370" s="11" t="str">
        <f t="shared" si="1316"/>
        <v/>
      </c>
      <c r="H370" s="12" t="str">
        <f t="shared" si="1317"/>
        <v/>
      </c>
      <c r="I370" s="12" t="str">
        <f t="shared" ref="I370:J370" si="1502">IF(H370="","",RANK(H370,H$4:H$403))</f>
        <v/>
      </c>
      <c r="J370" s="12" t="str">
        <f t="shared" si="1502"/>
        <v/>
      </c>
      <c r="K370" s="12" t="str">
        <f t="shared" si="1319"/>
        <v/>
      </c>
      <c r="L370" s="12" t="str">
        <f t="shared" ref="L370:M370" si="1503">IF(K370="","",RANK(K370,K$4:K$403))</f>
        <v/>
      </c>
      <c r="M370" s="12" t="str">
        <f t="shared" si="1503"/>
        <v/>
      </c>
      <c r="N370" s="12" t="str">
        <f t="shared" si="1321"/>
        <v/>
      </c>
      <c r="O370" s="12" t="str">
        <f t="shared" ref="O370:P370" si="1504">IF(N370="","",RANK(N370,N$4:N$403))</f>
        <v/>
      </c>
      <c r="P370" s="12" t="str">
        <f t="shared" si="1504"/>
        <v/>
      </c>
      <c r="Q370" s="12" t="str">
        <f t="shared" si="1323"/>
        <v/>
      </c>
      <c r="R370" s="12" t="str">
        <f t="shared" ref="R370:S370" si="1505">IF(Q370="","",RANK(Q370,Q$4:Q$403))</f>
        <v/>
      </c>
      <c r="S370" s="12" t="str">
        <f t="shared" si="1505"/>
        <v/>
      </c>
      <c r="T370" s="11" t="str">
        <f t="shared" si="1325"/>
        <v/>
      </c>
      <c r="W370" s="64" t="str">
        <f>IF('BASE DATOS CONDUCTORES'!F370="","",'BASE DATOS CONDUCTORES'!F370)</f>
        <v/>
      </c>
      <c r="X370" s="64" t="str">
        <f>'BASE DATOS CONDUCTORES'!J370</f>
        <v/>
      </c>
      <c r="Y370" s="64" t="str">
        <f>'BASE DATOS CONDUCTORES'!M370</f>
        <v/>
      </c>
      <c r="Z370" s="64" t="str">
        <f>'BASE DATOS CONDUCTORES'!P370</f>
        <v/>
      </c>
      <c r="AA370" s="64" t="str">
        <f>'BASE DATOS CONDUCTORES'!S370</f>
        <v/>
      </c>
      <c r="AB370" s="64">
        <f>IF('BASE DATOS CONDUCTORES'!D370="","",'BASE DATOS CONDUCTORES'!D370)</f>
        <v>367</v>
      </c>
    </row>
    <row r="371" spans="2:28">
      <c r="B371" s="11" t="str">
        <f t="shared" si="1315"/>
        <v/>
      </c>
      <c r="C371" s="13"/>
      <c r="D371" s="78">
        <v>368</v>
      </c>
      <c r="E371" s="14"/>
      <c r="F371" s="13"/>
      <c r="G371" s="11" t="str">
        <f t="shared" si="1316"/>
        <v/>
      </c>
      <c r="H371" s="12" t="str">
        <f t="shared" si="1317"/>
        <v/>
      </c>
      <c r="I371" s="12" t="str">
        <f t="shared" ref="I371:J371" si="1506">IF(H371="","",RANK(H371,H$4:H$403))</f>
        <v/>
      </c>
      <c r="J371" s="12" t="str">
        <f t="shared" si="1506"/>
        <v/>
      </c>
      <c r="K371" s="12" t="str">
        <f t="shared" si="1319"/>
        <v/>
      </c>
      <c r="L371" s="12" t="str">
        <f t="shared" ref="L371:M371" si="1507">IF(K371="","",RANK(K371,K$4:K$403))</f>
        <v/>
      </c>
      <c r="M371" s="12" t="str">
        <f t="shared" si="1507"/>
        <v/>
      </c>
      <c r="N371" s="12" t="str">
        <f t="shared" si="1321"/>
        <v/>
      </c>
      <c r="O371" s="12" t="str">
        <f t="shared" ref="O371:P371" si="1508">IF(N371="","",RANK(N371,N$4:N$403))</f>
        <v/>
      </c>
      <c r="P371" s="12" t="str">
        <f t="shared" si="1508"/>
        <v/>
      </c>
      <c r="Q371" s="12" t="str">
        <f t="shared" si="1323"/>
        <v/>
      </c>
      <c r="R371" s="12" t="str">
        <f t="shared" ref="R371:S371" si="1509">IF(Q371="","",RANK(Q371,Q$4:Q$403))</f>
        <v/>
      </c>
      <c r="S371" s="12" t="str">
        <f t="shared" si="1509"/>
        <v/>
      </c>
      <c r="T371" s="11" t="str">
        <f t="shared" si="1325"/>
        <v/>
      </c>
      <c r="W371" s="64" t="str">
        <f>IF('BASE DATOS CONDUCTORES'!F371="","",'BASE DATOS CONDUCTORES'!F371)</f>
        <v/>
      </c>
      <c r="X371" s="64" t="str">
        <f>'BASE DATOS CONDUCTORES'!J371</f>
        <v/>
      </c>
      <c r="Y371" s="64" t="str">
        <f>'BASE DATOS CONDUCTORES'!M371</f>
        <v/>
      </c>
      <c r="Z371" s="64" t="str">
        <f>'BASE DATOS CONDUCTORES'!P371</f>
        <v/>
      </c>
      <c r="AA371" s="64" t="str">
        <f>'BASE DATOS CONDUCTORES'!S371</f>
        <v/>
      </c>
      <c r="AB371" s="64">
        <f>IF('BASE DATOS CONDUCTORES'!D371="","",'BASE DATOS CONDUCTORES'!D371)</f>
        <v>368</v>
      </c>
    </row>
    <row r="372" spans="2:28">
      <c r="B372" s="11" t="str">
        <f t="shared" si="1315"/>
        <v/>
      </c>
      <c r="C372" s="13"/>
      <c r="D372" s="78">
        <v>369</v>
      </c>
      <c r="E372" s="14"/>
      <c r="F372" s="13"/>
      <c r="G372" s="11" t="str">
        <f t="shared" si="1316"/>
        <v/>
      </c>
      <c r="H372" s="12" t="str">
        <f t="shared" si="1317"/>
        <v/>
      </c>
      <c r="I372" s="12" t="str">
        <f t="shared" ref="I372:J372" si="1510">IF(H372="","",RANK(H372,H$4:H$403))</f>
        <v/>
      </c>
      <c r="J372" s="12" t="str">
        <f t="shared" si="1510"/>
        <v/>
      </c>
      <c r="K372" s="12" t="str">
        <f t="shared" si="1319"/>
        <v/>
      </c>
      <c r="L372" s="12" t="str">
        <f t="shared" ref="L372:M372" si="1511">IF(K372="","",RANK(K372,K$4:K$403))</f>
        <v/>
      </c>
      <c r="M372" s="12" t="str">
        <f t="shared" si="1511"/>
        <v/>
      </c>
      <c r="N372" s="12" t="str">
        <f t="shared" si="1321"/>
        <v/>
      </c>
      <c r="O372" s="12" t="str">
        <f t="shared" ref="O372:P372" si="1512">IF(N372="","",RANK(N372,N$4:N$403))</f>
        <v/>
      </c>
      <c r="P372" s="12" t="str">
        <f t="shared" si="1512"/>
        <v/>
      </c>
      <c r="Q372" s="12" t="str">
        <f t="shared" si="1323"/>
        <v/>
      </c>
      <c r="R372" s="12" t="str">
        <f t="shared" ref="R372:S372" si="1513">IF(Q372="","",RANK(Q372,Q$4:Q$403))</f>
        <v/>
      </c>
      <c r="S372" s="12" t="str">
        <f t="shared" si="1513"/>
        <v/>
      </c>
      <c r="T372" s="11" t="str">
        <f t="shared" si="1325"/>
        <v/>
      </c>
      <c r="W372" s="64" t="str">
        <f>IF('BASE DATOS CONDUCTORES'!F372="","",'BASE DATOS CONDUCTORES'!F372)</f>
        <v/>
      </c>
      <c r="X372" s="64" t="str">
        <f>'BASE DATOS CONDUCTORES'!J372</f>
        <v/>
      </c>
      <c r="Y372" s="64" t="str">
        <f>'BASE DATOS CONDUCTORES'!M372</f>
        <v/>
      </c>
      <c r="Z372" s="64" t="str">
        <f>'BASE DATOS CONDUCTORES'!P372</f>
        <v/>
      </c>
      <c r="AA372" s="64" t="str">
        <f>'BASE DATOS CONDUCTORES'!S372</f>
        <v/>
      </c>
      <c r="AB372" s="64">
        <f>IF('BASE DATOS CONDUCTORES'!D372="","",'BASE DATOS CONDUCTORES'!D372)</f>
        <v>369</v>
      </c>
    </row>
    <row r="373" spans="2:28">
      <c r="B373" s="11" t="str">
        <f t="shared" si="1315"/>
        <v/>
      </c>
      <c r="C373" s="13"/>
      <c r="D373" s="78">
        <v>370</v>
      </c>
      <c r="E373" s="14"/>
      <c r="F373" s="13"/>
      <c r="G373" s="11" t="str">
        <f t="shared" si="1316"/>
        <v/>
      </c>
      <c r="H373" s="12" t="str">
        <f t="shared" si="1317"/>
        <v/>
      </c>
      <c r="I373" s="12" t="str">
        <f t="shared" ref="I373:J373" si="1514">IF(H373="","",RANK(H373,H$4:H$403))</f>
        <v/>
      </c>
      <c r="J373" s="12" t="str">
        <f t="shared" si="1514"/>
        <v/>
      </c>
      <c r="K373" s="12" t="str">
        <f t="shared" si="1319"/>
        <v/>
      </c>
      <c r="L373" s="12" t="str">
        <f t="shared" ref="L373:M373" si="1515">IF(K373="","",RANK(K373,K$4:K$403))</f>
        <v/>
      </c>
      <c r="M373" s="12" t="str">
        <f t="shared" si="1515"/>
        <v/>
      </c>
      <c r="N373" s="12" t="str">
        <f t="shared" si="1321"/>
        <v/>
      </c>
      <c r="O373" s="12" t="str">
        <f t="shared" ref="O373:P373" si="1516">IF(N373="","",RANK(N373,N$4:N$403))</f>
        <v/>
      </c>
      <c r="P373" s="12" t="str">
        <f t="shared" si="1516"/>
        <v/>
      </c>
      <c r="Q373" s="12" t="str">
        <f t="shared" si="1323"/>
        <v/>
      </c>
      <c r="R373" s="12" t="str">
        <f t="shared" ref="R373:S373" si="1517">IF(Q373="","",RANK(Q373,Q$4:Q$403))</f>
        <v/>
      </c>
      <c r="S373" s="12" t="str">
        <f t="shared" si="1517"/>
        <v/>
      </c>
      <c r="T373" s="11" t="str">
        <f t="shared" si="1325"/>
        <v/>
      </c>
      <c r="W373" s="64" t="str">
        <f>IF('BASE DATOS CONDUCTORES'!F373="","",'BASE DATOS CONDUCTORES'!F373)</f>
        <v/>
      </c>
      <c r="X373" s="64" t="str">
        <f>'BASE DATOS CONDUCTORES'!J373</f>
        <v/>
      </c>
      <c r="Y373" s="64" t="str">
        <f>'BASE DATOS CONDUCTORES'!M373</f>
        <v/>
      </c>
      <c r="Z373" s="64" t="str">
        <f>'BASE DATOS CONDUCTORES'!P373</f>
        <v/>
      </c>
      <c r="AA373" s="64" t="str">
        <f>'BASE DATOS CONDUCTORES'!S373</f>
        <v/>
      </c>
      <c r="AB373" s="64">
        <f>IF('BASE DATOS CONDUCTORES'!D373="","",'BASE DATOS CONDUCTORES'!D373)</f>
        <v>370</v>
      </c>
    </row>
    <row r="374" spans="2:28">
      <c r="B374" s="11" t="str">
        <f t="shared" si="1315"/>
        <v/>
      </c>
      <c r="C374" s="13"/>
      <c r="D374" s="78">
        <v>371</v>
      </c>
      <c r="E374" s="14"/>
      <c r="F374" s="13"/>
      <c r="G374" s="11" t="str">
        <f t="shared" si="1316"/>
        <v/>
      </c>
      <c r="H374" s="12" t="str">
        <f t="shared" si="1317"/>
        <v/>
      </c>
      <c r="I374" s="12" t="str">
        <f t="shared" ref="I374:J374" si="1518">IF(H374="","",RANK(H374,H$4:H$403))</f>
        <v/>
      </c>
      <c r="J374" s="12" t="str">
        <f t="shared" si="1518"/>
        <v/>
      </c>
      <c r="K374" s="12" t="str">
        <f t="shared" si="1319"/>
        <v/>
      </c>
      <c r="L374" s="12" t="str">
        <f t="shared" ref="L374:M374" si="1519">IF(K374="","",RANK(K374,K$4:K$403))</f>
        <v/>
      </c>
      <c r="M374" s="12" t="str">
        <f t="shared" si="1519"/>
        <v/>
      </c>
      <c r="N374" s="12" t="str">
        <f t="shared" si="1321"/>
        <v/>
      </c>
      <c r="O374" s="12" t="str">
        <f t="shared" ref="O374:P374" si="1520">IF(N374="","",RANK(N374,N$4:N$403))</f>
        <v/>
      </c>
      <c r="P374" s="12" t="str">
        <f t="shared" si="1520"/>
        <v/>
      </c>
      <c r="Q374" s="12" t="str">
        <f t="shared" si="1323"/>
        <v/>
      </c>
      <c r="R374" s="12" t="str">
        <f t="shared" ref="R374:S374" si="1521">IF(Q374="","",RANK(Q374,Q$4:Q$403))</f>
        <v/>
      </c>
      <c r="S374" s="12" t="str">
        <f t="shared" si="1521"/>
        <v/>
      </c>
      <c r="T374" s="11" t="str">
        <f t="shared" si="1325"/>
        <v/>
      </c>
      <c r="W374" s="64" t="str">
        <f>IF('BASE DATOS CONDUCTORES'!F374="","",'BASE DATOS CONDUCTORES'!F374)</f>
        <v/>
      </c>
      <c r="X374" s="64" t="str">
        <f>'BASE DATOS CONDUCTORES'!J374</f>
        <v/>
      </c>
      <c r="Y374" s="64" t="str">
        <f>'BASE DATOS CONDUCTORES'!M374</f>
        <v/>
      </c>
      <c r="Z374" s="64" t="str">
        <f>'BASE DATOS CONDUCTORES'!P374</f>
        <v/>
      </c>
      <c r="AA374" s="64" t="str">
        <f>'BASE DATOS CONDUCTORES'!S374</f>
        <v/>
      </c>
      <c r="AB374" s="64">
        <f>IF('BASE DATOS CONDUCTORES'!D374="","",'BASE DATOS CONDUCTORES'!D374)</f>
        <v>371</v>
      </c>
    </row>
    <row r="375" spans="2:28">
      <c r="B375" s="11" t="str">
        <f t="shared" si="1315"/>
        <v/>
      </c>
      <c r="C375" s="13"/>
      <c r="D375" s="78">
        <v>372</v>
      </c>
      <c r="E375" s="14"/>
      <c r="F375" s="13"/>
      <c r="G375" s="11" t="str">
        <f t="shared" si="1316"/>
        <v/>
      </c>
      <c r="H375" s="12" t="str">
        <f t="shared" si="1317"/>
        <v/>
      </c>
      <c r="I375" s="12" t="str">
        <f t="shared" ref="I375:J375" si="1522">IF(H375="","",RANK(H375,H$4:H$403))</f>
        <v/>
      </c>
      <c r="J375" s="12" t="str">
        <f t="shared" si="1522"/>
        <v/>
      </c>
      <c r="K375" s="12" t="str">
        <f t="shared" si="1319"/>
        <v/>
      </c>
      <c r="L375" s="12" t="str">
        <f t="shared" ref="L375:M375" si="1523">IF(K375="","",RANK(K375,K$4:K$403))</f>
        <v/>
      </c>
      <c r="M375" s="12" t="str">
        <f t="shared" si="1523"/>
        <v/>
      </c>
      <c r="N375" s="12" t="str">
        <f t="shared" si="1321"/>
        <v/>
      </c>
      <c r="O375" s="12" t="str">
        <f t="shared" ref="O375:P375" si="1524">IF(N375="","",RANK(N375,N$4:N$403))</f>
        <v/>
      </c>
      <c r="P375" s="12" t="str">
        <f t="shared" si="1524"/>
        <v/>
      </c>
      <c r="Q375" s="12" t="str">
        <f t="shared" si="1323"/>
        <v/>
      </c>
      <c r="R375" s="12" t="str">
        <f t="shared" ref="R375:S375" si="1525">IF(Q375="","",RANK(Q375,Q$4:Q$403))</f>
        <v/>
      </c>
      <c r="S375" s="12" t="str">
        <f t="shared" si="1525"/>
        <v/>
      </c>
      <c r="T375" s="11" t="str">
        <f t="shared" si="1325"/>
        <v/>
      </c>
      <c r="W375" s="64" t="str">
        <f>IF('BASE DATOS CONDUCTORES'!F375="","",'BASE DATOS CONDUCTORES'!F375)</f>
        <v/>
      </c>
      <c r="X375" s="64" t="str">
        <f>'BASE DATOS CONDUCTORES'!J375</f>
        <v/>
      </c>
      <c r="Y375" s="64" t="str">
        <f>'BASE DATOS CONDUCTORES'!M375</f>
        <v/>
      </c>
      <c r="Z375" s="64" t="str">
        <f>'BASE DATOS CONDUCTORES'!P375</f>
        <v/>
      </c>
      <c r="AA375" s="64" t="str">
        <f>'BASE DATOS CONDUCTORES'!S375</f>
        <v/>
      </c>
      <c r="AB375" s="64">
        <f>IF('BASE DATOS CONDUCTORES'!D375="","",'BASE DATOS CONDUCTORES'!D375)</f>
        <v>372</v>
      </c>
    </row>
    <row r="376" spans="2:28">
      <c r="B376" s="11" t="str">
        <f t="shared" si="1315"/>
        <v/>
      </c>
      <c r="C376" s="13"/>
      <c r="D376" s="78">
        <v>373</v>
      </c>
      <c r="E376" s="14"/>
      <c r="F376" s="13"/>
      <c r="G376" s="11" t="str">
        <f t="shared" si="1316"/>
        <v/>
      </c>
      <c r="H376" s="12" t="str">
        <f t="shared" si="1317"/>
        <v/>
      </c>
      <c r="I376" s="12" t="str">
        <f t="shared" ref="I376:J376" si="1526">IF(H376="","",RANK(H376,H$4:H$403))</f>
        <v/>
      </c>
      <c r="J376" s="12" t="str">
        <f t="shared" si="1526"/>
        <v/>
      </c>
      <c r="K376" s="12" t="str">
        <f t="shared" si="1319"/>
        <v/>
      </c>
      <c r="L376" s="12" t="str">
        <f t="shared" ref="L376:M376" si="1527">IF(K376="","",RANK(K376,K$4:K$403))</f>
        <v/>
      </c>
      <c r="M376" s="12" t="str">
        <f t="shared" si="1527"/>
        <v/>
      </c>
      <c r="N376" s="12" t="str">
        <f t="shared" si="1321"/>
        <v/>
      </c>
      <c r="O376" s="12" t="str">
        <f t="shared" ref="O376:P376" si="1528">IF(N376="","",RANK(N376,N$4:N$403))</f>
        <v/>
      </c>
      <c r="P376" s="12" t="str">
        <f t="shared" si="1528"/>
        <v/>
      </c>
      <c r="Q376" s="12" t="str">
        <f t="shared" si="1323"/>
        <v/>
      </c>
      <c r="R376" s="12" t="str">
        <f t="shared" ref="R376:S376" si="1529">IF(Q376="","",RANK(Q376,Q$4:Q$403))</f>
        <v/>
      </c>
      <c r="S376" s="12" t="str">
        <f t="shared" si="1529"/>
        <v/>
      </c>
      <c r="T376" s="11" t="str">
        <f t="shared" si="1325"/>
        <v/>
      </c>
      <c r="W376" s="64" t="str">
        <f>IF('BASE DATOS CONDUCTORES'!F376="","",'BASE DATOS CONDUCTORES'!F376)</f>
        <v/>
      </c>
      <c r="X376" s="64" t="str">
        <f>'BASE DATOS CONDUCTORES'!J376</f>
        <v/>
      </c>
      <c r="Y376" s="64" t="str">
        <f>'BASE DATOS CONDUCTORES'!M376</f>
        <v/>
      </c>
      <c r="Z376" s="64" t="str">
        <f>'BASE DATOS CONDUCTORES'!P376</f>
        <v/>
      </c>
      <c r="AA376" s="64" t="str">
        <f>'BASE DATOS CONDUCTORES'!S376</f>
        <v/>
      </c>
      <c r="AB376" s="64">
        <f>IF('BASE DATOS CONDUCTORES'!D376="","",'BASE DATOS CONDUCTORES'!D376)</f>
        <v>373</v>
      </c>
    </row>
    <row r="377" spans="2:28">
      <c r="B377" s="11" t="str">
        <f t="shared" si="1315"/>
        <v/>
      </c>
      <c r="C377" s="13"/>
      <c r="D377" s="78">
        <v>374</v>
      </c>
      <c r="E377" s="14"/>
      <c r="F377" s="13"/>
      <c r="G377" s="11" t="str">
        <f t="shared" si="1316"/>
        <v/>
      </c>
      <c r="H377" s="12" t="str">
        <f t="shared" si="1317"/>
        <v/>
      </c>
      <c r="I377" s="12" t="str">
        <f t="shared" ref="I377:J377" si="1530">IF(H377="","",RANK(H377,H$4:H$403))</f>
        <v/>
      </c>
      <c r="J377" s="12" t="str">
        <f t="shared" si="1530"/>
        <v/>
      </c>
      <c r="K377" s="12" t="str">
        <f t="shared" si="1319"/>
        <v/>
      </c>
      <c r="L377" s="12" t="str">
        <f t="shared" ref="L377:M377" si="1531">IF(K377="","",RANK(K377,K$4:K$403))</f>
        <v/>
      </c>
      <c r="M377" s="12" t="str">
        <f t="shared" si="1531"/>
        <v/>
      </c>
      <c r="N377" s="12" t="str">
        <f t="shared" si="1321"/>
        <v/>
      </c>
      <c r="O377" s="12" t="str">
        <f t="shared" ref="O377:P377" si="1532">IF(N377="","",RANK(N377,N$4:N$403))</f>
        <v/>
      </c>
      <c r="P377" s="12" t="str">
        <f t="shared" si="1532"/>
        <v/>
      </c>
      <c r="Q377" s="12" t="str">
        <f t="shared" si="1323"/>
        <v/>
      </c>
      <c r="R377" s="12" t="str">
        <f t="shared" ref="R377:S377" si="1533">IF(Q377="","",RANK(Q377,Q$4:Q$403))</f>
        <v/>
      </c>
      <c r="S377" s="12" t="str">
        <f t="shared" si="1533"/>
        <v/>
      </c>
      <c r="T377" s="11" t="str">
        <f t="shared" si="1325"/>
        <v/>
      </c>
      <c r="W377" s="64" t="str">
        <f>IF('BASE DATOS CONDUCTORES'!F377="","",'BASE DATOS CONDUCTORES'!F377)</f>
        <v/>
      </c>
      <c r="X377" s="64" t="str">
        <f>'BASE DATOS CONDUCTORES'!J377</f>
        <v/>
      </c>
      <c r="Y377" s="64" t="str">
        <f>'BASE DATOS CONDUCTORES'!M377</f>
        <v/>
      </c>
      <c r="Z377" s="64" t="str">
        <f>'BASE DATOS CONDUCTORES'!P377</f>
        <v/>
      </c>
      <c r="AA377" s="64" t="str">
        <f>'BASE DATOS CONDUCTORES'!S377</f>
        <v/>
      </c>
      <c r="AB377" s="64">
        <f>IF('BASE DATOS CONDUCTORES'!D377="","",'BASE DATOS CONDUCTORES'!D377)</f>
        <v>374</v>
      </c>
    </row>
    <row r="378" spans="2:28">
      <c r="B378" s="11" t="str">
        <f t="shared" si="1315"/>
        <v/>
      </c>
      <c r="C378" s="13"/>
      <c r="D378" s="78">
        <v>375</v>
      </c>
      <c r="E378" s="14"/>
      <c r="F378" s="13"/>
      <c r="G378" s="11" t="str">
        <f t="shared" si="1316"/>
        <v/>
      </c>
      <c r="H378" s="12" t="str">
        <f t="shared" si="1317"/>
        <v/>
      </c>
      <c r="I378" s="12" t="str">
        <f t="shared" ref="I378:J378" si="1534">IF(H378="","",RANK(H378,H$4:H$403))</f>
        <v/>
      </c>
      <c r="J378" s="12" t="str">
        <f t="shared" si="1534"/>
        <v/>
      </c>
      <c r="K378" s="12" t="str">
        <f t="shared" si="1319"/>
        <v/>
      </c>
      <c r="L378" s="12" t="str">
        <f t="shared" ref="L378:M378" si="1535">IF(K378="","",RANK(K378,K$4:K$403))</f>
        <v/>
      </c>
      <c r="M378" s="12" t="str">
        <f t="shared" si="1535"/>
        <v/>
      </c>
      <c r="N378" s="12" t="str">
        <f t="shared" si="1321"/>
        <v/>
      </c>
      <c r="O378" s="12" t="str">
        <f t="shared" ref="O378:P378" si="1536">IF(N378="","",RANK(N378,N$4:N$403))</f>
        <v/>
      </c>
      <c r="P378" s="12" t="str">
        <f t="shared" si="1536"/>
        <v/>
      </c>
      <c r="Q378" s="12" t="str">
        <f t="shared" si="1323"/>
        <v/>
      </c>
      <c r="R378" s="12" t="str">
        <f t="shared" ref="R378:S378" si="1537">IF(Q378="","",RANK(Q378,Q$4:Q$403))</f>
        <v/>
      </c>
      <c r="S378" s="12" t="str">
        <f t="shared" si="1537"/>
        <v/>
      </c>
      <c r="T378" s="11" t="str">
        <f t="shared" si="1325"/>
        <v/>
      </c>
      <c r="W378" s="64" t="str">
        <f>IF('BASE DATOS CONDUCTORES'!F378="","",'BASE DATOS CONDUCTORES'!F378)</f>
        <v/>
      </c>
      <c r="X378" s="64" t="str">
        <f>'BASE DATOS CONDUCTORES'!J378</f>
        <v/>
      </c>
      <c r="Y378" s="64" t="str">
        <f>'BASE DATOS CONDUCTORES'!M378</f>
        <v/>
      </c>
      <c r="Z378" s="64" t="str">
        <f>'BASE DATOS CONDUCTORES'!P378</f>
        <v/>
      </c>
      <c r="AA378" s="64" t="str">
        <f>'BASE DATOS CONDUCTORES'!S378</f>
        <v/>
      </c>
      <c r="AB378" s="64">
        <f>IF('BASE DATOS CONDUCTORES'!D378="","",'BASE DATOS CONDUCTORES'!D378)</f>
        <v>375</v>
      </c>
    </row>
    <row r="379" spans="2:28">
      <c r="B379" s="11" t="str">
        <f t="shared" si="1315"/>
        <v/>
      </c>
      <c r="C379" s="13"/>
      <c r="D379" s="78">
        <v>376</v>
      </c>
      <c r="E379" s="14"/>
      <c r="F379" s="13"/>
      <c r="G379" s="11" t="str">
        <f t="shared" si="1316"/>
        <v/>
      </c>
      <c r="H379" s="12" t="str">
        <f t="shared" si="1317"/>
        <v/>
      </c>
      <c r="I379" s="12" t="str">
        <f t="shared" ref="I379:J379" si="1538">IF(H379="","",RANK(H379,H$4:H$403))</f>
        <v/>
      </c>
      <c r="J379" s="12" t="str">
        <f t="shared" si="1538"/>
        <v/>
      </c>
      <c r="K379" s="12" t="str">
        <f t="shared" si="1319"/>
        <v/>
      </c>
      <c r="L379" s="12" t="str">
        <f t="shared" ref="L379:M379" si="1539">IF(K379="","",RANK(K379,K$4:K$403))</f>
        <v/>
      </c>
      <c r="M379" s="12" t="str">
        <f t="shared" si="1539"/>
        <v/>
      </c>
      <c r="N379" s="12" t="str">
        <f t="shared" si="1321"/>
        <v/>
      </c>
      <c r="O379" s="12" t="str">
        <f t="shared" ref="O379:P379" si="1540">IF(N379="","",RANK(N379,N$4:N$403))</f>
        <v/>
      </c>
      <c r="P379" s="12" t="str">
        <f t="shared" si="1540"/>
        <v/>
      </c>
      <c r="Q379" s="12" t="str">
        <f t="shared" si="1323"/>
        <v/>
      </c>
      <c r="R379" s="12" t="str">
        <f t="shared" ref="R379:S379" si="1541">IF(Q379="","",RANK(Q379,Q$4:Q$403))</f>
        <v/>
      </c>
      <c r="S379" s="12" t="str">
        <f t="shared" si="1541"/>
        <v/>
      </c>
      <c r="T379" s="11" t="str">
        <f t="shared" si="1325"/>
        <v/>
      </c>
      <c r="W379" s="64" t="str">
        <f>IF('BASE DATOS CONDUCTORES'!F379="","",'BASE DATOS CONDUCTORES'!F379)</f>
        <v/>
      </c>
      <c r="X379" s="64" t="str">
        <f>'BASE DATOS CONDUCTORES'!J379</f>
        <v/>
      </c>
      <c r="Y379" s="64" t="str">
        <f>'BASE DATOS CONDUCTORES'!M379</f>
        <v/>
      </c>
      <c r="Z379" s="64" t="str">
        <f>'BASE DATOS CONDUCTORES'!P379</f>
        <v/>
      </c>
      <c r="AA379" s="64" t="str">
        <f>'BASE DATOS CONDUCTORES'!S379</f>
        <v/>
      </c>
      <c r="AB379" s="64">
        <f>IF('BASE DATOS CONDUCTORES'!D379="","",'BASE DATOS CONDUCTORES'!D379)</f>
        <v>376</v>
      </c>
    </row>
    <row r="380" spans="2:28">
      <c r="B380" s="11" t="str">
        <f t="shared" si="1315"/>
        <v/>
      </c>
      <c r="C380" s="13"/>
      <c r="D380" s="78">
        <v>377</v>
      </c>
      <c r="E380" s="14"/>
      <c r="F380" s="13"/>
      <c r="G380" s="11" t="str">
        <f t="shared" si="1316"/>
        <v/>
      </c>
      <c r="H380" s="12" t="str">
        <f t="shared" si="1317"/>
        <v/>
      </c>
      <c r="I380" s="12" t="str">
        <f t="shared" ref="I380:J380" si="1542">IF(H380="","",RANK(H380,H$4:H$403))</f>
        <v/>
      </c>
      <c r="J380" s="12" t="str">
        <f t="shared" si="1542"/>
        <v/>
      </c>
      <c r="K380" s="12" t="str">
        <f t="shared" si="1319"/>
        <v/>
      </c>
      <c r="L380" s="12" t="str">
        <f t="shared" ref="L380:M380" si="1543">IF(K380="","",RANK(K380,K$4:K$403))</f>
        <v/>
      </c>
      <c r="M380" s="12" t="str">
        <f t="shared" si="1543"/>
        <v/>
      </c>
      <c r="N380" s="12" t="str">
        <f t="shared" si="1321"/>
        <v/>
      </c>
      <c r="O380" s="12" t="str">
        <f t="shared" ref="O380:P380" si="1544">IF(N380="","",RANK(N380,N$4:N$403))</f>
        <v/>
      </c>
      <c r="P380" s="12" t="str">
        <f t="shared" si="1544"/>
        <v/>
      </c>
      <c r="Q380" s="12" t="str">
        <f t="shared" si="1323"/>
        <v/>
      </c>
      <c r="R380" s="12" t="str">
        <f t="shared" ref="R380:S380" si="1545">IF(Q380="","",RANK(Q380,Q$4:Q$403))</f>
        <v/>
      </c>
      <c r="S380" s="12" t="str">
        <f t="shared" si="1545"/>
        <v/>
      </c>
      <c r="T380" s="11" t="str">
        <f t="shared" si="1325"/>
        <v/>
      </c>
      <c r="W380" s="64" t="str">
        <f>IF('BASE DATOS CONDUCTORES'!F380="","",'BASE DATOS CONDUCTORES'!F380)</f>
        <v/>
      </c>
      <c r="X380" s="64" t="str">
        <f>'BASE DATOS CONDUCTORES'!J380</f>
        <v/>
      </c>
      <c r="Y380" s="64" t="str">
        <f>'BASE DATOS CONDUCTORES'!M380</f>
        <v/>
      </c>
      <c r="Z380" s="64" t="str">
        <f>'BASE DATOS CONDUCTORES'!P380</f>
        <v/>
      </c>
      <c r="AA380" s="64" t="str">
        <f>'BASE DATOS CONDUCTORES'!S380</f>
        <v/>
      </c>
      <c r="AB380" s="64">
        <f>IF('BASE DATOS CONDUCTORES'!D380="","",'BASE DATOS CONDUCTORES'!D380)</f>
        <v>377</v>
      </c>
    </row>
    <row r="381" spans="2:28">
      <c r="B381" s="11" t="str">
        <f t="shared" si="1315"/>
        <v/>
      </c>
      <c r="C381" s="13"/>
      <c r="D381" s="78">
        <v>378</v>
      </c>
      <c r="E381" s="14"/>
      <c r="F381" s="13"/>
      <c r="G381" s="11" t="str">
        <f t="shared" si="1316"/>
        <v/>
      </c>
      <c r="H381" s="12" t="str">
        <f t="shared" si="1317"/>
        <v/>
      </c>
      <c r="I381" s="12" t="str">
        <f t="shared" ref="I381:J381" si="1546">IF(H381="","",RANK(H381,H$4:H$403))</f>
        <v/>
      </c>
      <c r="J381" s="12" t="str">
        <f t="shared" si="1546"/>
        <v/>
      </c>
      <c r="K381" s="12" t="str">
        <f t="shared" si="1319"/>
        <v/>
      </c>
      <c r="L381" s="12" t="str">
        <f t="shared" ref="L381:M381" si="1547">IF(K381="","",RANK(K381,K$4:K$403))</f>
        <v/>
      </c>
      <c r="M381" s="12" t="str">
        <f t="shared" si="1547"/>
        <v/>
      </c>
      <c r="N381" s="12" t="str">
        <f t="shared" si="1321"/>
        <v/>
      </c>
      <c r="O381" s="12" t="str">
        <f t="shared" ref="O381:P381" si="1548">IF(N381="","",RANK(N381,N$4:N$403))</f>
        <v/>
      </c>
      <c r="P381" s="12" t="str">
        <f t="shared" si="1548"/>
        <v/>
      </c>
      <c r="Q381" s="12" t="str">
        <f t="shared" si="1323"/>
        <v/>
      </c>
      <c r="R381" s="12" t="str">
        <f t="shared" ref="R381:S381" si="1549">IF(Q381="","",RANK(Q381,Q$4:Q$403))</f>
        <v/>
      </c>
      <c r="S381" s="12" t="str">
        <f t="shared" si="1549"/>
        <v/>
      </c>
      <c r="T381" s="11" t="str">
        <f t="shared" si="1325"/>
        <v/>
      </c>
      <c r="W381" s="64" t="str">
        <f>IF('BASE DATOS CONDUCTORES'!F381="","",'BASE DATOS CONDUCTORES'!F381)</f>
        <v/>
      </c>
      <c r="X381" s="64" t="str">
        <f>'BASE DATOS CONDUCTORES'!J381</f>
        <v/>
      </c>
      <c r="Y381" s="64" t="str">
        <f>'BASE DATOS CONDUCTORES'!M381</f>
        <v/>
      </c>
      <c r="Z381" s="64" t="str">
        <f>'BASE DATOS CONDUCTORES'!P381</f>
        <v/>
      </c>
      <c r="AA381" s="64" t="str">
        <f>'BASE DATOS CONDUCTORES'!S381</f>
        <v/>
      </c>
      <c r="AB381" s="64">
        <f>IF('BASE DATOS CONDUCTORES'!D381="","",'BASE DATOS CONDUCTORES'!D381)</f>
        <v>378</v>
      </c>
    </row>
    <row r="382" spans="2:28">
      <c r="B382" s="11" t="str">
        <f t="shared" si="1315"/>
        <v/>
      </c>
      <c r="C382" s="13"/>
      <c r="D382" s="78">
        <v>379</v>
      </c>
      <c r="E382" s="14"/>
      <c r="F382" s="13"/>
      <c r="G382" s="11" t="str">
        <f t="shared" si="1316"/>
        <v/>
      </c>
      <c r="H382" s="12" t="str">
        <f t="shared" si="1317"/>
        <v/>
      </c>
      <c r="I382" s="12" t="str">
        <f t="shared" ref="I382:J382" si="1550">IF(H382="","",RANK(H382,H$4:H$403))</f>
        <v/>
      </c>
      <c r="J382" s="12" t="str">
        <f t="shared" si="1550"/>
        <v/>
      </c>
      <c r="K382" s="12" t="str">
        <f t="shared" si="1319"/>
        <v/>
      </c>
      <c r="L382" s="12" t="str">
        <f t="shared" ref="L382:M382" si="1551">IF(K382="","",RANK(K382,K$4:K$403))</f>
        <v/>
      </c>
      <c r="M382" s="12" t="str">
        <f t="shared" si="1551"/>
        <v/>
      </c>
      <c r="N382" s="12" t="str">
        <f t="shared" si="1321"/>
        <v/>
      </c>
      <c r="O382" s="12" t="str">
        <f t="shared" ref="O382:P382" si="1552">IF(N382="","",RANK(N382,N$4:N$403))</f>
        <v/>
      </c>
      <c r="P382" s="12" t="str">
        <f t="shared" si="1552"/>
        <v/>
      </c>
      <c r="Q382" s="12" t="str">
        <f t="shared" si="1323"/>
        <v/>
      </c>
      <c r="R382" s="12" t="str">
        <f t="shared" ref="R382:S382" si="1553">IF(Q382="","",RANK(Q382,Q$4:Q$403))</f>
        <v/>
      </c>
      <c r="S382" s="12" t="str">
        <f t="shared" si="1553"/>
        <v/>
      </c>
      <c r="T382" s="11" t="str">
        <f t="shared" si="1325"/>
        <v/>
      </c>
      <c r="W382" s="64" t="str">
        <f>IF('BASE DATOS CONDUCTORES'!F382="","",'BASE DATOS CONDUCTORES'!F382)</f>
        <v/>
      </c>
      <c r="X382" s="64" t="str">
        <f>'BASE DATOS CONDUCTORES'!J382</f>
        <v/>
      </c>
      <c r="Y382" s="64" t="str">
        <f>'BASE DATOS CONDUCTORES'!M382</f>
        <v/>
      </c>
      <c r="Z382" s="64" t="str">
        <f>'BASE DATOS CONDUCTORES'!P382</f>
        <v/>
      </c>
      <c r="AA382" s="64" t="str">
        <f>'BASE DATOS CONDUCTORES'!S382</f>
        <v/>
      </c>
      <c r="AB382" s="64">
        <f>IF('BASE DATOS CONDUCTORES'!D382="","",'BASE DATOS CONDUCTORES'!D382)</f>
        <v>379</v>
      </c>
    </row>
    <row r="383" spans="2:28">
      <c r="B383" s="11" t="str">
        <f t="shared" si="1315"/>
        <v/>
      </c>
      <c r="C383" s="13"/>
      <c r="D383" s="78">
        <v>380</v>
      </c>
      <c r="E383" s="14"/>
      <c r="F383" s="13"/>
      <c r="G383" s="11" t="str">
        <f t="shared" si="1316"/>
        <v/>
      </c>
      <c r="H383" s="12" t="str">
        <f t="shared" si="1317"/>
        <v/>
      </c>
      <c r="I383" s="12" t="str">
        <f t="shared" ref="I383:J383" si="1554">IF(H383="","",RANK(H383,H$4:H$403))</f>
        <v/>
      </c>
      <c r="J383" s="12" t="str">
        <f t="shared" si="1554"/>
        <v/>
      </c>
      <c r="K383" s="12" t="str">
        <f t="shared" si="1319"/>
        <v/>
      </c>
      <c r="L383" s="12" t="str">
        <f t="shared" ref="L383:M383" si="1555">IF(K383="","",RANK(K383,K$4:K$403))</f>
        <v/>
      </c>
      <c r="M383" s="12" t="str">
        <f t="shared" si="1555"/>
        <v/>
      </c>
      <c r="N383" s="12" t="str">
        <f t="shared" si="1321"/>
        <v/>
      </c>
      <c r="O383" s="12" t="str">
        <f t="shared" ref="O383:P383" si="1556">IF(N383="","",RANK(N383,N$4:N$403))</f>
        <v/>
      </c>
      <c r="P383" s="12" t="str">
        <f t="shared" si="1556"/>
        <v/>
      </c>
      <c r="Q383" s="12" t="str">
        <f t="shared" si="1323"/>
        <v/>
      </c>
      <c r="R383" s="12" t="str">
        <f t="shared" ref="R383:S383" si="1557">IF(Q383="","",RANK(Q383,Q$4:Q$403))</f>
        <v/>
      </c>
      <c r="S383" s="12" t="str">
        <f t="shared" si="1557"/>
        <v/>
      </c>
      <c r="T383" s="11" t="str">
        <f t="shared" si="1325"/>
        <v/>
      </c>
      <c r="W383" s="64" t="str">
        <f>IF('BASE DATOS CONDUCTORES'!F383="","",'BASE DATOS CONDUCTORES'!F383)</f>
        <v/>
      </c>
      <c r="X383" s="64" t="str">
        <f>'BASE DATOS CONDUCTORES'!J383</f>
        <v/>
      </c>
      <c r="Y383" s="64" t="str">
        <f>'BASE DATOS CONDUCTORES'!M383</f>
        <v/>
      </c>
      <c r="Z383" s="64" t="str">
        <f>'BASE DATOS CONDUCTORES'!P383</f>
        <v/>
      </c>
      <c r="AA383" s="64" t="str">
        <f>'BASE DATOS CONDUCTORES'!S383</f>
        <v/>
      </c>
      <c r="AB383" s="64">
        <f>IF('BASE DATOS CONDUCTORES'!D383="","",'BASE DATOS CONDUCTORES'!D383)</f>
        <v>380</v>
      </c>
    </row>
    <row r="384" spans="2:28">
      <c r="B384" s="11" t="str">
        <f t="shared" si="1315"/>
        <v/>
      </c>
      <c r="C384" s="13"/>
      <c r="D384" s="78">
        <v>381</v>
      </c>
      <c r="E384" s="14"/>
      <c r="F384" s="13"/>
      <c r="G384" s="11" t="str">
        <f t="shared" si="1316"/>
        <v/>
      </c>
      <c r="H384" s="12" t="str">
        <f t="shared" si="1317"/>
        <v/>
      </c>
      <c r="I384" s="12" t="str">
        <f t="shared" ref="I384:J384" si="1558">IF(H384="","",RANK(H384,H$4:H$403))</f>
        <v/>
      </c>
      <c r="J384" s="12" t="str">
        <f t="shared" si="1558"/>
        <v/>
      </c>
      <c r="K384" s="12" t="str">
        <f t="shared" si="1319"/>
        <v/>
      </c>
      <c r="L384" s="12" t="str">
        <f t="shared" ref="L384:M384" si="1559">IF(K384="","",RANK(K384,K$4:K$403))</f>
        <v/>
      </c>
      <c r="M384" s="12" t="str">
        <f t="shared" si="1559"/>
        <v/>
      </c>
      <c r="N384" s="12" t="str">
        <f t="shared" si="1321"/>
        <v/>
      </c>
      <c r="O384" s="12" t="str">
        <f t="shared" ref="O384:P384" si="1560">IF(N384="","",RANK(N384,N$4:N$403))</f>
        <v/>
      </c>
      <c r="P384" s="12" t="str">
        <f t="shared" si="1560"/>
        <v/>
      </c>
      <c r="Q384" s="12" t="str">
        <f t="shared" si="1323"/>
        <v/>
      </c>
      <c r="R384" s="12" t="str">
        <f t="shared" ref="R384:S384" si="1561">IF(Q384="","",RANK(Q384,Q$4:Q$403))</f>
        <v/>
      </c>
      <c r="S384" s="12" t="str">
        <f t="shared" si="1561"/>
        <v/>
      </c>
      <c r="T384" s="11" t="str">
        <f t="shared" si="1325"/>
        <v/>
      </c>
      <c r="W384" s="64" t="str">
        <f>IF('BASE DATOS CONDUCTORES'!F384="","",'BASE DATOS CONDUCTORES'!F384)</f>
        <v/>
      </c>
      <c r="X384" s="64" t="str">
        <f>'BASE DATOS CONDUCTORES'!J384</f>
        <v/>
      </c>
      <c r="Y384" s="64" t="str">
        <f>'BASE DATOS CONDUCTORES'!M384</f>
        <v/>
      </c>
      <c r="Z384" s="64" t="str">
        <f>'BASE DATOS CONDUCTORES'!P384</f>
        <v/>
      </c>
      <c r="AA384" s="64" t="str">
        <f>'BASE DATOS CONDUCTORES'!S384</f>
        <v/>
      </c>
      <c r="AB384" s="64">
        <f>IF('BASE DATOS CONDUCTORES'!D384="","",'BASE DATOS CONDUCTORES'!D384)</f>
        <v>381</v>
      </c>
    </row>
    <row r="385" spans="2:28">
      <c r="B385" s="11" t="str">
        <f t="shared" si="1315"/>
        <v/>
      </c>
      <c r="C385" s="13"/>
      <c r="D385" s="78">
        <v>382</v>
      </c>
      <c r="E385" s="14"/>
      <c r="F385" s="13"/>
      <c r="G385" s="11" t="str">
        <f t="shared" si="1316"/>
        <v/>
      </c>
      <c r="H385" s="12" t="str">
        <f t="shared" si="1317"/>
        <v/>
      </c>
      <c r="I385" s="12" t="str">
        <f t="shared" ref="I385:J385" si="1562">IF(H385="","",RANK(H385,H$4:H$403))</f>
        <v/>
      </c>
      <c r="J385" s="12" t="str">
        <f t="shared" si="1562"/>
        <v/>
      </c>
      <c r="K385" s="12" t="str">
        <f t="shared" si="1319"/>
        <v/>
      </c>
      <c r="L385" s="12" t="str">
        <f t="shared" ref="L385:M385" si="1563">IF(K385="","",RANK(K385,K$4:K$403))</f>
        <v/>
      </c>
      <c r="M385" s="12" t="str">
        <f t="shared" si="1563"/>
        <v/>
      </c>
      <c r="N385" s="12" t="str">
        <f t="shared" si="1321"/>
        <v/>
      </c>
      <c r="O385" s="12" t="str">
        <f t="shared" ref="O385:P385" si="1564">IF(N385="","",RANK(N385,N$4:N$403))</f>
        <v/>
      </c>
      <c r="P385" s="12" t="str">
        <f t="shared" si="1564"/>
        <v/>
      </c>
      <c r="Q385" s="12" t="str">
        <f t="shared" si="1323"/>
        <v/>
      </c>
      <c r="R385" s="12" t="str">
        <f t="shared" ref="R385:S385" si="1565">IF(Q385="","",RANK(Q385,Q$4:Q$403))</f>
        <v/>
      </c>
      <c r="S385" s="12" t="str">
        <f t="shared" si="1565"/>
        <v/>
      </c>
      <c r="T385" s="11" t="str">
        <f t="shared" si="1325"/>
        <v/>
      </c>
      <c r="W385" s="64" t="str">
        <f>IF('BASE DATOS CONDUCTORES'!F385="","",'BASE DATOS CONDUCTORES'!F385)</f>
        <v/>
      </c>
      <c r="X385" s="64" t="str">
        <f>'BASE DATOS CONDUCTORES'!J385</f>
        <v/>
      </c>
      <c r="Y385" s="64" t="str">
        <f>'BASE DATOS CONDUCTORES'!M385</f>
        <v/>
      </c>
      <c r="Z385" s="64" t="str">
        <f>'BASE DATOS CONDUCTORES'!P385</f>
        <v/>
      </c>
      <c r="AA385" s="64" t="str">
        <f>'BASE DATOS CONDUCTORES'!S385</f>
        <v/>
      </c>
      <c r="AB385" s="64">
        <f>IF('BASE DATOS CONDUCTORES'!D385="","",'BASE DATOS CONDUCTORES'!D385)</f>
        <v>382</v>
      </c>
    </row>
    <row r="386" spans="2:28">
      <c r="B386" s="11" t="str">
        <f t="shared" si="1315"/>
        <v/>
      </c>
      <c r="C386" s="13"/>
      <c r="D386" s="78">
        <v>383</v>
      </c>
      <c r="E386" s="14"/>
      <c r="F386" s="13"/>
      <c r="G386" s="11" t="str">
        <f t="shared" si="1316"/>
        <v/>
      </c>
      <c r="H386" s="12" t="str">
        <f t="shared" si="1317"/>
        <v/>
      </c>
      <c r="I386" s="12" t="str">
        <f t="shared" ref="I386:J386" si="1566">IF(H386="","",RANK(H386,H$4:H$403))</f>
        <v/>
      </c>
      <c r="J386" s="12" t="str">
        <f t="shared" si="1566"/>
        <v/>
      </c>
      <c r="K386" s="12" t="str">
        <f t="shared" si="1319"/>
        <v/>
      </c>
      <c r="L386" s="12" t="str">
        <f t="shared" ref="L386:M386" si="1567">IF(K386="","",RANK(K386,K$4:K$403))</f>
        <v/>
      </c>
      <c r="M386" s="12" t="str">
        <f t="shared" si="1567"/>
        <v/>
      </c>
      <c r="N386" s="12" t="str">
        <f t="shared" si="1321"/>
        <v/>
      </c>
      <c r="O386" s="12" t="str">
        <f t="shared" ref="O386:P386" si="1568">IF(N386="","",RANK(N386,N$4:N$403))</f>
        <v/>
      </c>
      <c r="P386" s="12" t="str">
        <f t="shared" si="1568"/>
        <v/>
      </c>
      <c r="Q386" s="12" t="str">
        <f t="shared" si="1323"/>
        <v/>
      </c>
      <c r="R386" s="12" t="str">
        <f t="shared" ref="R386:S386" si="1569">IF(Q386="","",RANK(Q386,Q$4:Q$403))</f>
        <v/>
      </c>
      <c r="S386" s="12" t="str">
        <f t="shared" si="1569"/>
        <v/>
      </c>
      <c r="T386" s="11" t="str">
        <f t="shared" si="1325"/>
        <v/>
      </c>
      <c r="W386" s="64" t="str">
        <f>IF('BASE DATOS CONDUCTORES'!F386="","",'BASE DATOS CONDUCTORES'!F386)</f>
        <v/>
      </c>
      <c r="X386" s="64" t="str">
        <f>'BASE DATOS CONDUCTORES'!J386</f>
        <v/>
      </c>
      <c r="Y386" s="64" t="str">
        <f>'BASE DATOS CONDUCTORES'!M386</f>
        <v/>
      </c>
      <c r="Z386" s="64" t="str">
        <f>'BASE DATOS CONDUCTORES'!P386</f>
        <v/>
      </c>
      <c r="AA386" s="64" t="str">
        <f>'BASE DATOS CONDUCTORES'!S386</f>
        <v/>
      </c>
      <c r="AB386" s="64">
        <f>IF('BASE DATOS CONDUCTORES'!D386="","",'BASE DATOS CONDUCTORES'!D386)</f>
        <v>383</v>
      </c>
    </row>
    <row r="387" spans="2:28">
      <c r="B387" s="11" t="str">
        <f t="shared" si="1315"/>
        <v/>
      </c>
      <c r="C387" s="13"/>
      <c r="D387" s="78">
        <v>384</v>
      </c>
      <c r="E387" s="14"/>
      <c r="F387" s="13"/>
      <c r="G387" s="11" t="str">
        <f t="shared" si="1316"/>
        <v/>
      </c>
      <c r="H387" s="12" t="str">
        <f t="shared" si="1317"/>
        <v/>
      </c>
      <c r="I387" s="12" t="str">
        <f t="shared" ref="I387:J387" si="1570">IF(H387="","",RANK(H387,H$4:H$403))</f>
        <v/>
      </c>
      <c r="J387" s="12" t="str">
        <f t="shared" si="1570"/>
        <v/>
      </c>
      <c r="K387" s="12" t="str">
        <f t="shared" si="1319"/>
        <v/>
      </c>
      <c r="L387" s="12" t="str">
        <f t="shared" ref="L387:M387" si="1571">IF(K387="","",RANK(K387,K$4:K$403))</f>
        <v/>
      </c>
      <c r="M387" s="12" t="str">
        <f t="shared" si="1571"/>
        <v/>
      </c>
      <c r="N387" s="12" t="str">
        <f t="shared" si="1321"/>
        <v/>
      </c>
      <c r="O387" s="12" t="str">
        <f t="shared" ref="O387:P387" si="1572">IF(N387="","",RANK(N387,N$4:N$403))</f>
        <v/>
      </c>
      <c r="P387" s="12" t="str">
        <f t="shared" si="1572"/>
        <v/>
      </c>
      <c r="Q387" s="12" t="str">
        <f t="shared" si="1323"/>
        <v/>
      </c>
      <c r="R387" s="12" t="str">
        <f t="shared" ref="R387:S387" si="1573">IF(Q387="","",RANK(Q387,Q$4:Q$403))</f>
        <v/>
      </c>
      <c r="S387" s="12" t="str">
        <f t="shared" si="1573"/>
        <v/>
      </c>
      <c r="T387" s="11" t="str">
        <f t="shared" si="1325"/>
        <v/>
      </c>
      <c r="W387" s="64" t="str">
        <f>IF('BASE DATOS CONDUCTORES'!F387="","",'BASE DATOS CONDUCTORES'!F387)</f>
        <v/>
      </c>
      <c r="X387" s="64" t="str">
        <f>'BASE DATOS CONDUCTORES'!J387</f>
        <v/>
      </c>
      <c r="Y387" s="64" t="str">
        <f>'BASE DATOS CONDUCTORES'!M387</f>
        <v/>
      </c>
      <c r="Z387" s="64" t="str">
        <f>'BASE DATOS CONDUCTORES'!P387</f>
        <v/>
      </c>
      <c r="AA387" s="64" t="str">
        <f>'BASE DATOS CONDUCTORES'!S387</f>
        <v/>
      </c>
      <c r="AB387" s="64">
        <f>IF('BASE DATOS CONDUCTORES'!D387="","",'BASE DATOS CONDUCTORES'!D387)</f>
        <v>384</v>
      </c>
    </row>
    <row r="388" spans="2:28">
      <c r="B388" s="11" t="str">
        <f t="shared" si="1315"/>
        <v/>
      </c>
      <c r="C388" s="13"/>
      <c r="D388" s="78">
        <v>385</v>
      </c>
      <c r="E388" s="14"/>
      <c r="F388" s="13"/>
      <c r="G388" s="11" t="str">
        <f t="shared" si="1316"/>
        <v/>
      </c>
      <c r="H388" s="12" t="str">
        <f t="shared" si="1317"/>
        <v/>
      </c>
      <c r="I388" s="12" t="str">
        <f t="shared" ref="I388:J388" si="1574">IF(H388="","",RANK(H388,H$4:H$403))</f>
        <v/>
      </c>
      <c r="J388" s="12" t="str">
        <f t="shared" si="1574"/>
        <v/>
      </c>
      <c r="K388" s="12" t="str">
        <f t="shared" si="1319"/>
        <v/>
      </c>
      <c r="L388" s="12" t="str">
        <f t="shared" ref="L388:M388" si="1575">IF(K388="","",RANK(K388,K$4:K$403))</f>
        <v/>
      </c>
      <c r="M388" s="12" t="str">
        <f t="shared" si="1575"/>
        <v/>
      </c>
      <c r="N388" s="12" t="str">
        <f t="shared" si="1321"/>
        <v/>
      </c>
      <c r="O388" s="12" t="str">
        <f t="shared" ref="O388:P388" si="1576">IF(N388="","",RANK(N388,N$4:N$403))</f>
        <v/>
      </c>
      <c r="P388" s="12" t="str">
        <f t="shared" si="1576"/>
        <v/>
      </c>
      <c r="Q388" s="12" t="str">
        <f t="shared" si="1323"/>
        <v/>
      </c>
      <c r="R388" s="12" t="str">
        <f t="shared" ref="R388:S388" si="1577">IF(Q388="","",RANK(Q388,Q$4:Q$403))</f>
        <v/>
      </c>
      <c r="S388" s="12" t="str">
        <f t="shared" si="1577"/>
        <v/>
      </c>
      <c r="T388" s="11" t="str">
        <f t="shared" si="1325"/>
        <v/>
      </c>
      <c r="W388" s="64" t="str">
        <f>IF('BASE DATOS CONDUCTORES'!F388="","",'BASE DATOS CONDUCTORES'!F388)</f>
        <v/>
      </c>
      <c r="X388" s="64" t="str">
        <f>'BASE DATOS CONDUCTORES'!J388</f>
        <v/>
      </c>
      <c r="Y388" s="64" t="str">
        <f>'BASE DATOS CONDUCTORES'!M388</f>
        <v/>
      </c>
      <c r="Z388" s="64" t="str">
        <f>'BASE DATOS CONDUCTORES'!P388</f>
        <v/>
      </c>
      <c r="AA388" s="64" t="str">
        <f>'BASE DATOS CONDUCTORES'!S388</f>
        <v/>
      </c>
      <c r="AB388" s="64">
        <f>IF('BASE DATOS CONDUCTORES'!D388="","",'BASE DATOS CONDUCTORES'!D388)</f>
        <v>385</v>
      </c>
    </row>
    <row r="389" spans="2:28">
      <c r="B389" s="11" t="str">
        <f t="shared" ref="B389:B403" si="1578">IF(C389="","",D389)</f>
        <v/>
      </c>
      <c r="C389" s="13"/>
      <c r="D389" s="78">
        <v>386</v>
      </c>
      <c r="E389" s="14"/>
      <c r="F389" s="13"/>
      <c r="G389" s="11" t="str">
        <f t="shared" ref="G389:G403" si="1579">IF(C389="","",IF(F389="TRALUSA",1000,IF(F389="AULUSA",200,IF(F389="CASTROMIL",300,IF(F389="AULUSA TEO",4000,0))))+IF(F389="",0,RANK(D389,$D$4:$D$403)))</f>
        <v/>
      </c>
      <c r="H389" s="12" t="str">
        <f t="shared" ref="H389:H403" si="1580">IF(C389="","",IF(F389=$H$1,RANK(G389,$G$4:$G$403),""))</f>
        <v/>
      </c>
      <c r="I389" s="12" t="str">
        <f t="shared" ref="I389:J389" si="1581">IF(H389="","",RANK(H389,H$4:H$403))</f>
        <v/>
      </c>
      <c r="J389" s="12" t="str">
        <f t="shared" si="1581"/>
        <v/>
      </c>
      <c r="K389" s="12" t="str">
        <f t="shared" ref="K389:K403" si="1582">IF(C389="","",IF(F389=$K$1,RANK(G389,$G$4:$G$403),""))</f>
        <v/>
      </c>
      <c r="L389" s="12" t="str">
        <f t="shared" ref="L389:M389" si="1583">IF(K389="","",RANK(K389,K$4:K$403))</f>
        <v/>
      </c>
      <c r="M389" s="12" t="str">
        <f t="shared" si="1583"/>
        <v/>
      </c>
      <c r="N389" s="12" t="str">
        <f t="shared" ref="N389:N403" si="1584">IF(C389="","",IF(F389=$N$1,RANK(G389,$G$4:$G$403),""))</f>
        <v/>
      </c>
      <c r="O389" s="12" t="str">
        <f t="shared" ref="O389:P389" si="1585">IF(N389="","",RANK(N389,N$4:N$403))</f>
        <v/>
      </c>
      <c r="P389" s="12" t="str">
        <f t="shared" si="1585"/>
        <v/>
      </c>
      <c r="Q389" s="12" t="str">
        <f t="shared" ref="Q389:Q403" si="1586">IF(C389="","",IF(F389=$Q$1,RANK(G389,$G$4:$G$403),""))</f>
        <v/>
      </c>
      <c r="R389" s="12" t="str">
        <f t="shared" ref="R389:S389" si="1587">IF(Q389="","",RANK(Q389,Q$4:Q$403))</f>
        <v/>
      </c>
      <c r="S389" s="12" t="str">
        <f t="shared" si="1587"/>
        <v/>
      </c>
      <c r="T389" s="11" t="str">
        <f t="shared" ref="T389:T403" si="1588">IF(F389="","",F389)</f>
        <v/>
      </c>
      <c r="W389" s="64" t="str">
        <f>IF('BASE DATOS CONDUCTORES'!F389="","",'BASE DATOS CONDUCTORES'!F389)</f>
        <v/>
      </c>
      <c r="X389" s="64" t="str">
        <f>'BASE DATOS CONDUCTORES'!J389</f>
        <v/>
      </c>
      <c r="Y389" s="64" t="str">
        <f>'BASE DATOS CONDUCTORES'!M389</f>
        <v/>
      </c>
      <c r="Z389" s="64" t="str">
        <f>'BASE DATOS CONDUCTORES'!P389</f>
        <v/>
      </c>
      <c r="AA389" s="64" t="str">
        <f>'BASE DATOS CONDUCTORES'!S389</f>
        <v/>
      </c>
      <c r="AB389" s="64">
        <f>IF('BASE DATOS CONDUCTORES'!D389="","",'BASE DATOS CONDUCTORES'!D389)</f>
        <v>386</v>
      </c>
    </row>
    <row r="390" spans="2:28">
      <c r="B390" s="11" t="str">
        <f t="shared" si="1578"/>
        <v/>
      </c>
      <c r="C390" s="13"/>
      <c r="D390" s="78">
        <v>387</v>
      </c>
      <c r="E390" s="14"/>
      <c r="F390" s="13"/>
      <c r="G390" s="11" t="str">
        <f t="shared" si="1579"/>
        <v/>
      </c>
      <c r="H390" s="12" t="str">
        <f t="shared" si="1580"/>
        <v/>
      </c>
      <c r="I390" s="12" t="str">
        <f t="shared" ref="I390:J390" si="1589">IF(H390="","",RANK(H390,H$4:H$403))</f>
        <v/>
      </c>
      <c r="J390" s="12" t="str">
        <f t="shared" si="1589"/>
        <v/>
      </c>
      <c r="K390" s="12" t="str">
        <f t="shared" si="1582"/>
        <v/>
      </c>
      <c r="L390" s="12" t="str">
        <f t="shared" ref="L390:M390" si="1590">IF(K390="","",RANK(K390,K$4:K$403))</f>
        <v/>
      </c>
      <c r="M390" s="12" t="str">
        <f t="shared" si="1590"/>
        <v/>
      </c>
      <c r="N390" s="12" t="str">
        <f t="shared" si="1584"/>
        <v/>
      </c>
      <c r="O390" s="12" t="str">
        <f t="shared" ref="O390:P390" si="1591">IF(N390="","",RANK(N390,N$4:N$403))</f>
        <v/>
      </c>
      <c r="P390" s="12" t="str">
        <f t="shared" si="1591"/>
        <v/>
      </c>
      <c r="Q390" s="12" t="str">
        <f t="shared" si="1586"/>
        <v/>
      </c>
      <c r="R390" s="12" t="str">
        <f t="shared" ref="R390:S390" si="1592">IF(Q390="","",RANK(Q390,Q$4:Q$403))</f>
        <v/>
      </c>
      <c r="S390" s="12" t="str">
        <f t="shared" si="1592"/>
        <v/>
      </c>
      <c r="T390" s="11" t="str">
        <f t="shared" si="1588"/>
        <v/>
      </c>
      <c r="W390" s="64" t="str">
        <f>IF('BASE DATOS CONDUCTORES'!F390="","",'BASE DATOS CONDUCTORES'!F390)</f>
        <v/>
      </c>
      <c r="X390" s="64" t="str">
        <f>'BASE DATOS CONDUCTORES'!J390</f>
        <v/>
      </c>
      <c r="Y390" s="64" t="str">
        <f>'BASE DATOS CONDUCTORES'!M390</f>
        <v/>
      </c>
      <c r="Z390" s="64" t="str">
        <f>'BASE DATOS CONDUCTORES'!P390</f>
        <v/>
      </c>
      <c r="AA390" s="64" t="str">
        <f>'BASE DATOS CONDUCTORES'!S390</f>
        <v/>
      </c>
      <c r="AB390" s="64">
        <f>IF('BASE DATOS CONDUCTORES'!D390="","",'BASE DATOS CONDUCTORES'!D390)</f>
        <v>387</v>
      </c>
    </row>
    <row r="391" spans="2:28">
      <c r="B391" s="11" t="str">
        <f t="shared" si="1578"/>
        <v/>
      </c>
      <c r="C391" s="13"/>
      <c r="D391" s="78">
        <v>388</v>
      </c>
      <c r="E391" s="14"/>
      <c r="F391" s="13"/>
      <c r="G391" s="11" t="str">
        <f t="shared" si="1579"/>
        <v/>
      </c>
      <c r="H391" s="12" t="str">
        <f t="shared" si="1580"/>
        <v/>
      </c>
      <c r="I391" s="12" t="str">
        <f t="shared" ref="I391:J391" si="1593">IF(H391="","",RANK(H391,H$4:H$403))</f>
        <v/>
      </c>
      <c r="J391" s="12" t="str">
        <f t="shared" si="1593"/>
        <v/>
      </c>
      <c r="K391" s="12" t="str">
        <f t="shared" si="1582"/>
        <v/>
      </c>
      <c r="L391" s="12" t="str">
        <f t="shared" ref="L391:M391" si="1594">IF(K391="","",RANK(K391,K$4:K$403))</f>
        <v/>
      </c>
      <c r="M391" s="12" t="str">
        <f t="shared" si="1594"/>
        <v/>
      </c>
      <c r="N391" s="12" t="str">
        <f t="shared" si="1584"/>
        <v/>
      </c>
      <c r="O391" s="12" t="str">
        <f t="shared" ref="O391:P391" si="1595">IF(N391="","",RANK(N391,N$4:N$403))</f>
        <v/>
      </c>
      <c r="P391" s="12" t="str">
        <f t="shared" si="1595"/>
        <v/>
      </c>
      <c r="Q391" s="12" t="str">
        <f t="shared" si="1586"/>
        <v/>
      </c>
      <c r="R391" s="12" t="str">
        <f t="shared" ref="R391:S391" si="1596">IF(Q391="","",RANK(Q391,Q$4:Q$403))</f>
        <v/>
      </c>
      <c r="S391" s="12" t="str">
        <f t="shared" si="1596"/>
        <v/>
      </c>
      <c r="T391" s="11" t="str">
        <f t="shared" si="1588"/>
        <v/>
      </c>
      <c r="W391" s="64" t="str">
        <f>IF('BASE DATOS CONDUCTORES'!F391="","",'BASE DATOS CONDUCTORES'!F391)</f>
        <v/>
      </c>
      <c r="X391" s="64" t="str">
        <f>'BASE DATOS CONDUCTORES'!J391</f>
        <v/>
      </c>
      <c r="Y391" s="64" t="str">
        <f>'BASE DATOS CONDUCTORES'!M391</f>
        <v/>
      </c>
      <c r="Z391" s="64" t="str">
        <f>'BASE DATOS CONDUCTORES'!P391</f>
        <v/>
      </c>
      <c r="AA391" s="64" t="str">
        <f>'BASE DATOS CONDUCTORES'!S391</f>
        <v/>
      </c>
      <c r="AB391" s="64">
        <f>IF('BASE DATOS CONDUCTORES'!D391="","",'BASE DATOS CONDUCTORES'!D391)</f>
        <v>388</v>
      </c>
    </row>
    <row r="392" spans="2:28">
      <c r="B392" s="11" t="str">
        <f t="shared" si="1578"/>
        <v/>
      </c>
      <c r="C392" s="13"/>
      <c r="D392" s="78">
        <v>389</v>
      </c>
      <c r="E392" s="14"/>
      <c r="F392" s="13"/>
      <c r="G392" s="11" t="str">
        <f t="shared" si="1579"/>
        <v/>
      </c>
      <c r="H392" s="12" t="str">
        <f t="shared" si="1580"/>
        <v/>
      </c>
      <c r="I392" s="12" t="str">
        <f t="shared" ref="I392:J392" si="1597">IF(H392="","",RANK(H392,H$4:H$403))</f>
        <v/>
      </c>
      <c r="J392" s="12" t="str">
        <f t="shared" si="1597"/>
        <v/>
      </c>
      <c r="K392" s="12" t="str">
        <f t="shared" si="1582"/>
        <v/>
      </c>
      <c r="L392" s="12" t="str">
        <f t="shared" ref="L392:M392" si="1598">IF(K392="","",RANK(K392,K$4:K$403))</f>
        <v/>
      </c>
      <c r="M392" s="12" t="str">
        <f t="shared" si="1598"/>
        <v/>
      </c>
      <c r="N392" s="12" t="str">
        <f t="shared" si="1584"/>
        <v/>
      </c>
      <c r="O392" s="12" t="str">
        <f t="shared" ref="O392:P392" si="1599">IF(N392="","",RANK(N392,N$4:N$403))</f>
        <v/>
      </c>
      <c r="P392" s="12" t="str">
        <f t="shared" si="1599"/>
        <v/>
      </c>
      <c r="Q392" s="12" t="str">
        <f t="shared" si="1586"/>
        <v/>
      </c>
      <c r="R392" s="12" t="str">
        <f t="shared" ref="R392:S392" si="1600">IF(Q392="","",RANK(Q392,Q$4:Q$403))</f>
        <v/>
      </c>
      <c r="S392" s="12" t="str">
        <f t="shared" si="1600"/>
        <v/>
      </c>
      <c r="T392" s="11" t="str">
        <f t="shared" si="1588"/>
        <v/>
      </c>
      <c r="W392" s="64" t="str">
        <f>IF('BASE DATOS CONDUCTORES'!F392="","",'BASE DATOS CONDUCTORES'!F392)</f>
        <v/>
      </c>
      <c r="X392" s="64" t="str">
        <f>'BASE DATOS CONDUCTORES'!J392</f>
        <v/>
      </c>
      <c r="Y392" s="64" t="str">
        <f>'BASE DATOS CONDUCTORES'!M392</f>
        <v/>
      </c>
      <c r="Z392" s="64" t="str">
        <f>'BASE DATOS CONDUCTORES'!P392</f>
        <v/>
      </c>
      <c r="AA392" s="64" t="str">
        <f>'BASE DATOS CONDUCTORES'!S392</f>
        <v/>
      </c>
      <c r="AB392" s="64">
        <f>IF('BASE DATOS CONDUCTORES'!D392="","",'BASE DATOS CONDUCTORES'!D392)</f>
        <v>389</v>
      </c>
    </row>
    <row r="393" spans="2:28">
      <c r="B393" s="11" t="str">
        <f t="shared" si="1578"/>
        <v/>
      </c>
      <c r="C393" s="13"/>
      <c r="D393" s="78">
        <v>390</v>
      </c>
      <c r="E393" s="14"/>
      <c r="F393" s="13"/>
      <c r="G393" s="11" t="str">
        <f t="shared" si="1579"/>
        <v/>
      </c>
      <c r="H393" s="12" t="str">
        <f t="shared" si="1580"/>
        <v/>
      </c>
      <c r="I393" s="12" t="str">
        <f t="shared" ref="I393:J393" si="1601">IF(H393="","",RANK(H393,H$4:H$403))</f>
        <v/>
      </c>
      <c r="J393" s="12" t="str">
        <f t="shared" si="1601"/>
        <v/>
      </c>
      <c r="K393" s="12" t="str">
        <f t="shared" si="1582"/>
        <v/>
      </c>
      <c r="L393" s="12" t="str">
        <f t="shared" ref="L393:M393" si="1602">IF(K393="","",RANK(K393,K$4:K$403))</f>
        <v/>
      </c>
      <c r="M393" s="12" t="str">
        <f t="shared" si="1602"/>
        <v/>
      </c>
      <c r="N393" s="12" t="str">
        <f t="shared" si="1584"/>
        <v/>
      </c>
      <c r="O393" s="12" t="str">
        <f t="shared" ref="O393:P393" si="1603">IF(N393="","",RANK(N393,N$4:N$403))</f>
        <v/>
      </c>
      <c r="P393" s="12" t="str">
        <f t="shared" si="1603"/>
        <v/>
      </c>
      <c r="Q393" s="12" t="str">
        <f t="shared" si="1586"/>
        <v/>
      </c>
      <c r="R393" s="12" t="str">
        <f t="shared" ref="R393:S393" si="1604">IF(Q393="","",RANK(Q393,Q$4:Q$403))</f>
        <v/>
      </c>
      <c r="S393" s="12" t="str">
        <f t="shared" si="1604"/>
        <v/>
      </c>
      <c r="T393" s="11" t="str">
        <f t="shared" si="1588"/>
        <v/>
      </c>
      <c r="W393" s="64" t="str">
        <f>IF('BASE DATOS CONDUCTORES'!F393="","",'BASE DATOS CONDUCTORES'!F393)</f>
        <v/>
      </c>
      <c r="X393" s="64" t="str">
        <f>'BASE DATOS CONDUCTORES'!J393</f>
        <v/>
      </c>
      <c r="Y393" s="64" t="str">
        <f>'BASE DATOS CONDUCTORES'!M393</f>
        <v/>
      </c>
      <c r="Z393" s="64" t="str">
        <f>'BASE DATOS CONDUCTORES'!P393</f>
        <v/>
      </c>
      <c r="AA393" s="64" t="str">
        <f>'BASE DATOS CONDUCTORES'!S393</f>
        <v/>
      </c>
      <c r="AB393" s="64">
        <f>IF('BASE DATOS CONDUCTORES'!D393="","",'BASE DATOS CONDUCTORES'!D393)</f>
        <v>390</v>
      </c>
    </row>
    <row r="394" spans="2:28">
      <c r="B394" s="11" t="str">
        <f t="shared" si="1578"/>
        <v/>
      </c>
      <c r="C394" s="13"/>
      <c r="D394" s="78">
        <v>391</v>
      </c>
      <c r="E394" s="14"/>
      <c r="F394" s="13"/>
      <c r="G394" s="11" t="str">
        <f t="shared" si="1579"/>
        <v/>
      </c>
      <c r="H394" s="12" t="str">
        <f t="shared" si="1580"/>
        <v/>
      </c>
      <c r="I394" s="12" t="str">
        <f t="shared" ref="I394:J394" si="1605">IF(H394="","",RANK(H394,H$4:H$403))</f>
        <v/>
      </c>
      <c r="J394" s="12" t="str">
        <f t="shared" si="1605"/>
        <v/>
      </c>
      <c r="K394" s="12" t="str">
        <f t="shared" si="1582"/>
        <v/>
      </c>
      <c r="L394" s="12" t="str">
        <f t="shared" ref="L394:M394" si="1606">IF(K394="","",RANK(K394,K$4:K$403))</f>
        <v/>
      </c>
      <c r="M394" s="12" t="str">
        <f t="shared" si="1606"/>
        <v/>
      </c>
      <c r="N394" s="12" t="str">
        <f t="shared" si="1584"/>
        <v/>
      </c>
      <c r="O394" s="12" t="str">
        <f t="shared" ref="O394:P394" si="1607">IF(N394="","",RANK(N394,N$4:N$403))</f>
        <v/>
      </c>
      <c r="P394" s="12" t="str">
        <f t="shared" si="1607"/>
        <v/>
      </c>
      <c r="Q394" s="12" t="str">
        <f t="shared" si="1586"/>
        <v/>
      </c>
      <c r="R394" s="12" t="str">
        <f t="shared" ref="R394:S394" si="1608">IF(Q394="","",RANK(Q394,Q$4:Q$403))</f>
        <v/>
      </c>
      <c r="S394" s="12" t="str">
        <f t="shared" si="1608"/>
        <v/>
      </c>
      <c r="T394" s="11" t="str">
        <f t="shared" si="1588"/>
        <v/>
      </c>
      <c r="W394" s="64" t="str">
        <f>IF('BASE DATOS CONDUCTORES'!F394="","",'BASE DATOS CONDUCTORES'!F394)</f>
        <v/>
      </c>
      <c r="X394" s="64" t="str">
        <f>'BASE DATOS CONDUCTORES'!J394</f>
        <v/>
      </c>
      <c r="Y394" s="64" t="str">
        <f>'BASE DATOS CONDUCTORES'!M394</f>
        <v/>
      </c>
      <c r="Z394" s="64" t="str">
        <f>'BASE DATOS CONDUCTORES'!P394</f>
        <v/>
      </c>
      <c r="AA394" s="64" t="str">
        <f>'BASE DATOS CONDUCTORES'!S394</f>
        <v/>
      </c>
      <c r="AB394" s="64">
        <f>IF('BASE DATOS CONDUCTORES'!D394="","",'BASE DATOS CONDUCTORES'!D394)</f>
        <v>391</v>
      </c>
    </row>
    <row r="395" spans="2:28">
      <c r="B395" s="11" t="str">
        <f t="shared" si="1578"/>
        <v/>
      </c>
      <c r="C395" s="13"/>
      <c r="D395" s="78">
        <v>392</v>
      </c>
      <c r="E395" s="14"/>
      <c r="F395" s="13"/>
      <c r="G395" s="11" t="str">
        <f t="shared" si="1579"/>
        <v/>
      </c>
      <c r="H395" s="12" t="str">
        <f t="shared" si="1580"/>
        <v/>
      </c>
      <c r="I395" s="12" t="str">
        <f t="shared" ref="I395:J395" si="1609">IF(H395="","",RANK(H395,H$4:H$403))</f>
        <v/>
      </c>
      <c r="J395" s="12" t="str">
        <f t="shared" si="1609"/>
        <v/>
      </c>
      <c r="K395" s="12" t="str">
        <f t="shared" si="1582"/>
        <v/>
      </c>
      <c r="L395" s="12" t="str">
        <f t="shared" ref="L395:M395" si="1610">IF(K395="","",RANK(K395,K$4:K$403))</f>
        <v/>
      </c>
      <c r="M395" s="12" t="str">
        <f t="shared" si="1610"/>
        <v/>
      </c>
      <c r="N395" s="12" t="str">
        <f t="shared" si="1584"/>
        <v/>
      </c>
      <c r="O395" s="12" t="str">
        <f t="shared" ref="O395:P395" si="1611">IF(N395="","",RANK(N395,N$4:N$403))</f>
        <v/>
      </c>
      <c r="P395" s="12" t="str">
        <f t="shared" si="1611"/>
        <v/>
      </c>
      <c r="Q395" s="12" t="str">
        <f t="shared" si="1586"/>
        <v/>
      </c>
      <c r="R395" s="12" t="str">
        <f t="shared" ref="R395:S395" si="1612">IF(Q395="","",RANK(Q395,Q$4:Q$403))</f>
        <v/>
      </c>
      <c r="S395" s="12" t="str">
        <f t="shared" si="1612"/>
        <v/>
      </c>
      <c r="T395" s="11" t="str">
        <f t="shared" si="1588"/>
        <v/>
      </c>
      <c r="W395" s="64" t="str">
        <f>IF('BASE DATOS CONDUCTORES'!F395="","",'BASE DATOS CONDUCTORES'!F395)</f>
        <v/>
      </c>
      <c r="X395" s="64" t="str">
        <f>'BASE DATOS CONDUCTORES'!J395</f>
        <v/>
      </c>
      <c r="Y395" s="64" t="str">
        <f>'BASE DATOS CONDUCTORES'!M395</f>
        <v/>
      </c>
      <c r="Z395" s="64" t="str">
        <f>'BASE DATOS CONDUCTORES'!P395</f>
        <v/>
      </c>
      <c r="AA395" s="64" t="str">
        <f>'BASE DATOS CONDUCTORES'!S395</f>
        <v/>
      </c>
      <c r="AB395" s="64">
        <f>IF('BASE DATOS CONDUCTORES'!D395="","",'BASE DATOS CONDUCTORES'!D395)</f>
        <v>392</v>
      </c>
    </row>
    <row r="396" spans="2:28">
      <c r="B396" s="11" t="str">
        <f t="shared" si="1578"/>
        <v/>
      </c>
      <c r="C396" s="13"/>
      <c r="D396" s="78">
        <v>393</v>
      </c>
      <c r="E396" s="14"/>
      <c r="F396" s="13"/>
      <c r="G396" s="11" t="str">
        <f t="shared" si="1579"/>
        <v/>
      </c>
      <c r="H396" s="12" t="str">
        <f t="shared" si="1580"/>
        <v/>
      </c>
      <c r="I396" s="12" t="str">
        <f t="shared" ref="I396:J396" si="1613">IF(H396="","",RANK(H396,H$4:H$403))</f>
        <v/>
      </c>
      <c r="J396" s="12" t="str">
        <f t="shared" si="1613"/>
        <v/>
      </c>
      <c r="K396" s="12" t="str">
        <f t="shared" si="1582"/>
        <v/>
      </c>
      <c r="L396" s="12" t="str">
        <f t="shared" ref="L396:M396" si="1614">IF(K396="","",RANK(K396,K$4:K$403))</f>
        <v/>
      </c>
      <c r="M396" s="12" t="str">
        <f t="shared" si="1614"/>
        <v/>
      </c>
      <c r="N396" s="12" t="str">
        <f t="shared" si="1584"/>
        <v/>
      </c>
      <c r="O396" s="12" t="str">
        <f t="shared" ref="O396:P396" si="1615">IF(N396="","",RANK(N396,N$4:N$403))</f>
        <v/>
      </c>
      <c r="P396" s="12" t="str">
        <f t="shared" si="1615"/>
        <v/>
      </c>
      <c r="Q396" s="12" t="str">
        <f t="shared" si="1586"/>
        <v/>
      </c>
      <c r="R396" s="12" t="str">
        <f t="shared" ref="R396:S396" si="1616">IF(Q396="","",RANK(Q396,Q$4:Q$403))</f>
        <v/>
      </c>
      <c r="S396" s="12" t="str">
        <f t="shared" si="1616"/>
        <v/>
      </c>
      <c r="T396" s="11" t="str">
        <f t="shared" si="1588"/>
        <v/>
      </c>
      <c r="W396" s="64" t="str">
        <f>IF('BASE DATOS CONDUCTORES'!F396="","",'BASE DATOS CONDUCTORES'!F396)</f>
        <v/>
      </c>
      <c r="X396" s="64" t="str">
        <f>'BASE DATOS CONDUCTORES'!J396</f>
        <v/>
      </c>
      <c r="Y396" s="64" t="str">
        <f>'BASE DATOS CONDUCTORES'!M396</f>
        <v/>
      </c>
      <c r="Z396" s="64" t="str">
        <f>'BASE DATOS CONDUCTORES'!P396</f>
        <v/>
      </c>
      <c r="AA396" s="64" t="str">
        <f>'BASE DATOS CONDUCTORES'!S396</f>
        <v/>
      </c>
      <c r="AB396" s="64">
        <f>IF('BASE DATOS CONDUCTORES'!D396="","",'BASE DATOS CONDUCTORES'!D396)</f>
        <v>393</v>
      </c>
    </row>
    <row r="397" spans="2:28">
      <c r="B397" s="11" t="str">
        <f t="shared" si="1578"/>
        <v/>
      </c>
      <c r="C397" s="13"/>
      <c r="D397" s="78">
        <v>394</v>
      </c>
      <c r="E397" s="14"/>
      <c r="F397" s="13"/>
      <c r="G397" s="11" t="str">
        <f t="shared" si="1579"/>
        <v/>
      </c>
      <c r="H397" s="12" t="str">
        <f t="shared" si="1580"/>
        <v/>
      </c>
      <c r="I397" s="12" t="str">
        <f t="shared" ref="I397:J397" si="1617">IF(H397="","",RANK(H397,H$4:H$403))</f>
        <v/>
      </c>
      <c r="J397" s="12" t="str">
        <f t="shared" si="1617"/>
        <v/>
      </c>
      <c r="K397" s="12" t="str">
        <f t="shared" si="1582"/>
        <v/>
      </c>
      <c r="L397" s="12" t="str">
        <f t="shared" ref="L397:M397" si="1618">IF(K397="","",RANK(K397,K$4:K$403))</f>
        <v/>
      </c>
      <c r="M397" s="12" t="str">
        <f t="shared" si="1618"/>
        <v/>
      </c>
      <c r="N397" s="12" t="str">
        <f t="shared" si="1584"/>
        <v/>
      </c>
      <c r="O397" s="12" t="str">
        <f t="shared" ref="O397:P397" si="1619">IF(N397="","",RANK(N397,N$4:N$403))</f>
        <v/>
      </c>
      <c r="P397" s="12" t="str">
        <f t="shared" si="1619"/>
        <v/>
      </c>
      <c r="Q397" s="12" t="str">
        <f t="shared" si="1586"/>
        <v/>
      </c>
      <c r="R397" s="12" t="str">
        <f t="shared" ref="R397:S397" si="1620">IF(Q397="","",RANK(Q397,Q$4:Q$403))</f>
        <v/>
      </c>
      <c r="S397" s="12" t="str">
        <f t="shared" si="1620"/>
        <v/>
      </c>
      <c r="T397" s="11" t="str">
        <f t="shared" si="1588"/>
        <v/>
      </c>
      <c r="W397" s="64" t="str">
        <f>IF('BASE DATOS CONDUCTORES'!F397="","",'BASE DATOS CONDUCTORES'!F397)</f>
        <v/>
      </c>
      <c r="X397" s="64" t="str">
        <f>'BASE DATOS CONDUCTORES'!J397</f>
        <v/>
      </c>
      <c r="Y397" s="64" t="str">
        <f>'BASE DATOS CONDUCTORES'!M397</f>
        <v/>
      </c>
      <c r="Z397" s="64" t="str">
        <f>'BASE DATOS CONDUCTORES'!P397</f>
        <v/>
      </c>
      <c r="AA397" s="64" t="str">
        <f>'BASE DATOS CONDUCTORES'!S397</f>
        <v/>
      </c>
      <c r="AB397" s="64">
        <f>IF('BASE DATOS CONDUCTORES'!D397="","",'BASE DATOS CONDUCTORES'!D397)</f>
        <v>394</v>
      </c>
    </row>
    <row r="398" spans="2:28">
      <c r="B398" s="11" t="str">
        <f t="shared" si="1578"/>
        <v/>
      </c>
      <c r="C398" s="13"/>
      <c r="D398" s="78">
        <v>395</v>
      </c>
      <c r="E398" s="14"/>
      <c r="F398" s="13"/>
      <c r="G398" s="11" t="str">
        <f t="shared" si="1579"/>
        <v/>
      </c>
      <c r="H398" s="12" t="str">
        <f t="shared" si="1580"/>
        <v/>
      </c>
      <c r="I398" s="12" t="str">
        <f t="shared" ref="I398:J398" si="1621">IF(H398="","",RANK(H398,H$4:H$403))</f>
        <v/>
      </c>
      <c r="J398" s="12" t="str">
        <f t="shared" si="1621"/>
        <v/>
      </c>
      <c r="K398" s="12" t="str">
        <f t="shared" si="1582"/>
        <v/>
      </c>
      <c r="L398" s="12" t="str">
        <f t="shared" ref="L398:M398" si="1622">IF(K398="","",RANK(K398,K$4:K$403))</f>
        <v/>
      </c>
      <c r="M398" s="12" t="str">
        <f t="shared" si="1622"/>
        <v/>
      </c>
      <c r="N398" s="12" t="str">
        <f t="shared" si="1584"/>
        <v/>
      </c>
      <c r="O398" s="12" t="str">
        <f t="shared" ref="O398:P398" si="1623">IF(N398="","",RANK(N398,N$4:N$403))</f>
        <v/>
      </c>
      <c r="P398" s="12" t="str">
        <f t="shared" si="1623"/>
        <v/>
      </c>
      <c r="Q398" s="12" t="str">
        <f t="shared" si="1586"/>
        <v/>
      </c>
      <c r="R398" s="12" t="str">
        <f t="shared" ref="R398:S398" si="1624">IF(Q398="","",RANK(Q398,Q$4:Q$403))</f>
        <v/>
      </c>
      <c r="S398" s="12" t="str">
        <f t="shared" si="1624"/>
        <v/>
      </c>
      <c r="T398" s="11" t="str">
        <f t="shared" si="1588"/>
        <v/>
      </c>
      <c r="W398" s="64" t="str">
        <f>IF('BASE DATOS CONDUCTORES'!F398="","",'BASE DATOS CONDUCTORES'!F398)</f>
        <v/>
      </c>
      <c r="X398" s="64" t="str">
        <f>'BASE DATOS CONDUCTORES'!J398</f>
        <v/>
      </c>
      <c r="Y398" s="64" t="str">
        <f>'BASE DATOS CONDUCTORES'!M398</f>
        <v/>
      </c>
      <c r="Z398" s="64" t="str">
        <f>'BASE DATOS CONDUCTORES'!P398</f>
        <v/>
      </c>
      <c r="AA398" s="64" t="str">
        <f>'BASE DATOS CONDUCTORES'!S398</f>
        <v/>
      </c>
      <c r="AB398" s="64">
        <f>IF('BASE DATOS CONDUCTORES'!D398="","",'BASE DATOS CONDUCTORES'!D398)</f>
        <v>395</v>
      </c>
    </row>
    <row r="399" spans="2:28">
      <c r="B399" s="11" t="str">
        <f t="shared" si="1578"/>
        <v/>
      </c>
      <c r="C399" s="13"/>
      <c r="D399" s="78">
        <v>396</v>
      </c>
      <c r="E399" s="14"/>
      <c r="F399" s="13"/>
      <c r="G399" s="11" t="str">
        <f t="shared" si="1579"/>
        <v/>
      </c>
      <c r="H399" s="12" t="str">
        <f t="shared" si="1580"/>
        <v/>
      </c>
      <c r="I399" s="12" t="str">
        <f t="shared" ref="I399:J399" si="1625">IF(H399="","",RANK(H399,H$4:H$403))</f>
        <v/>
      </c>
      <c r="J399" s="12" t="str">
        <f t="shared" si="1625"/>
        <v/>
      </c>
      <c r="K399" s="12" t="str">
        <f t="shared" si="1582"/>
        <v/>
      </c>
      <c r="L399" s="12" t="str">
        <f t="shared" ref="L399:M399" si="1626">IF(K399="","",RANK(K399,K$4:K$403))</f>
        <v/>
      </c>
      <c r="M399" s="12" t="str">
        <f t="shared" si="1626"/>
        <v/>
      </c>
      <c r="N399" s="12" t="str">
        <f t="shared" si="1584"/>
        <v/>
      </c>
      <c r="O399" s="12" t="str">
        <f t="shared" ref="O399:P399" si="1627">IF(N399="","",RANK(N399,N$4:N$403))</f>
        <v/>
      </c>
      <c r="P399" s="12" t="str">
        <f t="shared" si="1627"/>
        <v/>
      </c>
      <c r="Q399" s="12" t="str">
        <f t="shared" si="1586"/>
        <v/>
      </c>
      <c r="R399" s="12" t="str">
        <f t="shared" ref="R399:S399" si="1628">IF(Q399="","",RANK(Q399,Q$4:Q$403))</f>
        <v/>
      </c>
      <c r="S399" s="12" t="str">
        <f t="shared" si="1628"/>
        <v/>
      </c>
      <c r="T399" s="11" t="str">
        <f t="shared" si="1588"/>
        <v/>
      </c>
      <c r="W399" s="64" t="str">
        <f>IF('BASE DATOS CONDUCTORES'!F399="","",'BASE DATOS CONDUCTORES'!F399)</f>
        <v/>
      </c>
      <c r="X399" s="64" t="str">
        <f>'BASE DATOS CONDUCTORES'!J399</f>
        <v/>
      </c>
      <c r="Y399" s="64" t="str">
        <f>'BASE DATOS CONDUCTORES'!M399</f>
        <v/>
      </c>
      <c r="Z399" s="64" t="str">
        <f>'BASE DATOS CONDUCTORES'!P399</f>
        <v/>
      </c>
      <c r="AA399" s="64" t="str">
        <f>'BASE DATOS CONDUCTORES'!S399</f>
        <v/>
      </c>
      <c r="AB399" s="64">
        <f>IF('BASE DATOS CONDUCTORES'!D399="","",'BASE DATOS CONDUCTORES'!D399)</f>
        <v>396</v>
      </c>
    </row>
    <row r="400" spans="2:28">
      <c r="B400" s="11" t="str">
        <f t="shared" si="1578"/>
        <v/>
      </c>
      <c r="C400" s="13"/>
      <c r="D400" s="78">
        <v>397</v>
      </c>
      <c r="E400" s="14"/>
      <c r="F400" s="13"/>
      <c r="G400" s="11" t="str">
        <f t="shared" si="1579"/>
        <v/>
      </c>
      <c r="H400" s="12" t="str">
        <f t="shared" si="1580"/>
        <v/>
      </c>
      <c r="I400" s="12" t="str">
        <f t="shared" ref="I400:J400" si="1629">IF(H400="","",RANK(H400,H$4:H$403))</f>
        <v/>
      </c>
      <c r="J400" s="12" t="str">
        <f t="shared" si="1629"/>
        <v/>
      </c>
      <c r="K400" s="12" t="str">
        <f t="shared" si="1582"/>
        <v/>
      </c>
      <c r="L400" s="12" t="str">
        <f t="shared" ref="L400:M400" si="1630">IF(K400="","",RANK(K400,K$4:K$403))</f>
        <v/>
      </c>
      <c r="M400" s="12" t="str">
        <f t="shared" si="1630"/>
        <v/>
      </c>
      <c r="N400" s="12" t="str">
        <f t="shared" si="1584"/>
        <v/>
      </c>
      <c r="O400" s="12" t="str">
        <f t="shared" ref="O400:P400" si="1631">IF(N400="","",RANK(N400,N$4:N$403))</f>
        <v/>
      </c>
      <c r="P400" s="12" t="str">
        <f t="shared" si="1631"/>
        <v/>
      </c>
      <c r="Q400" s="12" t="str">
        <f t="shared" si="1586"/>
        <v/>
      </c>
      <c r="R400" s="12" t="str">
        <f t="shared" ref="R400:S400" si="1632">IF(Q400="","",RANK(Q400,Q$4:Q$403))</f>
        <v/>
      </c>
      <c r="S400" s="12" t="str">
        <f t="shared" si="1632"/>
        <v/>
      </c>
      <c r="T400" s="11" t="str">
        <f t="shared" si="1588"/>
        <v/>
      </c>
      <c r="W400" s="64" t="str">
        <f>IF('BASE DATOS CONDUCTORES'!F400="","",'BASE DATOS CONDUCTORES'!F400)</f>
        <v/>
      </c>
      <c r="X400" s="64" t="str">
        <f>'BASE DATOS CONDUCTORES'!J400</f>
        <v/>
      </c>
      <c r="Y400" s="64" t="str">
        <f>'BASE DATOS CONDUCTORES'!M400</f>
        <v/>
      </c>
      <c r="Z400" s="64" t="str">
        <f>'BASE DATOS CONDUCTORES'!P400</f>
        <v/>
      </c>
      <c r="AA400" s="64" t="str">
        <f>'BASE DATOS CONDUCTORES'!S400</f>
        <v/>
      </c>
      <c r="AB400" s="64">
        <f>IF('BASE DATOS CONDUCTORES'!D400="","",'BASE DATOS CONDUCTORES'!D400)</f>
        <v>397</v>
      </c>
    </row>
    <row r="401" spans="2:28">
      <c r="B401" s="11" t="str">
        <f t="shared" si="1578"/>
        <v/>
      </c>
      <c r="C401" s="13"/>
      <c r="D401" s="78">
        <v>398</v>
      </c>
      <c r="E401" s="14"/>
      <c r="F401" s="13"/>
      <c r="G401" s="11" t="str">
        <f t="shared" si="1579"/>
        <v/>
      </c>
      <c r="H401" s="12" t="str">
        <f t="shared" si="1580"/>
        <v/>
      </c>
      <c r="I401" s="12" t="str">
        <f t="shared" ref="I401:J401" si="1633">IF(H401="","",RANK(H401,H$4:H$403))</f>
        <v/>
      </c>
      <c r="J401" s="12" t="str">
        <f t="shared" si="1633"/>
        <v/>
      </c>
      <c r="K401" s="12" t="str">
        <f t="shared" si="1582"/>
        <v/>
      </c>
      <c r="L401" s="12" t="str">
        <f t="shared" ref="L401:M401" si="1634">IF(K401="","",RANK(K401,K$4:K$403))</f>
        <v/>
      </c>
      <c r="M401" s="12" t="str">
        <f t="shared" si="1634"/>
        <v/>
      </c>
      <c r="N401" s="12" t="str">
        <f t="shared" si="1584"/>
        <v/>
      </c>
      <c r="O401" s="12" t="str">
        <f t="shared" ref="O401:P401" si="1635">IF(N401="","",RANK(N401,N$4:N$403))</f>
        <v/>
      </c>
      <c r="P401" s="12" t="str">
        <f t="shared" si="1635"/>
        <v/>
      </c>
      <c r="Q401" s="12" t="str">
        <f t="shared" si="1586"/>
        <v/>
      </c>
      <c r="R401" s="12" t="str">
        <f t="shared" ref="R401:S401" si="1636">IF(Q401="","",RANK(Q401,Q$4:Q$403))</f>
        <v/>
      </c>
      <c r="S401" s="12" t="str">
        <f t="shared" si="1636"/>
        <v/>
      </c>
      <c r="T401" s="11" t="str">
        <f t="shared" si="1588"/>
        <v/>
      </c>
      <c r="W401" s="64" t="str">
        <f>IF('BASE DATOS CONDUCTORES'!F401="","",'BASE DATOS CONDUCTORES'!F401)</f>
        <v/>
      </c>
      <c r="X401" s="64" t="str">
        <f>'BASE DATOS CONDUCTORES'!J401</f>
        <v/>
      </c>
      <c r="Y401" s="64" t="str">
        <f>'BASE DATOS CONDUCTORES'!M401</f>
        <v/>
      </c>
      <c r="Z401" s="64" t="str">
        <f>'BASE DATOS CONDUCTORES'!P401</f>
        <v/>
      </c>
      <c r="AA401" s="64" t="str">
        <f>'BASE DATOS CONDUCTORES'!S401</f>
        <v/>
      </c>
      <c r="AB401" s="64">
        <f>IF('BASE DATOS CONDUCTORES'!D401="","",'BASE DATOS CONDUCTORES'!D401)</f>
        <v>398</v>
      </c>
    </row>
    <row r="402" spans="2:28">
      <c r="B402" s="11" t="str">
        <f t="shared" si="1578"/>
        <v/>
      </c>
      <c r="C402" s="13"/>
      <c r="D402" s="78">
        <v>399</v>
      </c>
      <c r="E402" s="14"/>
      <c r="F402" s="13"/>
      <c r="G402" s="11" t="str">
        <f t="shared" si="1579"/>
        <v/>
      </c>
      <c r="H402" s="12" t="str">
        <f t="shared" si="1580"/>
        <v/>
      </c>
      <c r="I402" s="12" t="str">
        <f t="shared" ref="I402:J402" si="1637">IF(H402="","",RANK(H402,H$4:H$403))</f>
        <v/>
      </c>
      <c r="J402" s="12" t="str">
        <f t="shared" si="1637"/>
        <v/>
      </c>
      <c r="K402" s="12" t="str">
        <f t="shared" si="1582"/>
        <v/>
      </c>
      <c r="L402" s="12" t="str">
        <f t="shared" ref="L402:M402" si="1638">IF(K402="","",RANK(K402,K$4:K$403))</f>
        <v/>
      </c>
      <c r="M402" s="12" t="str">
        <f t="shared" si="1638"/>
        <v/>
      </c>
      <c r="N402" s="12" t="str">
        <f t="shared" si="1584"/>
        <v/>
      </c>
      <c r="O402" s="12" t="str">
        <f t="shared" ref="O402:P402" si="1639">IF(N402="","",RANK(N402,N$4:N$403))</f>
        <v/>
      </c>
      <c r="P402" s="12" t="str">
        <f t="shared" si="1639"/>
        <v/>
      </c>
      <c r="Q402" s="12" t="str">
        <f t="shared" si="1586"/>
        <v/>
      </c>
      <c r="R402" s="12" t="str">
        <f t="shared" ref="R402:S402" si="1640">IF(Q402="","",RANK(Q402,Q$4:Q$403))</f>
        <v/>
      </c>
      <c r="S402" s="12" t="str">
        <f t="shared" si="1640"/>
        <v/>
      </c>
      <c r="T402" s="11" t="str">
        <f t="shared" si="1588"/>
        <v/>
      </c>
      <c r="W402" s="64" t="str">
        <f>IF('BASE DATOS CONDUCTORES'!F402="","",'BASE DATOS CONDUCTORES'!F402)</f>
        <v/>
      </c>
      <c r="X402" s="64" t="str">
        <f>'BASE DATOS CONDUCTORES'!J402</f>
        <v/>
      </c>
      <c r="Y402" s="64" t="str">
        <f>'BASE DATOS CONDUCTORES'!M402</f>
        <v/>
      </c>
      <c r="Z402" s="64" t="str">
        <f>'BASE DATOS CONDUCTORES'!P402</f>
        <v/>
      </c>
      <c r="AA402" s="64" t="str">
        <f>'BASE DATOS CONDUCTORES'!S402</f>
        <v/>
      </c>
      <c r="AB402" s="64">
        <f>IF('BASE DATOS CONDUCTORES'!D402="","",'BASE DATOS CONDUCTORES'!D402)</f>
        <v>399</v>
      </c>
    </row>
    <row r="403" spans="2:28">
      <c r="B403" s="11" t="str">
        <f t="shared" si="1578"/>
        <v/>
      </c>
      <c r="C403" s="13"/>
      <c r="D403" s="78">
        <v>400</v>
      </c>
      <c r="E403" s="14"/>
      <c r="F403" s="13"/>
      <c r="G403" s="11" t="str">
        <f t="shared" si="1579"/>
        <v/>
      </c>
      <c r="H403" s="12" t="str">
        <f t="shared" si="1580"/>
        <v/>
      </c>
      <c r="I403" s="12" t="str">
        <f t="shared" ref="I403:J403" si="1641">IF(H403="","",RANK(H403,H$4:H$403))</f>
        <v/>
      </c>
      <c r="J403" s="12" t="str">
        <f t="shared" si="1641"/>
        <v/>
      </c>
      <c r="K403" s="12" t="str">
        <f t="shared" si="1582"/>
        <v/>
      </c>
      <c r="L403" s="12" t="str">
        <f t="shared" ref="L403:M403" si="1642">IF(K403="","",RANK(K403,K$4:K$403))</f>
        <v/>
      </c>
      <c r="M403" s="12" t="str">
        <f t="shared" si="1642"/>
        <v/>
      </c>
      <c r="N403" s="12" t="str">
        <f t="shared" si="1584"/>
        <v/>
      </c>
      <c r="O403" s="12" t="str">
        <f t="shared" ref="O403:P403" si="1643">IF(N403="","",RANK(N403,N$4:N$403))</f>
        <v/>
      </c>
      <c r="P403" s="12" t="str">
        <f t="shared" si="1643"/>
        <v/>
      </c>
      <c r="Q403" s="12" t="str">
        <f t="shared" si="1586"/>
        <v/>
      </c>
      <c r="R403" s="12" t="str">
        <f t="shared" ref="R403:S403" si="1644">IF(Q403="","",RANK(Q403,Q$4:Q$403))</f>
        <v/>
      </c>
      <c r="S403" s="12" t="str">
        <f t="shared" si="1644"/>
        <v/>
      </c>
      <c r="T403" s="11" t="str">
        <f t="shared" si="1588"/>
        <v/>
      </c>
      <c r="W403" s="64" t="str">
        <f>IF('BASE DATOS CONDUCTORES'!F403="","",'BASE DATOS CONDUCTORES'!F403)</f>
        <v/>
      </c>
      <c r="X403" s="64" t="str">
        <f>'BASE DATOS CONDUCTORES'!J403</f>
        <v/>
      </c>
      <c r="Y403" s="64" t="str">
        <f>'BASE DATOS CONDUCTORES'!M403</f>
        <v/>
      </c>
      <c r="Z403" s="64" t="str">
        <f>'BASE DATOS CONDUCTORES'!P403</f>
        <v/>
      </c>
      <c r="AA403" s="64" t="str">
        <f>'BASE DATOS CONDUCTORES'!S403</f>
        <v/>
      </c>
      <c r="AB403" s="64">
        <f>IF('BASE DATOS CONDUCTORES'!D403="","",'BASE DATOS CONDUCTORES'!D403)</f>
        <v>400</v>
      </c>
    </row>
  </sheetData>
  <sheetProtection sheet="1" objects="1" scenarios="1" sort="0"/>
  <mergeCells count="13">
    <mergeCell ref="V3:W3"/>
    <mergeCell ref="Q2:S2"/>
    <mergeCell ref="Q3:S3"/>
    <mergeCell ref="H1:J1"/>
    <mergeCell ref="K1:M1"/>
    <mergeCell ref="N1:P1"/>
    <mergeCell ref="Q1:S1"/>
    <mergeCell ref="K3:M3"/>
    <mergeCell ref="N3:P3"/>
    <mergeCell ref="H3:J3"/>
    <mergeCell ref="H2:J2"/>
    <mergeCell ref="K2:M2"/>
    <mergeCell ref="N2:P2"/>
  </mergeCells>
  <phoneticPr fontId="0" type="noConversion"/>
  <conditionalFormatting sqref="D4 D6 D8 D10 D12 D14 D16 D18 D20 D22 D24 D26 D28 D30 D32 D34 D36 D38 D40 D42 D44 D46 D48 D50 D52 D54 D56 D58 D60 D62 D64 D66 D68 D70 D72 D74 D76 D78 D80 D82 D84 D86 D88 D90 D92 D94 D96 D98 D100 D102 D104 D106 D108 D110 D112 D114 D116 D118 D120 D122 D124 D126 D128 D130 D132 D134 D136 D138 D140 D142 D144 D146 D148 D150 D152 D154 D156 D158 D160 D162 D164 D166 D168 D170 D172 D174 D176 D178 D180 D182 D184 D186 D188 D190 D192 D194 D196 D198 D200 D202 D204 D206 D208 D210 D212 D214 D216 D218 D220 D222 D224 D226 D228 D230 D232 D234 D236 D238 D240 D242 D244 D246 D248 D250 D252 D254 D256 D258 D260 D262 D264 D266 D268 D270 D272 D274 D276 D278 D280 D282 D284 D286 D288 D290 D292 D294 D296 D298 D300 D302 D304 D306 D308 D310 D312 D314 D316 D318 D320 D322 D324 D326 D328 D330 D332 D334 D336 D338 D340 D342 D344 D346 D348 D350 D352 D354 D356 D358 D360 D362 D364 D366 D368 D370 D372 D374 D376 D378 D380 D382 D384 D386 D388 D390 D392 D394 D396 D398 D400 D402">
    <cfRule type="expression" dxfId="1" priority="3">
      <formula>C4=""</formula>
    </cfRule>
  </conditionalFormatting>
  <conditionalFormatting sqref="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cfRule type="expression" dxfId="0" priority="1">
      <formula>C5=""</formula>
    </cfRule>
  </conditionalFormatting>
  <dataValidations count="1">
    <dataValidation type="list" allowBlank="1" showInputMessage="1" showErrorMessage="1" sqref="F4:F403">
      <formula1>$W$1:$AB$1</formula1>
    </dataValidation>
  </dataValidations>
  <pageMargins left="0.75" right="0.75" top="1" bottom="1" header="0" footer="0"/>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CC2001"/>
  <sheetViews>
    <sheetView workbookViewId="0">
      <selection activeCell="B1" sqref="B1"/>
    </sheetView>
  </sheetViews>
  <sheetFormatPr baseColWidth="10" defaultColWidth="11.5546875" defaultRowHeight="13.2"/>
  <cols>
    <col min="2" max="3" width="11.5546875" style="96"/>
    <col min="4" max="11" width="11.5546875" style="96" hidden="1" customWidth="1"/>
    <col min="12" max="12" width="11.5546875" style="96"/>
    <col min="13" max="17" width="11.5546875" style="96" hidden="1" customWidth="1"/>
    <col min="18" max="18" width="11.5546875" style="94"/>
    <col min="19" max="19" width="25.21875" style="153" bestFit="1" customWidth="1"/>
    <col min="20" max="20" width="15.5546875" style="153" hidden="1" customWidth="1"/>
    <col min="21" max="21" width="8.6640625" style="153" hidden="1" customWidth="1"/>
    <col min="22" max="22" width="6.33203125" style="153" hidden="1" customWidth="1"/>
    <col min="23" max="23" width="28.33203125" style="153" hidden="1" customWidth="1"/>
    <col min="24" max="24" width="12.109375" style="153" hidden="1" customWidth="1"/>
    <col min="25" max="25" width="10" style="153" hidden="1" customWidth="1"/>
    <col min="26" max="26" width="8.6640625" style="153" hidden="1" customWidth="1"/>
    <col min="27" max="29" width="7.88671875" style="153" hidden="1" customWidth="1"/>
    <col min="30" max="30" width="8.33203125" style="153" hidden="1" customWidth="1"/>
    <col min="31" max="31" width="14.44140625" style="153" hidden="1" customWidth="1"/>
    <col min="32" max="32" width="13" style="153" hidden="1" customWidth="1"/>
    <col min="33" max="35" width="5" style="153" hidden="1" customWidth="1"/>
    <col min="36" max="38" width="4" style="153" hidden="1" customWidth="1"/>
    <col min="39" max="44" width="3" style="153" hidden="1" customWidth="1"/>
    <col min="45" max="47" width="4" style="153" hidden="1" customWidth="1"/>
    <col min="48" max="48" width="11.5546875" style="94"/>
    <col min="49" max="49" width="23.77734375" style="153" bestFit="1" customWidth="1"/>
    <col min="50" max="50" width="15.5546875" style="153" hidden="1" customWidth="1"/>
    <col min="51" max="51" width="8.6640625" style="153" hidden="1" customWidth="1"/>
    <col min="52" max="52" width="6.33203125" style="153" hidden="1" customWidth="1"/>
    <col min="53" max="53" width="7" style="153" hidden="1" customWidth="1"/>
    <col min="54" max="54" width="8.109375" style="153" hidden="1" customWidth="1"/>
    <col min="55" max="55" width="10" style="153" hidden="1" customWidth="1"/>
    <col min="56" max="56" width="8.6640625" style="153" hidden="1" customWidth="1"/>
    <col min="57" max="58" width="7.88671875" style="153" hidden="1" customWidth="1"/>
    <col min="59" max="59" width="6.88671875" style="153" hidden="1" customWidth="1"/>
    <col min="60" max="60" width="8.33203125" style="153" hidden="1" customWidth="1"/>
    <col min="61" max="61" width="14.44140625" style="153" hidden="1" customWidth="1"/>
    <col min="62" max="62" width="13" style="153" hidden="1" customWidth="1"/>
    <col min="63" max="65" width="5" style="153" hidden="1" customWidth="1"/>
    <col min="66" max="68" width="4" style="153" hidden="1" customWidth="1"/>
    <col min="69" max="69" width="3" style="153" hidden="1" customWidth="1"/>
    <col min="70" max="71" width="2" style="153" hidden="1" customWidth="1"/>
    <col min="72" max="74" width="3" style="153" hidden="1" customWidth="1"/>
    <col min="75" max="77" width="4" style="153" hidden="1" customWidth="1"/>
    <col min="78" max="81" width="11.5546875" style="94"/>
  </cols>
  <sheetData>
    <row r="1" spans="1:81" ht="21">
      <c r="A1" s="55"/>
      <c r="B1" s="109" t="s">
        <v>198</v>
      </c>
      <c r="C1" s="99"/>
      <c r="L1" s="99"/>
      <c r="R1" s="92"/>
      <c r="S1" s="151" t="s">
        <v>194</v>
      </c>
      <c r="T1" s="152"/>
      <c r="AV1" s="92"/>
      <c r="AW1" s="154" t="s">
        <v>196</v>
      </c>
      <c r="AX1" s="152"/>
      <c r="BZ1" s="150" t="s">
        <v>195</v>
      </c>
      <c r="CA1" s="150"/>
      <c r="CB1" s="150"/>
      <c r="CC1" s="150"/>
    </row>
    <row r="2" spans="1:81" ht="22.8">
      <c r="A2" s="55"/>
      <c r="B2" s="100"/>
      <c r="C2" s="100"/>
      <c r="D2" s="100"/>
      <c r="E2" s="100"/>
      <c r="F2" s="100"/>
      <c r="G2" s="100"/>
      <c r="H2" s="100"/>
      <c r="I2" s="100"/>
      <c r="J2" s="100"/>
      <c r="K2" s="100"/>
      <c r="R2" s="92"/>
      <c r="S2" s="152"/>
      <c r="AV2" s="92"/>
      <c r="AW2" s="152"/>
      <c r="BZ2" s="92"/>
      <c r="CA2" s="93" t="str">
        <f>IF(V2="","",V2)</f>
        <v/>
      </c>
      <c r="CB2" s="93" t="str">
        <f t="shared" ref="CB2:CB5" si="0">IF(AB2="","",AB2)</f>
        <v/>
      </c>
      <c r="CC2" s="92"/>
    </row>
    <row r="3" spans="1:81" ht="13.8">
      <c r="A3" s="55"/>
      <c r="R3" s="92"/>
      <c r="S3" s="152"/>
      <c r="AV3" s="92"/>
      <c r="AW3" s="152"/>
      <c r="BZ3" s="92"/>
      <c r="CA3" s="93" t="str">
        <f t="shared" ref="CA3:CA66" si="1">IF(V3="","",V3)</f>
        <v/>
      </c>
      <c r="CB3" s="93" t="str">
        <f t="shared" si="0"/>
        <v/>
      </c>
      <c r="CC3" s="92"/>
    </row>
    <row r="4" spans="1:81" ht="13.8">
      <c r="A4" s="55"/>
      <c r="B4" s="101"/>
      <c r="C4" s="101"/>
      <c r="D4" s="101"/>
      <c r="E4" s="101"/>
      <c r="F4" s="101"/>
      <c r="G4" s="101"/>
      <c r="H4" s="101"/>
      <c r="I4" s="101"/>
      <c r="J4" s="101"/>
      <c r="R4" s="92"/>
      <c r="S4" s="152"/>
      <c r="AV4" s="92"/>
      <c r="AW4" s="152"/>
      <c r="BZ4" s="92"/>
      <c r="CA4" s="93" t="str">
        <f t="shared" si="1"/>
        <v/>
      </c>
      <c r="CB4" s="93" t="str">
        <f t="shared" si="0"/>
        <v/>
      </c>
      <c r="CC4" s="92"/>
    </row>
    <row r="5" spans="1:81" ht="13.8">
      <c r="A5" s="55"/>
      <c r="B5" s="101"/>
      <c r="C5" s="101"/>
      <c r="D5" s="101"/>
      <c r="E5" s="101"/>
      <c r="F5" s="101"/>
      <c r="G5" s="101"/>
      <c r="H5" s="101"/>
      <c r="R5" s="92"/>
      <c r="S5" s="152"/>
      <c r="AV5" s="92"/>
      <c r="AW5" s="152"/>
      <c r="BZ5" s="92"/>
      <c r="CA5" s="93" t="str">
        <f t="shared" si="1"/>
        <v/>
      </c>
      <c r="CB5" s="93" t="str">
        <f t="shared" si="0"/>
        <v/>
      </c>
      <c r="CC5" s="92"/>
    </row>
    <row r="6" spans="1:81" ht="13.95" customHeight="1">
      <c r="A6" s="55"/>
      <c r="R6" s="92"/>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V6" s="92"/>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Z6" s="92"/>
      <c r="CA6" s="93" t="str">
        <f t="shared" si="1"/>
        <v/>
      </c>
      <c r="CB6" s="93" t="str">
        <f>IF(AB6="","",AB6)</f>
        <v/>
      </c>
      <c r="CC6" s="92"/>
    </row>
    <row r="7" spans="1:81" ht="13.8">
      <c r="A7" s="55"/>
      <c r="B7" s="101"/>
      <c r="C7" s="101"/>
      <c r="D7" s="101"/>
      <c r="E7" s="101"/>
      <c r="F7" s="101"/>
      <c r="H7" s="101"/>
      <c r="I7" s="101"/>
      <c r="J7" s="101"/>
      <c r="K7" s="101"/>
      <c r="L7" s="101"/>
      <c r="M7" s="101"/>
      <c r="N7" s="101"/>
      <c r="O7" s="101"/>
      <c r="P7" s="101"/>
      <c r="Q7" s="101"/>
      <c r="R7" s="92"/>
      <c r="S7" s="155"/>
      <c r="T7" s="155"/>
      <c r="U7" s="155"/>
      <c r="V7" s="155"/>
      <c r="W7" s="155"/>
      <c r="X7" s="155"/>
      <c r="Y7" s="155"/>
      <c r="Z7" s="155"/>
      <c r="AA7" s="155"/>
      <c r="AB7" s="155"/>
      <c r="AC7" s="155"/>
      <c r="AD7" s="155"/>
      <c r="AE7" s="155"/>
      <c r="AF7" s="155"/>
      <c r="AG7" s="156"/>
      <c r="AH7" s="156"/>
      <c r="AI7" s="156"/>
      <c r="AJ7" s="156"/>
      <c r="AK7" s="156"/>
      <c r="AL7" s="156"/>
      <c r="AM7" s="156"/>
      <c r="AN7" s="156"/>
      <c r="AO7" s="156"/>
      <c r="AP7" s="156"/>
      <c r="AQ7" s="156"/>
      <c r="AR7" s="156"/>
      <c r="AS7" s="156"/>
      <c r="AT7" s="156"/>
      <c r="AU7" s="156"/>
      <c r="AV7" s="92"/>
      <c r="AW7" s="155"/>
      <c r="AX7" s="155"/>
      <c r="AY7" s="155"/>
      <c r="AZ7" s="155"/>
      <c r="BA7" s="155"/>
      <c r="BB7" s="155"/>
      <c r="BC7" s="155"/>
      <c r="BD7" s="155"/>
      <c r="BE7" s="155"/>
      <c r="BF7" s="155"/>
      <c r="BG7" s="155"/>
      <c r="BH7" s="155"/>
      <c r="BI7" s="155"/>
      <c r="BJ7" s="155"/>
      <c r="BK7" s="156"/>
      <c r="BL7" s="156"/>
      <c r="BM7" s="156"/>
      <c r="BN7" s="156"/>
      <c r="BO7" s="156"/>
      <c r="BP7" s="156"/>
      <c r="BQ7" s="156"/>
      <c r="BR7" s="156"/>
      <c r="BS7" s="156"/>
      <c r="BT7" s="156"/>
      <c r="BU7" s="156"/>
      <c r="BV7" s="156"/>
      <c r="BW7" s="156"/>
      <c r="BX7" s="156"/>
      <c r="BY7" s="156"/>
      <c r="BZ7" s="92"/>
      <c r="CA7" s="93" t="str">
        <f t="shared" si="1"/>
        <v/>
      </c>
      <c r="CB7" s="93" t="str">
        <f t="shared" ref="CB7:CB70" si="2">IF(AB7="","",AB7)</f>
        <v/>
      </c>
      <c r="CC7" s="92"/>
    </row>
    <row r="8" spans="1:81" ht="13.8">
      <c r="A8" s="55" t="str">
        <f>RIGHT(B8,4)</f>
        <v/>
      </c>
      <c r="B8" s="97"/>
      <c r="C8" s="102"/>
      <c r="D8" s="102"/>
      <c r="E8" s="102"/>
      <c r="F8" s="102"/>
      <c r="G8" s="102"/>
      <c r="H8" s="103"/>
      <c r="I8" s="103"/>
      <c r="J8" s="104"/>
      <c r="K8" s="104"/>
      <c r="L8" s="104"/>
      <c r="M8" s="104"/>
      <c r="N8" s="104"/>
      <c r="O8" s="104"/>
      <c r="P8" s="104"/>
      <c r="Q8" s="104"/>
      <c r="R8" s="92"/>
      <c r="S8" s="152"/>
      <c r="T8" s="157"/>
      <c r="U8" s="158"/>
      <c r="V8" s="152"/>
      <c r="W8" s="159"/>
      <c r="X8" s="159"/>
      <c r="Y8" s="160"/>
      <c r="Z8" s="152"/>
      <c r="AA8" s="152"/>
      <c r="AB8" s="161"/>
      <c r="AC8" s="161"/>
      <c r="AD8" s="161"/>
      <c r="AE8" s="158"/>
      <c r="AF8" s="158"/>
      <c r="AG8" s="152"/>
      <c r="AH8" s="152"/>
      <c r="AI8" s="152"/>
      <c r="AJ8" s="152"/>
      <c r="AK8" s="152"/>
      <c r="AL8" s="152"/>
      <c r="AM8" s="152"/>
      <c r="AN8" s="152"/>
      <c r="AO8" s="152"/>
      <c r="AP8" s="152"/>
      <c r="AQ8" s="152"/>
      <c r="AR8" s="152"/>
      <c r="AS8" s="152"/>
      <c r="AT8" s="152"/>
      <c r="AU8" s="152"/>
      <c r="AV8" s="92"/>
      <c r="AW8" s="152"/>
      <c r="AX8" s="157"/>
      <c r="AY8" s="158"/>
      <c r="AZ8" s="152"/>
      <c r="BA8" s="159"/>
      <c r="BB8" s="160"/>
      <c r="BC8" s="160"/>
      <c r="BD8" s="152"/>
      <c r="BE8" s="152"/>
      <c r="BF8" s="161"/>
      <c r="BG8" s="161"/>
      <c r="BH8" s="161"/>
      <c r="BI8" s="152"/>
      <c r="BJ8" s="152"/>
      <c r="BK8" s="152"/>
      <c r="BL8" s="152"/>
      <c r="BM8" s="152"/>
      <c r="BN8" s="152"/>
      <c r="BO8" s="152"/>
      <c r="BP8" s="152"/>
      <c r="BQ8" s="152"/>
      <c r="BR8" s="152"/>
      <c r="BS8" s="152"/>
      <c r="BT8" s="152"/>
      <c r="BU8" s="152"/>
      <c r="BV8" s="152"/>
      <c r="BW8" s="152"/>
      <c r="BX8" s="152"/>
      <c r="BY8" s="152"/>
      <c r="BZ8" s="92"/>
      <c r="CA8" s="93" t="str">
        <f t="shared" si="1"/>
        <v/>
      </c>
      <c r="CB8" s="93" t="str">
        <f t="shared" si="2"/>
        <v/>
      </c>
      <c r="CC8" s="92"/>
    </row>
    <row r="9" spans="1:81" ht="13.8">
      <c r="A9" s="55" t="str">
        <f t="shared" ref="A9:A72" si="3">RIGHT(B9,4)</f>
        <v/>
      </c>
      <c r="B9" s="97"/>
      <c r="C9" s="102"/>
      <c r="D9" s="102"/>
      <c r="E9" s="102"/>
      <c r="F9" s="102"/>
      <c r="G9" s="102"/>
      <c r="H9" s="103"/>
      <c r="I9" s="103"/>
      <c r="J9" s="104"/>
      <c r="K9" s="104"/>
      <c r="L9" s="104"/>
      <c r="M9" s="104"/>
      <c r="N9" s="104"/>
      <c r="O9" s="104"/>
      <c r="P9" s="104"/>
      <c r="Q9" s="104"/>
      <c r="R9" s="92"/>
      <c r="S9" s="152"/>
      <c r="T9" s="157"/>
      <c r="U9" s="158"/>
      <c r="V9" s="152"/>
      <c r="W9" s="159"/>
      <c r="X9" s="159"/>
      <c r="Y9" s="160"/>
      <c r="Z9" s="152"/>
      <c r="AA9" s="152"/>
      <c r="AB9" s="161"/>
      <c r="AC9" s="161"/>
      <c r="AD9" s="161"/>
      <c r="AE9" s="158"/>
      <c r="AF9" s="158"/>
      <c r="AG9" s="152"/>
      <c r="AH9" s="152"/>
      <c r="AI9" s="152"/>
      <c r="AJ9" s="152"/>
      <c r="AK9" s="152"/>
      <c r="AL9" s="152"/>
      <c r="AM9" s="152"/>
      <c r="AN9" s="152"/>
      <c r="AO9" s="152"/>
      <c r="AP9" s="152"/>
      <c r="AQ9" s="152"/>
      <c r="AR9" s="152"/>
      <c r="AS9" s="152"/>
      <c r="AT9" s="152"/>
      <c r="AU9" s="152"/>
      <c r="AV9" s="92"/>
      <c r="AW9" s="152"/>
      <c r="AX9" s="157"/>
      <c r="AY9" s="158"/>
      <c r="AZ9" s="152"/>
      <c r="BA9" s="159"/>
      <c r="BB9" s="160"/>
      <c r="BC9" s="160"/>
      <c r="BD9" s="152"/>
      <c r="BE9" s="152"/>
      <c r="BF9" s="161"/>
      <c r="BG9" s="161"/>
      <c r="BH9" s="161"/>
      <c r="BI9" s="152"/>
      <c r="BJ9" s="152"/>
      <c r="BK9" s="152"/>
      <c r="BL9" s="152"/>
      <c r="BM9" s="152"/>
      <c r="BN9" s="152"/>
      <c r="BO9" s="152"/>
      <c r="BP9" s="152"/>
      <c r="BQ9" s="152"/>
      <c r="BR9" s="152"/>
      <c r="BS9" s="152"/>
      <c r="BT9" s="152"/>
      <c r="BU9" s="152"/>
      <c r="BV9" s="152"/>
      <c r="BW9" s="152"/>
      <c r="BX9" s="152"/>
      <c r="BY9" s="152"/>
      <c r="BZ9" s="92"/>
      <c r="CA9" s="93" t="str">
        <f t="shared" si="1"/>
        <v/>
      </c>
      <c r="CB9" s="93" t="str">
        <f t="shared" si="2"/>
        <v/>
      </c>
      <c r="CC9" s="92"/>
    </row>
    <row r="10" spans="1:81" ht="13.8">
      <c r="A10" s="55" t="str">
        <f t="shared" si="3"/>
        <v/>
      </c>
      <c r="B10" s="97"/>
      <c r="C10" s="102"/>
      <c r="D10" s="102"/>
      <c r="E10" s="102"/>
      <c r="F10" s="102"/>
      <c r="G10" s="102"/>
      <c r="H10" s="103"/>
      <c r="I10" s="103"/>
      <c r="J10" s="104"/>
      <c r="K10" s="104"/>
      <c r="L10" s="104"/>
      <c r="M10" s="104"/>
      <c r="N10" s="104"/>
      <c r="O10" s="104"/>
      <c r="P10" s="104"/>
      <c r="Q10" s="104"/>
      <c r="R10" s="92"/>
      <c r="S10" s="152"/>
      <c r="T10" s="157"/>
      <c r="U10" s="158"/>
      <c r="V10" s="152"/>
      <c r="W10" s="159"/>
      <c r="X10" s="159"/>
      <c r="Y10" s="160"/>
      <c r="Z10" s="152"/>
      <c r="AA10" s="152"/>
      <c r="AB10" s="161"/>
      <c r="AC10" s="161"/>
      <c r="AD10" s="161"/>
      <c r="AE10" s="158"/>
      <c r="AF10" s="158"/>
      <c r="AG10" s="152"/>
      <c r="AH10" s="152"/>
      <c r="AI10" s="152"/>
      <c r="AJ10" s="152"/>
      <c r="AK10" s="152"/>
      <c r="AL10" s="152"/>
      <c r="AM10" s="152"/>
      <c r="AN10" s="152"/>
      <c r="AO10" s="152"/>
      <c r="AP10" s="152"/>
      <c r="AQ10" s="152"/>
      <c r="AR10" s="152"/>
      <c r="AS10" s="152"/>
      <c r="AT10" s="152"/>
      <c r="AU10" s="152"/>
      <c r="AV10" s="92"/>
      <c r="AW10" s="152"/>
      <c r="AX10" s="157"/>
      <c r="AY10" s="158"/>
      <c r="AZ10" s="152"/>
      <c r="BA10" s="159"/>
      <c r="BB10" s="160"/>
      <c r="BC10" s="160"/>
      <c r="BD10" s="152"/>
      <c r="BE10" s="152"/>
      <c r="BF10" s="161"/>
      <c r="BG10" s="161"/>
      <c r="BH10" s="161"/>
      <c r="BI10" s="152"/>
      <c r="BJ10" s="152"/>
      <c r="BK10" s="152"/>
      <c r="BL10" s="152"/>
      <c r="BM10" s="152"/>
      <c r="BN10" s="152"/>
      <c r="BO10" s="152"/>
      <c r="BP10" s="152"/>
      <c r="BQ10" s="152"/>
      <c r="BR10" s="152"/>
      <c r="BS10" s="152"/>
      <c r="BT10" s="152"/>
      <c r="BU10" s="152"/>
      <c r="BV10" s="152"/>
      <c r="BW10" s="152"/>
      <c r="BX10" s="152"/>
      <c r="BY10" s="152"/>
      <c r="BZ10" s="92"/>
      <c r="CA10" s="93" t="str">
        <f t="shared" si="1"/>
        <v/>
      </c>
      <c r="CB10" s="93" t="str">
        <f t="shared" si="2"/>
        <v/>
      </c>
      <c r="CC10" s="92"/>
    </row>
    <row r="11" spans="1:81" ht="13.8">
      <c r="A11" s="55" t="str">
        <f t="shared" si="3"/>
        <v/>
      </c>
      <c r="B11" s="97"/>
      <c r="C11" s="102"/>
      <c r="D11" s="102"/>
      <c r="E11" s="102"/>
      <c r="F11" s="102"/>
      <c r="G11" s="102"/>
      <c r="H11" s="103"/>
      <c r="I11" s="103"/>
      <c r="J11" s="104"/>
      <c r="K11" s="104"/>
      <c r="L11" s="104"/>
      <c r="M11" s="104"/>
      <c r="N11" s="104"/>
      <c r="O11" s="104"/>
      <c r="P11" s="104"/>
      <c r="Q11" s="104"/>
      <c r="R11" s="92"/>
      <c r="S11" s="152"/>
      <c r="T11" s="157"/>
      <c r="U11" s="158"/>
      <c r="V11" s="152"/>
      <c r="W11" s="159"/>
      <c r="X11" s="159"/>
      <c r="Y11" s="160"/>
      <c r="Z11" s="152"/>
      <c r="AA11" s="152"/>
      <c r="AB11" s="161"/>
      <c r="AC11" s="161"/>
      <c r="AD11" s="161"/>
      <c r="AE11" s="158"/>
      <c r="AF11" s="158"/>
      <c r="AG11" s="152"/>
      <c r="AH11" s="152"/>
      <c r="AI11" s="152"/>
      <c r="AJ11" s="152"/>
      <c r="AK11" s="152"/>
      <c r="AL11" s="152"/>
      <c r="AM11" s="152"/>
      <c r="AN11" s="152"/>
      <c r="AO11" s="152"/>
      <c r="AP11" s="152"/>
      <c r="AQ11" s="152"/>
      <c r="AR11" s="152"/>
      <c r="AS11" s="152"/>
      <c r="AT11" s="152"/>
      <c r="AU11" s="152"/>
      <c r="AV11" s="92"/>
      <c r="AW11" s="152"/>
      <c r="AX11" s="157"/>
      <c r="AY11" s="158"/>
      <c r="AZ11" s="152"/>
      <c r="BA11" s="159"/>
      <c r="BB11" s="160"/>
      <c r="BC11" s="160"/>
      <c r="BD11" s="152"/>
      <c r="BE11" s="152"/>
      <c r="BF11" s="161"/>
      <c r="BG11" s="161"/>
      <c r="BH11" s="161"/>
      <c r="BI11" s="152"/>
      <c r="BJ11" s="152"/>
      <c r="BK11" s="152"/>
      <c r="BL11" s="152"/>
      <c r="BM11" s="152"/>
      <c r="BN11" s="152"/>
      <c r="BO11" s="152"/>
      <c r="BP11" s="152"/>
      <c r="BQ11" s="152"/>
      <c r="BR11" s="152"/>
      <c r="BS11" s="152"/>
      <c r="BT11" s="152"/>
      <c r="BU11" s="152"/>
      <c r="BV11" s="152"/>
      <c r="BW11" s="152"/>
      <c r="BX11" s="152"/>
      <c r="BY11" s="152"/>
      <c r="BZ11" s="92"/>
      <c r="CA11" s="93" t="str">
        <f t="shared" si="1"/>
        <v/>
      </c>
      <c r="CB11" s="93" t="str">
        <f t="shared" si="2"/>
        <v/>
      </c>
      <c r="CC11" s="92"/>
    </row>
    <row r="12" spans="1:81" ht="13.8">
      <c r="A12" s="55" t="str">
        <f t="shared" si="3"/>
        <v/>
      </c>
      <c r="B12" s="97"/>
      <c r="C12" s="102"/>
      <c r="D12" s="102"/>
      <c r="E12" s="102"/>
      <c r="F12" s="102"/>
      <c r="G12" s="102"/>
      <c r="H12" s="103"/>
      <c r="I12" s="103"/>
      <c r="J12" s="104"/>
      <c r="K12" s="104"/>
      <c r="L12" s="104"/>
      <c r="M12" s="104"/>
      <c r="N12" s="104"/>
      <c r="O12" s="104"/>
      <c r="P12" s="104"/>
      <c r="Q12" s="104"/>
      <c r="R12" s="92"/>
      <c r="S12" s="152"/>
      <c r="T12" s="157"/>
      <c r="U12" s="158"/>
      <c r="V12" s="152"/>
      <c r="W12" s="159"/>
      <c r="X12" s="159"/>
      <c r="Y12" s="160"/>
      <c r="Z12" s="152"/>
      <c r="AA12" s="152"/>
      <c r="AB12" s="161"/>
      <c r="AC12" s="161"/>
      <c r="AD12" s="161"/>
      <c r="AE12" s="158"/>
      <c r="AF12" s="158"/>
      <c r="AG12" s="152"/>
      <c r="AH12" s="152"/>
      <c r="AI12" s="152"/>
      <c r="AJ12" s="152"/>
      <c r="AK12" s="152"/>
      <c r="AL12" s="152"/>
      <c r="AM12" s="152"/>
      <c r="AN12" s="152"/>
      <c r="AO12" s="152"/>
      <c r="AP12" s="152"/>
      <c r="AQ12" s="152"/>
      <c r="AR12" s="152"/>
      <c r="AS12" s="152"/>
      <c r="AT12" s="152"/>
      <c r="AU12" s="152"/>
      <c r="AV12" s="92"/>
      <c r="AW12" s="152"/>
      <c r="BZ12" s="92"/>
      <c r="CA12" s="93" t="str">
        <f t="shared" si="1"/>
        <v/>
      </c>
      <c r="CB12" s="93" t="str">
        <f t="shared" si="2"/>
        <v/>
      </c>
      <c r="CC12" s="92"/>
    </row>
    <row r="13" spans="1:81" ht="13.8">
      <c r="A13" s="55" t="str">
        <f t="shared" si="3"/>
        <v/>
      </c>
      <c r="B13" s="97"/>
      <c r="C13" s="102"/>
      <c r="D13" s="102"/>
      <c r="E13" s="102"/>
      <c r="F13" s="102"/>
      <c r="G13" s="102"/>
      <c r="H13" s="103"/>
      <c r="I13" s="103"/>
      <c r="J13" s="104"/>
      <c r="K13" s="104"/>
      <c r="L13" s="104"/>
      <c r="M13" s="104"/>
      <c r="N13" s="104"/>
      <c r="O13" s="104"/>
      <c r="P13" s="104"/>
      <c r="Q13" s="104"/>
      <c r="R13" s="92"/>
      <c r="S13" s="152"/>
      <c r="T13" s="157"/>
      <c r="U13" s="158"/>
      <c r="V13" s="152"/>
      <c r="W13" s="159"/>
      <c r="X13" s="159"/>
      <c r="Y13" s="160"/>
      <c r="Z13" s="152"/>
      <c r="AA13" s="152"/>
      <c r="AB13" s="161"/>
      <c r="AC13" s="161"/>
      <c r="AD13" s="161"/>
      <c r="AE13" s="158"/>
      <c r="AF13" s="158"/>
      <c r="AG13" s="152"/>
      <c r="AH13" s="152"/>
      <c r="AI13" s="152"/>
      <c r="AJ13" s="152"/>
      <c r="AK13" s="152"/>
      <c r="AL13" s="152"/>
      <c r="AM13" s="152"/>
      <c r="AN13" s="152"/>
      <c r="AO13" s="152"/>
      <c r="AP13" s="152"/>
      <c r="AQ13" s="152"/>
      <c r="AR13" s="152"/>
      <c r="AS13" s="152"/>
      <c r="AT13" s="152"/>
      <c r="AU13" s="152"/>
      <c r="AV13" s="92"/>
      <c r="AW13" s="152"/>
      <c r="BZ13" s="92"/>
      <c r="CA13" s="93" t="str">
        <f t="shared" si="1"/>
        <v/>
      </c>
      <c r="CB13" s="93" t="str">
        <f t="shared" si="2"/>
        <v/>
      </c>
      <c r="CC13" s="92"/>
    </row>
    <row r="14" spans="1:81" ht="13.8">
      <c r="A14" s="55" t="str">
        <f t="shared" si="3"/>
        <v/>
      </c>
      <c r="B14" s="97"/>
      <c r="C14" s="102"/>
      <c r="D14" s="102"/>
      <c r="E14" s="102"/>
      <c r="F14" s="102"/>
      <c r="G14" s="102"/>
      <c r="H14" s="103"/>
      <c r="I14" s="103"/>
      <c r="J14" s="104"/>
      <c r="K14" s="104"/>
      <c r="L14" s="104"/>
      <c r="M14" s="104"/>
      <c r="N14" s="104"/>
      <c r="O14" s="104"/>
      <c r="P14" s="104"/>
      <c r="Q14" s="104"/>
      <c r="R14" s="92"/>
      <c r="S14" s="152"/>
      <c r="T14" s="157"/>
      <c r="U14" s="158"/>
      <c r="V14" s="152"/>
      <c r="W14" s="159"/>
      <c r="X14" s="159"/>
      <c r="Y14" s="160"/>
      <c r="Z14" s="152"/>
      <c r="AA14" s="152"/>
      <c r="AB14" s="161"/>
      <c r="AC14" s="161"/>
      <c r="AD14" s="161"/>
      <c r="AE14" s="158"/>
      <c r="AF14" s="158"/>
      <c r="AG14" s="152"/>
      <c r="AH14" s="152"/>
      <c r="AI14" s="152"/>
      <c r="AJ14" s="152"/>
      <c r="AK14" s="152"/>
      <c r="AL14" s="152"/>
      <c r="AM14" s="152"/>
      <c r="AN14" s="152"/>
      <c r="AO14" s="152"/>
      <c r="AP14" s="152"/>
      <c r="AQ14" s="152"/>
      <c r="AR14" s="152"/>
      <c r="AS14" s="152"/>
      <c r="AT14" s="152"/>
      <c r="AU14" s="152"/>
      <c r="AV14" s="92"/>
      <c r="AW14" s="152"/>
      <c r="BZ14" s="92"/>
      <c r="CA14" s="93" t="str">
        <f t="shared" si="1"/>
        <v/>
      </c>
      <c r="CB14" s="93" t="str">
        <f t="shared" si="2"/>
        <v/>
      </c>
      <c r="CC14" s="92"/>
    </row>
    <row r="15" spans="1:81" ht="13.8">
      <c r="A15" s="55" t="str">
        <f t="shared" si="3"/>
        <v/>
      </c>
      <c r="B15" s="97"/>
      <c r="C15" s="102"/>
      <c r="D15" s="102"/>
      <c r="E15" s="102"/>
      <c r="F15" s="102"/>
      <c r="G15" s="102"/>
      <c r="H15" s="103"/>
      <c r="I15" s="103"/>
      <c r="J15" s="104"/>
      <c r="K15" s="104"/>
      <c r="L15" s="104"/>
      <c r="M15" s="104"/>
      <c r="N15" s="104"/>
      <c r="O15" s="104"/>
      <c r="P15" s="104"/>
      <c r="Q15" s="104"/>
      <c r="R15" s="92"/>
      <c r="S15" s="152"/>
      <c r="T15" s="157"/>
      <c r="U15" s="158"/>
      <c r="V15" s="152"/>
      <c r="W15" s="159"/>
      <c r="X15" s="159"/>
      <c r="Y15" s="160"/>
      <c r="Z15" s="152"/>
      <c r="AA15" s="152"/>
      <c r="AB15" s="161"/>
      <c r="AC15" s="161"/>
      <c r="AD15" s="161"/>
      <c r="AE15" s="158"/>
      <c r="AF15" s="158"/>
      <c r="AG15" s="152"/>
      <c r="AH15" s="152"/>
      <c r="AI15" s="152"/>
      <c r="AJ15" s="152"/>
      <c r="AK15" s="152"/>
      <c r="AL15" s="152"/>
      <c r="AM15" s="152"/>
      <c r="AN15" s="152"/>
      <c r="AO15" s="152"/>
      <c r="AP15" s="152"/>
      <c r="AQ15" s="152"/>
      <c r="AR15" s="152"/>
      <c r="AS15" s="152"/>
      <c r="AT15" s="152"/>
      <c r="AU15" s="152"/>
      <c r="AV15" s="92"/>
      <c r="BZ15" s="92"/>
      <c r="CA15" s="93" t="str">
        <f t="shared" si="1"/>
        <v/>
      </c>
      <c r="CB15" s="93" t="str">
        <f t="shared" si="2"/>
        <v/>
      </c>
      <c r="CC15" s="92"/>
    </row>
    <row r="16" spans="1:81" ht="13.8">
      <c r="A16" s="55" t="str">
        <f t="shared" si="3"/>
        <v/>
      </c>
      <c r="B16" s="97"/>
      <c r="C16" s="102"/>
      <c r="D16" s="102"/>
      <c r="E16" s="102"/>
      <c r="F16" s="102"/>
      <c r="G16" s="102"/>
      <c r="H16" s="103"/>
      <c r="I16" s="103"/>
      <c r="J16" s="104"/>
      <c r="K16" s="104"/>
      <c r="L16" s="104"/>
      <c r="M16" s="104"/>
      <c r="N16" s="104"/>
      <c r="O16" s="104"/>
      <c r="P16" s="104"/>
      <c r="Q16" s="104"/>
      <c r="R16" s="92"/>
      <c r="S16" s="152"/>
      <c r="T16" s="157"/>
      <c r="U16" s="158"/>
      <c r="V16" s="152"/>
      <c r="W16" s="159"/>
      <c r="X16" s="159"/>
      <c r="Y16" s="160"/>
      <c r="Z16" s="152"/>
      <c r="AA16" s="152"/>
      <c r="AB16" s="161"/>
      <c r="AC16" s="161"/>
      <c r="AD16" s="161"/>
      <c r="AE16" s="158"/>
      <c r="AF16" s="158"/>
      <c r="AG16" s="152"/>
      <c r="AH16" s="152"/>
      <c r="AI16" s="152"/>
      <c r="AJ16" s="152"/>
      <c r="AK16" s="152"/>
      <c r="AL16" s="152"/>
      <c r="AM16" s="152"/>
      <c r="AN16" s="152"/>
      <c r="AO16" s="152"/>
      <c r="AP16" s="152"/>
      <c r="AQ16" s="152"/>
      <c r="AR16" s="152"/>
      <c r="AS16" s="152"/>
      <c r="AT16" s="152"/>
      <c r="AU16" s="152"/>
      <c r="AV16" s="92"/>
      <c r="BZ16" s="92"/>
      <c r="CA16" s="93" t="str">
        <f t="shared" si="1"/>
        <v/>
      </c>
      <c r="CB16" s="93" t="str">
        <f t="shared" si="2"/>
        <v/>
      </c>
      <c r="CC16" s="92"/>
    </row>
    <row r="17" spans="1:81" ht="13.8">
      <c r="A17" s="55" t="str">
        <f t="shared" si="3"/>
        <v/>
      </c>
      <c r="B17" s="97"/>
      <c r="C17" s="102"/>
      <c r="D17" s="102"/>
      <c r="E17" s="102"/>
      <c r="F17" s="102"/>
      <c r="G17" s="102"/>
      <c r="H17" s="103"/>
      <c r="I17" s="103"/>
      <c r="J17" s="104"/>
      <c r="K17" s="104"/>
      <c r="L17" s="104"/>
      <c r="M17" s="104"/>
      <c r="N17" s="104"/>
      <c r="O17" s="104"/>
      <c r="P17" s="104"/>
      <c r="Q17" s="104"/>
      <c r="R17" s="92"/>
      <c r="S17" s="152"/>
      <c r="T17" s="157"/>
      <c r="U17" s="158"/>
      <c r="V17" s="152"/>
      <c r="W17" s="159"/>
      <c r="X17" s="159"/>
      <c r="Y17" s="160"/>
      <c r="Z17" s="152"/>
      <c r="AA17" s="152"/>
      <c r="AB17" s="161"/>
      <c r="AC17" s="161"/>
      <c r="AD17" s="161"/>
      <c r="AE17" s="158"/>
      <c r="AF17" s="158"/>
      <c r="AG17" s="152"/>
      <c r="AH17" s="152"/>
      <c r="AI17" s="152"/>
      <c r="AJ17" s="152"/>
      <c r="AK17" s="152"/>
      <c r="AL17" s="152"/>
      <c r="AM17" s="152"/>
      <c r="AN17" s="152"/>
      <c r="AO17" s="152"/>
      <c r="AP17" s="152"/>
      <c r="AQ17" s="152"/>
      <c r="AR17" s="152"/>
      <c r="AS17" s="152"/>
      <c r="AT17" s="152"/>
      <c r="AU17" s="152"/>
      <c r="AV17" s="92"/>
      <c r="BZ17" s="92"/>
      <c r="CA17" s="93" t="str">
        <f t="shared" si="1"/>
        <v/>
      </c>
      <c r="CB17" s="93" t="str">
        <f t="shared" si="2"/>
        <v/>
      </c>
      <c r="CC17" s="92"/>
    </row>
    <row r="18" spans="1:81" ht="13.8">
      <c r="A18" s="55" t="str">
        <f t="shared" si="3"/>
        <v/>
      </c>
      <c r="B18" s="97"/>
      <c r="C18" s="102"/>
      <c r="D18" s="102"/>
      <c r="E18" s="102"/>
      <c r="F18" s="102"/>
      <c r="G18" s="102"/>
      <c r="H18" s="103"/>
      <c r="I18" s="103"/>
      <c r="J18" s="104"/>
      <c r="K18" s="104"/>
      <c r="L18" s="104"/>
      <c r="M18" s="104"/>
      <c r="N18" s="104"/>
      <c r="O18" s="104"/>
      <c r="P18" s="104"/>
      <c r="Q18" s="104"/>
      <c r="R18" s="92"/>
      <c r="S18" s="152"/>
      <c r="T18" s="157"/>
      <c r="U18" s="158"/>
      <c r="V18" s="152"/>
      <c r="W18" s="159"/>
      <c r="X18" s="159"/>
      <c r="Y18" s="160"/>
      <c r="Z18" s="152"/>
      <c r="AA18" s="152"/>
      <c r="AB18" s="161"/>
      <c r="AC18" s="161"/>
      <c r="AD18" s="161"/>
      <c r="AE18" s="158"/>
      <c r="AF18" s="158"/>
      <c r="AG18" s="152"/>
      <c r="AH18" s="152"/>
      <c r="AI18" s="152"/>
      <c r="AJ18" s="152"/>
      <c r="AK18" s="152"/>
      <c r="AL18" s="152"/>
      <c r="AM18" s="152"/>
      <c r="AN18" s="152"/>
      <c r="AO18" s="152"/>
      <c r="AP18" s="152"/>
      <c r="AQ18" s="152"/>
      <c r="AR18" s="152"/>
      <c r="AS18" s="152"/>
      <c r="AT18" s="152"/>
      <c r="AU18" s="152"/>
      <c r="AV18" s="92"/>
      <c r="BZ18" s="92"/>
      <c r="CA18" s="93" t="str">
        <f t="shared" si="1"/>
        <v/>
      </c>
      <c r="CB18" s="93" t="str">
        <f t="shared" si="2"/>
        <v/>
      </c>
      <c r="CC18" s="92"/>
    </row>
    <row r="19" spans="1:81" ht="13.8">
      <c r="A19" s="55" t="str">
        <f t="shared" si="3"/>
        <v/>
      </c>
      <c r="B19" s="97"/>
      <c r="C19" s="102"/>
      <c r="D19" s="102"/>
      <c r="E19" s="102"/>
      <c r="F19" s="102"/>
      <c r="G19" s="102"/>
      <c r="H19" s="103"/>
      <c r="I19" s="103"/>
      <c r="J19" s="104"/>
      <c r="K19" s="104"/>
      <c r="L19" s="104"/>
      <c r="M19" s="104"/>
      <c r="N19" s="104"/>
      <c r="O19" s="104"/>
      <c r="P19" s="104"/>
      <c r="Q19" s="104"/>
      <c r="R19" s="92"/>
      <c r="S19" s="152"/>
      <c r="T19" s="157"/>
      <c r="U19" s="158"/>
      <c r="V19" s="152"/>
      <c r="W19" s="159"/>
      <c r="X19" s="159"/>
      <c r="Y19" s="160"/>
      <c r="Z19" s="152"/>
      <c r="AA19" s="152"/>
      <c r="AB19" s="161"/>
      <c r="AC19" s="161"/>
      <c r="AD19" s="161"/>
      <c r="AE19" s="158"/>
      <c r="AF19" s="158"/>
      <c r="AG19" s="152"/>
      <c r="AH19" s="152"/>
      <c r="AI19" s="152"/>
      <c r="AJ19" s="152"/>
      <c r="AK19" s="152"/>
      <c r="AL19" s="152"/>
      <c r="AM19" s="152"/>
      <c r="AN19" s="152"/>
      <c r="AO19" s="152"/>
      <c r="AP19" s="152"/>
      <c r="AQ19" s="152"/>
      <c r="AR19" s="152"/>
      <c r="AS19" s="152"/>
      <c r="AT19" s="152"/>
      <c r="AU19" s="152"/>
      <c r="AV19" s="92"/>
      <c r="BZ19" s="92"/>
      <c r="CA19" s="93" t="str">
        <f t="shared" si="1"/>
        <v/>
      </c>
      <c r="CB19" s="93" t="str">
        <f t="shared" si="2"/>
        <v/>
      </c>
      <c r="CC19" s="92"/>
    </row>
    <row r="20" spans="1:81" ht="13.8">
      <c r="A20" s="55" t="str">
        <f t="shared" si="3"/>
        <v/>
      </c>
      <c r="B20" s="97"/>
      <c r="C20" s="102"/>
      <c r="D20" s="102"/>
      <c r="E20" s="102"/>
      <c r="F20" s="102"/>
      <c r="G20" s="102"/>
      <c r="H20" s="103"/>
      <c r="I20" s="103"/>
      <c r="J20" s="104"/>
      <c r="K20" s="104"/>
      <c r="L20" s="104"/>
      <c r="M20" s="104"/>
      <c r="N20" s="104"/>
      <c r="O20" s="104"/>
      <c r="P20" s="104"/>
      <c r="Q20" s="104"/>
      <c r="R20" s="92"/>
      <c r="S20" s="152"/>
      <c r="T20" s="157"/>
      <c r="U20" s="158"/>
      <c r="V20" s="152"/>
      <c r="W20" s="159"/>
      <c r="X20" s="159"/>
      <c r="Y20" s="160"/>
      <c r="Z20" s="152"/>
      <c r="AA20" s="152"/>
      <c r="AB20" s="161"/>
      <c r="AC20" s="161"/>
      <c r="AD20" s="161"/>
      <c r="AE20" s="158"/>
      <c r="AF20" s="158"/>
      <c r="AG20" s="152"/>
      <c r="AH20" s="152"/>
      <c r="AI20" s="152"/>
      <c r="AJ20" s="152"/>
      <c r="AK20" s="152"/>
      <c r="AL20" s="152"/>
      <c r="AM20" s="152"/>
      <c r="AN20" s="152"/>
      <c r="AO20" s="152"/>
      <c r="AP20" s="152"/>
      <c r="AQ20" s="152"/>
      <c r="AR20" s="152"/>
      <c r="AS20" s="152"/>
      <c r="AT20" s="152"/>
      <c r="AU20" s="152"/>
      <c r="AV20" s="92"/>
      <c r="BZ20" s="92"/>
      <c r="CA20" s="93" t="str">
        <f t="shared" si="1"/>
        <v/>
      </c>
      <c r="CB20" s="93" t="str">
        <f t="shared" si="2"/>
        <v/>
      </c>
      <c r="CC20" s="92"/>
    </row>
    <row r="21" spans="1:81" ht="13.8">
      <c r="A21" s="55" t="str">
        <f t="shared" si="3"/>
        <v/>
      </c>
      <c r="B21" s="97"/>
      <c r="C21" s="102"/>
      <c r="D21" s="102"/>
      <c r="E21" s="102"/>
      <c r="F21" s="102"/>
      <c r="G21" s="102"/>
      <c r="H21" s="103"/>
      <c r="I21" s="103"/>
      <c r="J21" s="104"/>
      <c r="K21" s="104"/>
      <c r="L21" s="104"/>
      <c r="M21" s="104"/>
      <c r="N21" s="104"/>
      <c r="O21" s="104"/>
      <c r="P21" s="104"/>
      <c r="Q21" s="104"/>
      <c r="R21" s="92"/>
      <c r="S21" s="152"/>
      <c r="T21" s="157"/>
      <c r="U21" s="158"/>
      <c r="V21" s="152"/>
      <c r="W21" s="159"/>
      <c r="X21" s="159"/>
      <c r="Y21" s="160"/>
      <c r="Z21" s="152"/>
      <c r="AA21" s="152"/>
      <c r="AB21" s="161"/>
      <c r="AC21" s="161"/>
      <c r="AD21" s="161"/>
      <c r="AE21" s="158"/>
      <c r="AF21" s="158"/>
      <c r="AG21" s="152"/>
      <c r="AH21" s="152"/>
      <c r="AI21" s="152"/>
      <c r="AJ21" s="152"/>
      <c r="AK21" s="152"/>
      <c r="AL21" s="152"/>
      <c r="AM21" s="152"/>
      <c r="AN21" s="152"/>
      <c r="AO21" s="152"/>
      <c r="AP21" s="152"/>
      <c r="AQ21" s="152"/>
      <c r="AR21" s="152"/>
      <c r="AS21" s="152"/>
      <c r="AT21" s="152"/>
      <c r="AU21" s="152"/>
      <c r="AV21" s="92"/>
      <c r="BZ21" s="92"/>
      <c r="CA21" s="93" t="str">
        <f t="shared" si="1"/>
        <v/>
      </c>
      <c r="CB21" s="93" t="str">
        <f t="shared" si="2"/>
        <v/>
      </c>
      <c r="CC21" s="92"/>
    </row>
    <row r="22" spans="1:81" ht="13.8">
      <c r="A22" s="55" t="str">
        <f t="shared" si="3"/>
        <v/>
      </c>
      <c r="B22" s="97"/>
      <c r="C22" s="102"/>
      <c r="D22" s="102"/>
      <c r="E22" s="102"/>
      <c r="F22" s="102"/>
      <c r="G22" s="102"/>
      <c r="H22" s="103"/>
      <c r="I22" s="103"/>
      <c r="J22" s="104"/>
      <c r="K22" s="104"/>
      <c r="L22" s="104"/>
      <c r="M22" s="104"/>
      <c r="N22" s="104"/>
      <c r="O22" s="104"/>
      <c r="P22" s="104"/>
      <c r="Q22" s="104"/>
      <c r="R22" s="92"/>
      <c r="S22" s="152"/>
      <c r="T22" s="157"/>
      <c r="U22" s="158"/>
      <c r="V22" s="152"/>
      <c r="W22" s="159"/>
      <c r="X22" s="159"/>
      <c r="Y22" s="160"/>
      <c r="Z22" s="152"/>
      <c r="AA22" s="152"/>
      <c r="AB22" s="161"/>
      <c r="AC22" s="161"/>
      <c r="AD22" s="161"/>
      <c r="AE22" s="158"/>
      <c r="AF22" s="158"/>
      <c r="AG22" s="152"/>
      <c r="AH22" s="152"/>
      <c r="AI22" s="152"/>
      <c r="AJ22" s="152"/>
      <c r="AK22" s="152"/>
      <c r="AL22" s="152"/>
      <c r="AM22" s="152"/>
      <c r="AN22" s="152"/>
      <c r="AO22" s="152"/>
      <c r="AP22" s="152"/>
      <c r="AQ22" s="152"/>
      <c r="AR22" s="152"/>
      <c r="AS22" s="152"/>
      <c r="AT22" s="152"/>
      <c r="AU22" s="152"/>
      <c r="AV22" s="92"/>
      <c r="BZ22" s="92"/>
      <c r="CA22" s="93" t="str">
        <f t="shared" si="1"/>
        <v/>
      </c>
      <c r="CB22" s="93" t="str">
        <f t="shared" si="2"/>
        <v/>
      </c>
      <c r="CC22" s="92"/>
    </row>
    <row r="23" spans="1:81" ht="13.8">
      <c r="A23" s="55" t="str">
        <f t="shared" si="3"/>
        <v/>
      </c>
      <c r="B23" s="97"/>
      <c r="C23" s="102"/>
      <c r="D23" s="102"/>
      <c r="E23" s="102"/>
      <c r="F23" s="102"/>
      <c r="G23" s="102"/>
      <c r="H23" s="103"/>
      <c r="I23" s="103"/>
      <c r="J23" s="104"/>
      <c r="K23" s="104"/>
      <c r="L23" s="104"/>
      <c r="M23" s="104"/>
      <c r="N23" s="104"/>
      <c r="O23" s="104"/>
      <c r="P23" s="104"/>
      <c r="Q23" s="104"/>
      <c r="R23" s="92"/>
      <c r="S23" s="152"/>
      <c r="T23" s="157"/>
      <c r="U23" s="158"/>
      <c r="V23" s="152"/>
      <c r="W23" s="159"/>
      <c r="X23" s="159"/>
      <c r="Y23" s="160"/>
      <c r="Z23" s="152"/>
      <c r="AA23" s="152"/>
      <c r="AB23" s="161"/>
      <c r="AC23" s="161"/>
      <c r="AD23" s="161"/>
      <c r="AE23" s="158"/>
      <c r="AF23" s="158"/>
      <c r="AG23" s="152"/>
      <c r="AH23" s="152"/>
      <c r="AI23" s="152"/>
      <c r="AJ23" s="152"/>
      <c r="AK23" s="152"/>
      <c r="AL23" s="152"/>
      <c r="AM23" s="152"/>
      <c r="AN23" s="152"/>
      <c r="AO23" s="152"/>
      <c r="AP23" s="152"/>
      <c r="AQ23" s="152"/>
      <c r="AR23" s="152"/>
      <c r="AS23" s="152"/>
      <c r="AT23" s="152"/>
      <c r="AU23" s="152"/>
      <c r="AV23" s="92"/>
      <c r="BZ23" s="92"/>
      <c r="CA23" s="93" t="str">
        <f t="shared" si="1"/>
        <v/>
      </c>
      <c r="CB23" s="93" t="str">
        <f t="shared" si="2"/>
        <v/>
      </c>
      <c r="CC23" s="92"/>
    </row>
    <row r="24" spans="1:81" ht="13.8">
      <c r="A24" s="55" t="str">
        <f t="shared" si="3"/>
        <v/>
      </c>
      <c r="B24" s="97"/>
      <c r="C24" s="102"/>
      <c r="D24" s="102"/>
      <c r="E24" s="102"/>
      <c r="F24" s="102"/>
      <c r="G24" s="102"/>
      <c r="H24" s="103"/>
      <c r="I24" s="103"/>
      <c r="J24" s="104"/>
      <c r="K24" s="104"/>
      <c r="L24" s="104"/>
      <c r="M24" s="104"/>
      <c r="N24" s="104"/>
      <c r="O24" s="104"/>
      <c r="P24" s="104"/>
      <c r="Q24" s="104"/>
      <c r="R24" s="92"/>
      <c r="S24" s="152"/>
      <c r="T24" s="157"/>
      <c r="U24" s="158"/>
      <c r="V24" s="152"/>
      <c r="W24" s="159"/>
      <c r="X24" s="159"/>
      <c r="Y24" s="160"/>
      <c r="Z24" s="152"/>
      <c r="AA24" s="152"/>
      <c r="AB24" s="161"/>
      <c r="AC24" s="161"/>
      <c r="AD24" s="161"/>
      <c r="AE24" s="158"/>
      <c r="AF24" s="158"/>
      <c r="AG24" s="152"/>
      <c r="AH24" s="152"/>
      <c r="AI24" s="152"/>
      <c r="AJ24" s="152"/>
      <c r="AK24" s="152"/>
      <c r="AL24" s="152"/>
      <c r="AM24" s="152"/>
      <c r="AN24" s="152"/>
      <c r="AO24" s="152"/>
      <c r="AP24" s="152"/>
      <c r="AQ24" s="152"/>
      <c r="AR24" s="152"/>
      <c r="AS24" s="152"/>
      <c r="AT24" s="152"/>
      <c r="AU24" s="152"/>
      <c r="AV24" s="92"/>
      <c r="BZ24" s="92"/>
      <c r="CA24" s="93" t="str">
        <f t="shared" si="1"/>
        <v/>
      </c>
      <c r="CB24" s="93" t="str">
        <f t="shared" si="2"/>
        <v/>
      </c>
      <c r="CC24" s="92"/>
    </row>
    <row r="25" spans="1:81" ht="13.8">
      <c r="A25" s="55" t="str">
        <f t="shared" si="3"/>
        <v/>
      </c>
      <c r="B25" s="97"/>
      <c r="C25" s="102"/>
      <c r="D25" s="102"/>
      <c r="E25" s="102"/>
      <c r="F25" s="102"/>
      <c r="G25" s="102"/>
      <c r="H25" s="103"/>
      <c r="I25" s="103"/>
      <c r="J25" s="104"/>
      <c r="K25" s="104"/>
      <c r="L25" s="104"/>
      <c r="M25" s="104"/>
      <c r="N25" s="104"/>
      <c r="O25" s="104"/>
      <c r="P25" s="104"/>
      <c r="Q25" s="104"/>
      <c r="R25" s="92"/>
      <c r="S25" s="152"/>
      <c r="T25" s="157"/>
      <c r="U25" s="158"/>
      <c r="V25" s="152"/>
      <c r="W25" s="159"/>
      <c r="X25" s="159"/>
      <c r="Y25" s="160"/>
      <c r="Z25" s="152"/>
      <c r="AA25" s="152"/>
      <c r="AB25" s="161"/>
      <c r="AC25" s="161"/>
      <c r="AD25" s="161"/>
      <c r="AE25" s="158"/>
      <c r="AF25" s="158"/>
      <c r="AG25" s="152"/>
      <c r="AH25" s="152"/>
      <c r="AI25" s="152"/>
      <c r="AJ25" s="152"/>
      <c r="AK25" s="152"/>
      <c r="AL25" s="152"/>
      <c r="AM25" s="152"/>
      <c r="AN25" s="152"/>
      <c r="AO25" s="152"/>
      <c r="AP25" s="152"/>
      <c r="AQ25" s="152"/>
      <c r="AR25" s="152"/>
      <c r="AS25" s="152"/>
      <c r="AT25" s="152"/>
      <c r="AU25" s="152"/>
      <c r="AV25" s="92"/>
      <c r="BZ25" s="92"/>
      <c r="CA25" s="93" t="str">
        <f t="shared" si="1"/>
        <v/>
      </c>
      <c r="CB25" s="93" t="str">
        <f t="shared" si="2"/>
        <v/>
      </c>
      <c r="CC25" s="92"/>
    </row>
    <row r="26" spans="1:81" ht="13.8">
      <c r="A26" s="55" t="str">
        <f t="shared" si="3"/>
        <v/>
      </c>
      <c r="B26" s="97"/>
      <c r="C26" s="102"/>
      <c r="D26" s="102"/>
      <c r="E26" s="102"/>
      <c r="F26" s="102"/>
      <c r="G26" s="102"/>
      <c r="H26" s="103"/>
      <c r="I26" s="103"/>
      <c r="J26" s="104"/>
      <c r="K26" s="104"/>
      <c r="L26" s="104"/>
      <c r="M26" s="104"/>
      <c r="N26" s="104"/>
      <c r="O26" s="104"/>
      <c r="P26" s="104"/>
      <c r="Q26" s="104"/>
      <c r="R26" s="92"/>
      <c r="S26" s="152"/>
      <c r="T26" s="157"/>
      <c r="U26" s="158"/>
      <c r="V26" s="152"/>
      <c r="W26" s="159"/>
      <c r="X26" s="159"/>
      <c r="Y26" s="160"/>
      <c r="Z26" s="152"/>
      <c r="AA26" s="152"/>
      <c r="AB26" s="161"/>
      <c r="AC26" s="161"/>
      <c r="AD26" s="161"/>
      <c r="AE26" s="158"/>
      <c r="AF26" s="158"/>
      <c r="AG26" s="152"/>
      <c r="AH26" s="152"/>
      <c r="AI26" s="152"/>
      <c r="AJ26" s="152"/>
      <c r="AK26" s="152"/>
      <c r="AL26" s="152"/>
      <c r="AM26" s="152"/>
      <c r="AN26" s="152"/>
      <c r="AO26" s="152"/>
      <c r="AP26" s="152"/>
      <c r="AQ26" s="152"/>
      <c r="AR26" s="152"/>
      <c r="AS26" s="152"/>
      <c r="AT26" s="152"/>
      <c r="AU26" s="152"/>
      <c r="AV26" s="92"/>
      <c r="BZ26" s="92"/>
      <c r="CA26" s="93" t="str">
        <f t="shared" si="1"/>
        <v/>
      </c>
      <c r="CB26" s="93" t="str">
        <f t="shared" si="2"/>
        <v/>
      </c>
      <c r="CC26" s="92"/>
    </row>
    <row r="27" spans="1:81" ht="13.8">
      <c r="A27" s="55" t="str">
        <f t="shared" si="3"/>
        <v/>
      </c>
      <c r="B27" s="97"/>
      <c r="C27" s="102"/>
      <c r="D27" s="102"/>
      <c r="E27" s="102"/>
      <c r="F27" s="102"/>
      <c r="G27" s="102"/>
      <c r="H27" s="103"/>
      <c r="I27" s="103"/>
      <c r="J27" s="104"/>
      <c r="K27" s="104"/>
      <c r="L27" s="104"/>
      <c r="M27" s="104"/>
      <c r="N27" s="104"/>
      <c r="O27" s="104"/>
      <c r="P27" s="104"/>
      <c r="Q27" s="104"/>
      <c r="R27" s="92"/>
      <c r="S27" s="152"/>
      <c r="T27" s="157"/>
      <c r="U27" s="158"/>
      <c r="V27" s="152"/>
      <c r="W27" s="159"/>
      <c r="X27" s="159"/>
      <c r="Y27" s="160"/>
      <c r="Z27" s="152"/>
      <c r="AA27" s="152"/>
      <c r="AB27" s="161"/>
      <c r="AC27" s="161"/>
      <c r="AD27" s="161"/>
      <c r="AE27" s="158"/>
      <c r="AF27" s="158"/>
      <c r="AG27" s="152"/>
      <c r="AH27" s="152"/>
      <c r="AI27" s="152"/>
      <c r="AJ27" s="152"/>
      <c r="AK27" s="152"/>
      <c r="AL27" s="152"/>
      <c r="AM27" s="152"/>
      <c r="AN27" s="152"/>
      <c r="AO27" s="152"/>
      <c r="AP27" s="152"/>
      <c r="AQ27" s="152"/>
      <c r="AR27" s="152"/>
      <c r="AS27" s="152"/>
      <c r="AT27" s="152"/>
      <c r="AU27" s="152"/>
      <c r="AV27" s="92"/>
      <c r="BZ27" s="92"/>
      <c r="CA27" s="93" t="str">
        <f t="shared" si="1"/>
        <v/>
      </c>
      <c r="CB27" s="93" t="str">
        <f t="shared" si="2"/>
        <v/>
      </c>
      <c r="CC27" s="92"/>
    </row>
    <row r="28" spans="1:81" ht="13.8">
      <c r="A28" s="55" t="str">
        <f t="shared" si="3"/>
        <v/>
      </c>
      <c r="B28" s="97"/>
      <c r="C28" s="102"/>
      <c r="D28" s="102"/>
      <c r="E28" s="102"/>
      <c r="F28" s="102"/>
      <c r="G28" s="102"/>
      <c r="H28" s="103"/>
      <c r="I28" s="103"/>
      <c r="J28" s="104"/>
      <c r="K28" s="104"/>
      <c r="L28" s="104"/>
      <c r="M28" s="104"/>
      <c r="N28" s="104"/>
      <c r="O28" s="104"/>
      <c r="P28" s="104"/>
      <c r="Q28" s="104"/>
      <c r="R28" s="92"/>
      <c r="S28" s="152"/>
      <c r="T28" s="157"/>
      <c r="U28" s="158"/>
      <c r="V28" s="152"/>
      <c r="W28" s="159"/>
      <c r="X28" s="159"/>
      <c r="Y28" s="160"/>
      <c r="Z28" s="152"/>
      <c r="AA28" s="152"/>
      <c r="AB28" s="161"/>
      <c r="AC28" s="161"/>
      <c r="AD28" s="161"/>
      <c r="AE28" s="158"/>
      <c r="AF28" s="158"/>
      <c r="AG28" s="152"/>
      <c r="AH28" s="152"/>
      <c r="AI28" s="152"/>
      <c r="AJ28" s="152"/>
      <c r="AK28" s="152"/>
      <c r="AL28" s="152"/>
      <c r="AM28" s="152"/>
      <c r="AN28" s="152"/>
      <c r="AO28" s="152"/>
      <c r="AP28" s="152"/>
      <c r="AQ28" s="152"/>
      <c r="AR28" s="152"/>
      <c r="AS28" s="152"/>
      <c r="AT28" s="152"/>
      <c r="AU28" s="152"/>
      <c r="AV28" s="92"/>
      <c r="BZ28" s="92"/>
      <c r="CA28" s="93" t="str">
        <f t="shared" si="1"/>
        <v/>
      </c>
      <c r="CB28" s="93" t="str">
        <f t="shared" si="2"/>
        <v/>
      </c>
      <c r="CC28" s="92"/>
    </row>
    <row r="29" spans="1:81" ht="13.8">
      <c r="A29" s="55" t="str">
        <f t="shared" si="3"/>
        <v/>
      </c>
      <c r="B29" s="97"/>
      <c r="C29" s="102"/>
      <c r="D29" s="102"/>
      <c r="E29" s="102"/>
      <c r="F29" s="102"/>
      <c r="G29" s="102"/>
      <c r="H29" s="103"/>
      <c r="I29" s="103"/>
      <c r="J29" s="104"/>
      <c r="K29" s="104"/>
      <c r="L29" s="104"/>
      <c r="M29" s="104"/>
      <c r="N29" s="104"/>
      <c r="O29" s="104"/>
      <c r="P29" s="104"/>
      <c r="Q29" s="104"/>
      <c r="R29" s="92"/>
      <c r="S29" s="152"/>
      <c r="T29" s="157"/>
      <c r="U29" s="158"/>
      <c r="V29" s="152"/>
      <c r="W29" s="159"/>
      <c r="X29" s="159"/>
      <c r="Y29" s="160"/>
      <c r="Z29" s="152"/>
      <c r="AA29" s="152"/>
      <c r="AB29" s="161"/>
      <c r="AC29" s="161"/>
      <c r="AD29" s="161"/>
      <c r="AE29" s="158"/>
      <c r="AF29" s="158"/>
      <c r="AG29" s="152"/>
      <c r="AH29" s="152"/>
      <c r="AI29" s="152"/>
      <c r="AJ29" s="152"/>
      <c r="AK29" s="152"/>
      <c r="AL29" s="152"/>
      <c r="AM29" s="152"/>
      <c r="AN29" s="152"/>
      <c r="AO29" s="152"/>
      <c r="AP29" s="152"/>
      <c r="AQ29" s="152"/>
      <c r="AR29" s="152"/>
      <c r="AS29" s="152"/>
      <c r="AT29" s="152"/>
      <c r="AU29" s="152"/>
      <c r="AV29" s="92"/>
      <c r="BZ29" s="92"/>
      <c r="CA29" s="93" t="str">
        <f t="shared" si="1"/>
        <v/>
      </c>
      <c r="CB29" s="93" t="str">
        <f t="shared" si="2"/>
        <v/>
      </c>
      <c r="CC29" s="92"/>
    </row>
    <row r="30" spans="1:81" ht="13.8">
      <c r="A30" s="55" t="str">
        <f t="shared" si="3"/>
        <v/>
      </c>
      <c r="B30" s="97"/>
      <c r="C30" s="102"/>
      <c r="D30" s="102"/>
      <c r="E30" s="102"/>
      <c r="F30" s="102"/>
      <c r="G30" s="102"/>
      <c r="H30" s="103"/>
      <c r="I30" s="103"/>
      <c r="J30" s="104"/>
      <c r="K30" s="104"/>
      <c r="L30" s="104"/>
      <c r="M30" s="104"/>
      <c r="N30" s="104"/>
      <c r="O30" s="104"/>
      <c r="P30" s="104"/>
      <c r="Q30" s="104"/>
      <c r="R30" s="92"/>
      <c r="S30" s="152"/>
      <c r="T30" s="157"/>
      <c r="U30" s="158"/>
      <c r="V30" s="152"/>
      <c r="W30" s="159"/>
      <c r="X30" s="159"/>
      <c r="Y30" s="160"/>
      <c r="Z30" s="152"/>
      <c r="AA30" s="152"/>
      <c r="AB30" s="161"/>
      <c r="AC30" s="161"/>
      <c r="AD30" s="161"/>
      <c r="AE30" s="158"/>
      <c r="AF30" s="158"/>
      <c r="AG30" s="152"/>
      <c r="AH30" s="152"/>
      <c r="AI30" s="152"/>
      <c r="AJ30" s="152"/>
      <c r="AK30" s="152"/>
      <c r="AL30" s="152"/>
      <c r="AM30" s="152"/>
      <c r="AN30" s="152"/>
      <c r="AO30" s="152"/>
      <c r="AP30" s="152"/>
      <c r="AQ30" s="152"/>
      <c r="AR30" s="152"/>
      <c r="AS30" s="152"/>
      <c r="AT30" s="152"/>
      <c r="AU30" s="152"/>
      <c r="AV30" s="92"/>
      <c r="BZ30" s="92"/>
      <c r="CA30" s="93" t="str">
        <f t="shared" si="1"/>
        <v/>
      </c>
      <c r="CB30" s="93" t="str">
        <f t="shared" si="2"/>
        <v/>
      </c>
      <c r="CC30" s="92"/>
    </row>
    <row r="31" spans="1:81" ht="13.8">
      <c r="A31" s="55" t="str">
        <f t="shared" si="3"/>
        <v/>
      </c>
      <c r="B31" s="97"/>
      <c r="C31" s="102"/>
      <c r="D31" s="102"/>
      <c r="E31" s="102"/>
      <c r="F31" s="102"/>
      <c r="G31" s="102"/>
      <c r="H31" s="103"/>
      <c r="I31" s="103"/>
      <c r="J31" s="104"/>
      <c r="K31" s="104"/>
      <c r="L31" s="104"/>
      <c r="M31" s="104"/>
      <c r="N31" s="104"/>
      <c r="O31" s="104"/>
      <c r="P31" s="104"/>
      <c r="Q31" s="104"/>
      <c r="R31" s="92"/>
      <c r="S31" s="152"/>
      <c r="T31" s="157"/>
      <c r="U31" s="158"/>
      <c r="V31" s="152"/>
      <c r="W31" s="159"/>
      <c r="X31" s="159"/>
      <c r="Y31" s="160"/>
      <c r="Z31" s="152"/>
      <c r="AA31" s="152"/>
      <c r="AB31" s="161"/>
      <c r="AC31" s="161"/>
      <c r="AD31" s="161"/>
      <c r="AE31" s="158"/>
      <c r="AF31" s="158"/>
      <c r="AG31" s="152"/>
      <c r="AH31" s="152"/>
      <c r="AI31" s="152"/>
      <c r="AJ31" s="152"/>
      <c r="AK31" s="152"/>
      <c r="AL31" s="152"/>
      <c r="AM31" s="152"/>
      <c r="AN31" s="152"/>
      <c r="AO31" s="152"/>
      <c r="AP31" s="152"/>
      <c r="AQ31" s="152"/>
      <c r="AR31" s="152"/>
      <c r="AS31" s="152"/>
      <c r="AT31" s="152"/>
      <c r="AU31" s="152"/>
      <c r="AV31" s="92"/>
      <c r="BZ31" s="92"/>
      <c r="CA31" s="93" t="str">
        <f t="shared" si="1"/>
        <v/>
      </c>
      <c r="CB31" s="93" t="str">
        <f t="shared" si="2"/>
        <v/>
      </c>
      <c r="CC31" s="92"/>
    </row>
    <row r="32" spans="1:81" ht="13.8">
      <c r="A32" s="55" t="str">
        <f t="shared" si="3"/>
        <v/>
      </c>
      <c r="B32" s="97"/>
      <c r="C32" s="102"/>
      <c r="D32" s="102"/>
      <c r="E32" s="102"/>
      <c r="F32" s="102"/>
      <c r="G32" s="102"/>
      <c r="H32" s="103"/>
      <c r="I32" s="103"/>
      <c r="J32" s="104"/>
      <c r="K32" s="104"/>
      <c r="L32" s="104"/>
      <c r="M32" s="104"/>
      <c r="N32" s="104"/>
      <c r="O32" s="104"/>
      <c r="P32" s="104"/>
      <c r="Q32" s="104"/>
      <c r="R32" s="92"/>
      <c r="S32" s="152"/>
      <c r="T32" s="157"/>
      <c r="U32" s="158"/>
      <c r="V32" s="152"/>
      <c r="W32" s="159"/>
      <c r="X32" s="159"/>
      <c r="Y32" s="160"/>
      <c r="Z32" s="152"/>
      <c r="AA32" s="152"/>
      <c r="AB32" s="161"/>
      <c r="AC32" s="161"/>
      <c r="AD32" s="161"/>
      <c r="AE32" s="158"/>
      <c r="AF32" s="158"/>
      <c r="AG32" s="152"/>
      <c r="AH32" s="152"/>
      <c r="AI32" s="152"/>
      <c r="AJ32" s="152"/>
      <c r="AK32" s="152"/>
      <c r="AL32" s="152"/>
      <c r="AM32" s="152"/>
      <c r="AN32" s="152"/>
      <c r="AO32" s="152"/>
      <c r="AP32" s="152"/>
      <c r="AQ32" s="152"/>
      <c r="AR32" s="152"/>
      <c r="AS32" s="152"/>
      <c r="AT32" s="152"/>
      <c r="AU32" s="152"/>
      <c r="AV32" s="92"/>
      <c r="BZ32" s="92"/>
      <c r="CA32" s="93" t="str">
        <f t="shared" si="1"/>
        <v/>
      </c>
      <c r="CB32" s="93" t="str">
        <f t="shared" si="2"/>
        <v/>
      </c>
      <c r="CC32" s="92"/>
    </row>
    <row r="33" spans="1:81" ht="13.8">
      <c r="A33" s="55" t="str">
        <f t="shared" si="3"/>
        <v/>
      </c>
      <c r="B33" s="97"/>
      <c r="C33" s="102"/>
      <c r="D33" s="102"/>
      <c r="E33" s="102"/>
      <c r="F33" s="102"/>
      <c r="G33" s="102"/>
      <c r="H33" s="103"/>
      <c r="I33" s="103"/>
      <c r="J33" s="104"/>
      <c r="K33" s="104"/>
      <c r="L33" s="104"/>
      <c r="M33" s="104"/>
      <c r="N33" s="104"/>
      <c r="O33" s="104"/>
      <c r="P33" s="104"/>
      <c r="Q33" s="104"/>
      <c r="R33" s="92"/>
      <c r="S33" s="152"/>
      <c r="T33" s="157"/>
      <c r="U33" s="158"/>
      <c r="V33" s="152"/>
      <c r="W33" s="159"/>
      <c r="X33" s="159"/>
      <c r="Y33" s="160"/>
      <c r="Z33" s="152"/>
      <c r="AA33" s="152"/>
      <c r="AB33" s="161"/>
      <c r="AC33" s="161"/>
      <c r="AD33" s="161"/>
      <c r="AE33" s="158"/>
      <c r="AF33" s="158"/>
      <c r="AG33" s="152"/>
      <c r="AH33" s="152"/>
      <c r="AI33" s="152"/>
      <c r="AJ33" s="152"/>
      <c r="AK33" s="152"/>
      <c r="AL33" s="152"/>
      <c r="AM33" s="152"/>
      <c r="AN33" s="152"/>
      <c r="AO33" s="152"/>
      <c r="AP33" s="152"/>
      <c r="AQ33" s="152"/>
      <c r="AR33" s="152"/>
      <c r="AS33" s="152"/>
      <c r="AT33" s="152"/>
      <c r="AU33" s="152"/>
      <c r="AV33" s="92"/>
      <c r="BZ33" s="92"/>
      <c r="CA33" s="93" t="str">
        <f t="shared" si="1"/>
        <v/>
      </c>
      <c r="CB33" s="93" t="str">
        <f t="shared" si="2"/>
        <v/>
      </c>
      <c r="CC33" s="92"/>
    </row>
    <row r="34" spans="1:81" ht="13.8">
      <c r="A34" s="55" t="str">
        <f t="shared" si="3"/>
        <v/>
      </c>
      <c r="B34" s="97"/>
      <c r="C34" s="102"/>
      <c r="D34" s="102"/>
      <c r="E34" s="102"/>
      <c r="F34" s="102"/>
      <c r="G34" s="102"/>
      <c r="H34" s="103"/>
      <c r="I34" s="103"/>
      <c r="J34" s="104"/>
      <c r="K34" s="104"/>
      <c r="L34" s="104"/>
      <c r="M34" s="104"/>
      <c r="N34" s="104"/>
      <c r="O34" s="104"/>
      <c r="P34" s="104"/>
      <c r="Q34" s="104"/>
      <c r="R34" s="92"/>
      <c r="S34" s="152"/>
      <c r="T34" s="157"/>
      <c r="U34" s="158"/>
      <c r="V34" s="152"/>
      <c r="W34" s="159"/>
      <c r="X34" s="159"/>
      <c r="Y34" s="160"/>
      <c r="Z34" s="152"/>
      <c r="AA34" s="152"/>
      <c r="AB34" s="161"/>
      <c r="AC34" s="161"/>
      <c r="AD34" s="161"/>
      <c r="AE34" s="158"/>
      <c r="AF34" s="158"/>
      <c r="AG34" s="152"/>
      <c r="AH34" s="152"/>
      <c r="AI34" s="152"/>
      <c r="AJ34" s="152"/>
      <c r="AK34" s="152"/>
      <c r="AL34" s="152"/>
      <c r="AM34" s="152"/>
      <c r="AN34" s="152"/>
      <c r="AO34" s="152"/>
      <c r="AP34" s="152"/>
      <c r="AQ34" s="152"/>
      <c r="AR34" s="152"/>
      <c r="AS34" s="152"/>
      <c r="AT34" s="152"/>
      <c r="AU34" s="152"/>
      <c r="AV34" s="92"/>
      <c r="BZ34" s="92"/>
      <c r="CA34" s="93" t="str">
        <f t="shared" si="1"/>
        <v/>
      </c>
      <c r="CB34" s="93" t="str">
        <f t="shared" si="2"/>
        <v/>
      </c>
      <c r="CC34" s="92"/>
    </row>
    <row r="35" spans="1:81" ht="13.8">
      <c r="A35" s="55" t="str">
        <f t="shared" si="3"/>
        <v/>
      </c>
      <c r="B35" s="97"/>
      <c r="C35" s="102"/>
      <c r="D35" s="102"/>
      <c r="E35" s="102"/>
      <c r="F35" s="102"/>
      <c r="G35" s="102"/>
      <c r="H35" s="103"/>
      <c r="I35" s="103"/>
      <c r="J35" s="104"/>
      <c r="K35" s="104"/>
      <c r="L35" s="104"/>
      <c r="M35" s="104"/>
      <c r="N35" s="104"/>
      <c r="O35" s="104"/>
      <c r="P35" s="104"/>
      <c r="Q35" s="104"/>
      <c r="R35" s="92"/>
      <c r="S35" s="152"/>
      <c r="T35" s="157"/>
      <c r="U35" s="158"/>
      <c r="V35" s="152"/>
      <c r="W35" s="159"/>
      <c r="X35" s="159"/>
      <c r="Y35" s="160"/>
      <c r="Z35" s="152"/>
      <c r="AA35" s="152"/>
      <c r="AB35" s="161"/>
      <c r="AC35" s="161"/>
      <c r="AD35" s="161"/>
      <c r="AE35" s="158"/>
      <c r="AF35" s="158"/>
      <c r="AG35" s="152"/>
      <c r="AH35" s="152"/>
      <c r="AI35" s="152"/>
      <c r="AJ35" s="152"/>
      <c r="AK35" s="152"/>
      <c r="AL35" s="152"/>
      <c r="AM35" s="152"/>
      <c r="AN35" s="152"/>
      <c r="AO35" s="152"/>
      <c r="AP35" s="152"/>
      <c r="AQ35" s="152"/>
      <c r="AR35" s="152"/>
      <c r="AS35" s="152"/>
      <c r="AT35" s="152"/>
      <c r="AU35" s="152"/>
      <c r="AV35" s="92"/>
      <c r="BZ35" s="92"/>
      <c r="CA35" s="93" t="str">
        <f t="shared" si="1"/>
        <v/>
      </c>
      <c r="CB35" s="93" t="str">
        <f t="shared" si="2"/>
        <v/>
      </c>
      <c r="CC35" s="92"/>
    </row>
    <row r="36" spans="1:81" ht="13.8">
      <c r="A36" s="55" t="str">
        <f t="shared" si="3"/>
        <v/>
      </c>
      <c r="B36" s="97"/>
      <c r="C36" s="102"/>
      <c r="D36" s="102"/>
      <c r="E36" s="102"/>
      <c r="F36" s="102"/>
      <c r="G36" s="102"/>
      <c r="H36" s="103"/>
      <c r="I36" s="103"/>
      <c r="J36" s="104"/>
      <c r="K36" s="104"/>
      <c r="L36" s="104"/>
      <c r="M36" s="104"/>
      <c r="N36" s="104"/>
      <c r="O36" s="104"/>
      <c r="P36" s="104"/>
      <c r="Q36" s="104"/>
      <c r="R36" s="92"/>
      <c r="S36" s="152"/>
      <c r="T36" s="157"/>
      <c r="U36" s="158"/>
      <c r="V36" s="152"/>
      <c r="W36" s="159"/>
      <c r="X36" s="159"/>
      <c r="Y36" s="160"/>
      <c r="Z36" s="152"/>
      <c r="AA36" s="152"/>
      <c r="AB36" s="161"/>
      <c r="AC36" s="161"/>
      <c r="AD36" s="161"/>
      <c r="AE36" s="158"/>
      <c r="AF36" s="158"/>
      <c r="AG36" s="152"/>
      <c r="AH36" s="152"/>
      <c r="AI36" s="152"/>
      <c r="AJ36" s="152"/>
      <c r="AK36" s="152"/>
      <c r="AL36" s="152"/>
      <c r="AM36" s="152"/>
      <c r="AN36" s="152"/>
      <c r="AO36" s="152"/>
      <c r="AP36" s="152"/>
      <c r="AQ36" s="152"/>
      <c r="AR36" s="152"/>
      <c r="AS36" s="152"/>
      <c r="AT36" s="152"/>
      <c r="AU36" s="152"/>
      <c r="AV36" s="92"/>
      <c r="BZ36" s="92"/>
      <c r="CA36" s="93" t="str">
        <f t="shared" si="1"/>
        <v/>
      </c>
      <c r="CB36" s="93" t="str">
        <f t="shared" si="2"/>
        <v/>
      </c>
      <c r="CC36" s="92"/>
    </row>
    <row r="37" spans="1:81" ht="13.8">
      <c r="A37" s="55" t="str">
        <f t="shared" si="3"/>
        <v/>
      </c>
      <c r="R37" s="92"/>
      <c r="S37" s="152"/>
      <c r="T37" s="157"/>
      <c r="U37" s="158"/>
      <c r="V37" s="152"/>
      <c r="W37" s="159"/>
      <c r="X37" s="159"/>
      <c r="Y37" s="160"/>
      <c r="Z37" s="152"/>
      <c r="AA37" s="152"/>
      <c r="AB37" s="161"/>
      <c r="AC37" s="161"/>
      <c r="AD37" s="161"/>
      <c r="AE37" s="158"/>
      <c r="AF37" s="158"/>
      <c r="AG37" s="152"/>
      <c r="AH37" s="152"/>
      <c r="AI37" s="152"/>
      <c r="AJ37" s="152"/>
      <c r="AK37" s="152"/>
      <c r="AL37" s="152"/>
      <c r="AM37" s="152"/>
      <c r="AN37" s="152"/>
      <c r="AO37" s="152"/>
      <c r="AP37" s="152"/>
      <c r="AQ37" s="152"/>
      <c r="AR37" s="152"/>
      <c r="AS37" s="152"/>
      <c r="AT37" s="152"/>
      <c r="AU37" s="152"/>
      <c r="AV37" s="92"/>
      <c r="BZ37" s="92"/>
      <c r="CA37" s="93" t="str">
        <f t="shared" si="1"/>
        <v/>
      </c>
      <c r="CB37" s="93" t="str">
        <f t="shared" si="2"/>
        <v/>
      </c>
      <c r="CC37" s="92"/>
    </row>
    <row r="38" spans="1:81" ht="13.8" customHeight="1">
      <c r="A38" s="55" t="str">
        <f t="shared" si="3"/>
        <v/>
      </c>
      <c r="G38" s="100"/>
      <c r="H38" s="100"/>
      <c r="I38" s="98"/>
      <c r="J38" s="105"/>
      <c r="K38" s="105"/>
      <c r="L38" s="105"/>
      <c r="M38" s="105"/>
      <c r="N38" s="105"/>
      <c r="O38" s="105"/>
      <c r="P38" s="105"/>
      <c r="Q38" s="105"/>
      <c r="R38" s="92"/>
      <c r="S38" s="152"/>
      <c r="T38" s="157"/>
      <c r="U38" s="158"/>
      <c r="V38" s="152"/>
      <c r="W38" s="159"/>
      <c r="X38" s="159"/>
      <c r="Y38" s="160"/>
      <c r="Z38" s="152"/>
      <c r="AA38" s="152"/>
      <c r="AB38" s="161"/>
      <c r="AC38" s="161"/>
      <c r="AD38" s="161"/>
      <c r="AE38" s="158"/>
      <c r="AF38" s="158"/>
      <c r="AG38" s="152"/>
      <c r="AH38" s="152"/>
      <c r="AI38" s="152"/>
      <c r="AJ38" s="152"/>
      <c r="AK38" s="152"/>
      <c r="AL38" s="152"/>
      <c r="AM38" s="152"/>
      <c r="AN38" s="152"/>
      <c r="AO38" s="152"/>
      <c r="AP38" s="152"/>
      <c r="AQ38" s="152"/>
      <c r="AR38" s="152"/>
      <c r="AS38" s="152"/>
      <c r="AT38" s="152"/>
      <c r="AU38" s="152"/>
      <c r="AV38" s="92"/>
      <c r="BZ38" s="92"/>
      <c r="CA38" s="93" t="str">
        <f t="shared" si="1"/>
        <v/>
      </c>
      <c r="CB38" s="93" t="str">
        <f t="shared" si="2"/>
        <v/>
      </c>
      <c r="CC38" s="92"/>
    </row>
    <row r="39" spans="1:81" ht="13.8" customHeight="1">
      <c r="A39" s="55" t="str">
        <f t="shared" si="3"/>
        <v/>
      </c>
      <c r="G39" s="100"/>
      <c r="H39" s="100"/>
      <c r="L39" s="105"/>
      <c r="M39" s="105"/>
      <c r="P39" s="105"/>
      <c r="Q39" s="105"/>
      <c r="R39" s="92"/>
      <c r="S39" s="152"/>
      <c r="T39" s="157"/>
      <c r="U39" s="158"/>
      <c r="V39" s="152"/>
      <c r="W39" s="159"/>
      <c r="X39" s="159"/>
      <c r="Y39" s="160"/>
      <c r="Z39" s="152"/>
      <c r="AA39" s="152"/>
      <c r="AB39" s="161"/>
      <c r="AC39" s="161"/>
      <c r="AD39" s="161"/>
      <c r="AE39" s="158"/>
      <c r="AF39" s="158"/>
      <c r="AG39" s="152"/>
      <c r="AH39" s="152"/>
      <c r="AI39" s="152"/>
      <c r="AJ39" s="152"/>
      <c r="AK39" s="152"/>
      <c r="AL39" s="152"/>
      <c r="AM39" s="152"/>
      <c r="AN39" s="152"/>
      <c r="AO39" s="152"/>
      <c r="AP39" s="152"/>
      <c r="AQ39" s="152"/>
      <c r="AR39" s="152"/>
      <c r="AS39" s="152"/>
      <c r="AT39" s="152"/>
      <c r="AU39" s="152"/>
      <c r="AV39" s="92"/>
      <c r="BZ39" s="92"/>
      <c r="CA39" s="93" t="str">
        <f t="shared" si="1"/>
        <v/>
      </c>
      <c r="CB39" s="93" t="str">
        <f t="shared" si="2"/>
        <v/>
      </c>
      <c r="CC39" s="92"/>
    </row>
    <row r="40" spans="1:81" ht="13.8">
      <c r="A40" s="55" t="str">
        <f t="shared" si="3"/>
        <v/>
      </c>
      <c r="R40" s="92"/>
      <c r="S40" s="152"/>
      <c r="T40" s="157"/>
      <c r="U40" s="158"/>
      <c r="V40" s="152"/>
      <c r="W40" s="159"/>
      <c r="X40" s="159"/>
      <c r="Y40" s="160"/>
      <c r="Z40" s="152"/>
      <c r="AA40" s="152"/>
      <c r="AB40" s="161"/>
      <c r="AC40" s="161"/>
      <c r="AD40" s="161"/>
      <c r="AE40" s="158"/>
      <c r="AF40" s="158"/>
      <c r="AG40" s="152"/>
      <c r="AH40" s="152"/>
      <c r="AI40" s="152"/>
      <c r="AJ40" s="152"/>
      <c r="AK40" s="152"/>
      <c r="AL40" s="152"/>
      <c r="AM40" s="152"/>
      <c r="AN40" s="152"/>
      <c r="AO40" s="152"/>
      <c r="AP40" s="152"/>
      <c r="AQ40" s="152"/>
      <c r="AR40" s="152"/>
      <c r="AS40" s="152"/>
      <c r="AT40" s="152"/>
      <c r="AU40" s="152"/>
      <c r="AV40" s="92"/>
      <c r="BZ40" s="92"/>
      <c r="CA40" s="93" t="str">
        <f t="shared" si="1"/>
        <v/>
      </c>
      <c r="CB40" s="93" t="str">
        <f t="shared" si="2"/>
        <v/>
      </c>
      <c r="CC40" s="92"/>
    </row>
    <row r="41" spans="1:81" ht="13.8">
      <c r="A41" s="55" t="str">
        <f t="shared" si="3"/>
        <v/>
      </c>
      <c r="R41" s="92"/>
      <c r="S41" s="152"/>
      <c r="T41" s="157"/>
      <c r="U41" s="158"/>
      <c r="V41" s="152"/>
      <c r="W41" s="159"/>
      <c r="X41" s="159"/>
      <c r="Y41" s="160"/>
      <c r="Z41" s="152"/>
      <c r="AA41" s="152"/>
      <c r="AB41" s="161"/>
      <c r="AC41" s="161"/>
      <c r="AD41" s="161"/>
      <c r="AE41" s="158"/>
      <c r="AF41" s="158"/>
      <c r="AG41" s="152"/>
      <c r="AH41" s="152"/>
      <c r="AI41" s="152"/>
      <c r="AJ41" s="152"/>
      <c r="AK41" s="152"/>
      <c r="AL41" s="152"/>
      <c r="AM41" s="152"/>
      <c r="AN41" s="152"/>
      <c r="AO41" s="152"/>
      <c r="AP41" s="152"/>
      <c r="AQ41" s="152"/>
      <c r="AR41" s="152"/>
      <c r="AS41" s="152"/>
      <c r="AT41" s="152"/>
      <c r="AU41" s="152"/>
      <c r="AV41" s="92"/>
      <c r="BZ41" s="92"/>
      <c r="CA41" s="93" t="str">
        <f t="shared" si="1"/>
        <v/>
      </c>
      <c r="CB41" s="93" t="str">
        <f t="shared" si="2"/>
        <v/>
      </c>
      <c r="CC41" s="92"/>
    </row>
    <row r="42" spans="1:81" ht="13.8">
      <c r="A42" s="55" t="str">
        <f t="shared" si="3"/>
        <v/>
      </c>
      <c r="B42" s="106"/>
      <c r="C42" s="106"/>
      <c r="D42" s="106"/>
      <c r="E42" s="106"/>
      <c r="F42" s="106"/>
      <c r="G42" s="106"/>
      <c r="H42" s="106"/>
      <c r="I42" s="106"/>
      <c r="J42" s="107"/>
      <c r="K42" s="107"/>
      <c r="L42" s="107"/>
      <c r="M42" s="107"/>
      <c r="N42" s="107"/>
      <c r="P42" s="108"/>
      <c r="Q42" s="108"/>
      <c r="R42" s="92"/>
      <c r="S42" s="152"/>
      <c r="AV42" s="92"/>
      <c r="BZ42" s="92"/>
      <c r="CA42" s="93" t="str">
        <f t="shared" si="1"/>
        <v/>
      </c>
      <c r="CB42" s="93" t="str">
        <f t="shared" si="2"/>
        <v/>
      </c>
      <c r="CC42" s="92"/>
    </row>
    <row r="43" spans="1:81" ht="13.8">
      <c r="A43" s="55" t="str">
        <f t="shared" si="3"/>
        <v/>
      </c>
      <c r="R43" s="92"/>
      <c r="S43" s="152"/>
      <c r="AV43" s="92"/>
      <c r="BZ43" s="92"/>
      <c r="CA43" s="93" t="str">
        <f t="shared" si="1"/>
        <v/>
      </c>
      <c r="CB43" s="93" t="str">
        <f t="shared" si="2"/>
        <v/>
      </c>
      <c r="CC43" s="92"/>
    </row>
    <row r="44" spans="1:81" ht="13.8">
      <c r="A44" s="55" t="str">
        <f t="shared" si="3"/>
        <v/>
      </c>
      <c r="R44" s="92"/>
      <c r="S44" s="152"/>
      <c r="AV44" s="92"/>
      <c r="BZ44" s="92"/>
      <c r="CA44" s="93" t="str">
        <f t="shared" si="1"/>
        <v/>
      </c>
      <c r="CB44" s="93" t="str">
        <f t="shared" si="2"/>
        <v/>
      </c>
      <c r="CC44" s="92"/>
    </row>
    <row r="45" spans="1:81" ht="13.8">
      <c r="A45" s="55" t="str">
        <f t="shared" si="3"/>
        <v/>
      </c>
      <c r="R45" s="92"/>
      <c r="AV45" s="92"/>
      <c r="BZ45" s="92"/>
      <c r="CA45" s="93" t="str">
        <f t="shared" si="1"/>
        <v/>
      </c>
      <c r="CB45" s="93" t="str">
        <f t="shared" si="2"/>
        <v/>
      </c>
      <c r="CC45" s="92"/>
    </row>
    <row r="46" spans="1:81" ht="13.8">
      <c r="A46" s="55" t="str">
        <f t="shared" si="3"/>
        <v/>
      </c>
      <c r="R46" s="92"/>
      <c r="AV46" s="92"/>
      <c r="BZ46" s="92"/>
      <c r="CA46" s="93" t="str">
        <f t="shared" si="1"/>
        <v/>
      </c>
      <c r="CB46" s="93" t="str">
        <f t="shared" si="2"/>
        <v/>
      </c>
      <c r="CC46" s="92"/>
    </row>
    <row r="47" spans="1:81" ht="13.8">
      <c r="A47" s="55" t="str">
        <f t="shared" si="3"/>
        <v/>
      </c>
      <c r="R47" s="92"/>
      <c r="AV47" s="92"/>
      <c r="BZ47" s="92"/>
      <c r="CA47" s="93" t="str">
        <f t="shared" si="1"/>
        <v/>
      </c>
      <c r="CB47" s="93" t="str">
        <f t="shared" si="2"/>
        <v/>
      </c>
      <c r="CC47" s="92"/>
    </row>
    <row r="48" spans="1:81" ht="13.8">
      <c r="A48" s="55" t="str">
        <f t="shared" si="3"/>
        <v/>
      </c>
      <c r="R48" s="92"/>
      <c r="AV48" s="92"/>
      <c r="BZ48" s="92"/>
      <c r="CA48" s="93" t="str">
        <f t="shared" si="1"/>
        <v/>
      </c>
      <c r="CB48" s="93" t="str">
        <f t="shared" si="2"/>
        <v/>
      </c>
      <c r="CC48" s="92"/>
    </row>
    <row r="49" spans="1:81" ht="13.8">
      <c r="A49" s="55" t="str">
        <f t="shared" si="3"/>
        <v/>
      </c>
      <c r="R49" s="92"/>
      <c r="AV49" s="92"/>
      <c r="BZ49" s="92"/>
      <c r="CA49" s="93" t="str">
        <f t="shared" si="1"/>
        <v/>
      </c>
      <c r="CB49" s="93" t="str">
        <f t="shared" si="2"/>
        <v/>
      </c>
      <c r="CC49" s="92"/>
    </row>
    <row r="50" spans="1:81" ht="13.8">
      <c r="A50" s="55" t="str">
        <f t="shared" si="3"/>
        <v/>
      </c>
      <c r="R50" s="92"/>
      <c r="AV50" s="92"/>
      <c r="BZ50" s="92"/>
      <c r="CA50" s="93" t="str">
        <f t="shared" si="1"/>
        <v/>
      </c>
      <c r="CB50" s="93" t="str">
        <f t="shared" si="2"/>
        <v/>
      </c>
      <c r="CC50" s="92"/>
    </row>
    <row r="51" spans="1:81" ht="13.8">
      <c r="A51" s="55" t="str">
        <f t="shared" si="3"/>
        <v/>
      </c>
      <c r="R51" s="92"/>
      <c r="AV51" s="92"/>
      <c r="BZ51" s="92"/>
      <c r="CA51" s="93" t="str">
        <f t="shared" si="1"/>
        <v/>
      </c>
      <c r="CB51" s="93" t="str">
        <f t="shared" si="2"/>
        <v/>
      </c>
      <c r="CC51" s="92"/>
    </row>
    <row r="52" spans="1:81" ht="14.4" customHeight="1">
      <c r="A52" s="55" t="str">
        <f t="shared" si="3"/>
        <v/>
      </c>
      <c r="R52" s="92"/>
      <c r="AV52" s="92"/>
      <c r="BZ52" s="92"/>
      <c r="CA52" s="93" t="str">
        <f t="shared" si="1"/>
        <v/>
      </c>
      <c r="CB52" s="93" t="str">
        <f t="shared" si="2"/>
        <v/>
      </c>
      <c r="CC52" s="92"/>
    </row>
    <row r="53" spans="1:81" ht="13.8">
      <c r="A53" s="55" t="str">
        <f t="shared" si="3"/>
        <v/>
      </c>
      <c r="R53" s="92"/>
      <c r="AV53" s="92"/>
      <c r="BZ53" s="92"/>
      <c r="CA53" s="93" t="str">
        <f t="shared" si="1"/>
        <v/>
      </c>
      <c r="CB53" s="93" t="str">
        <f t="shared" si="2"/>
        <v/>
      </c>
      <c r="CC53" s="92"/>
    </row>
    <row r="54" spans="1:81" ht="13.8">
      <c r="A54" s="55" t="str">
        <f t="shared" si="3"/>
        <v/>
      </c>
      <c r="R54" s="92"/>
      <c r="AV54" s="92"/>
      <c r="BZ54" s="92"/>
      <c r="CA54" s="93" t="str">
        <f t="shared" si="1"/>
        <v/>
      </c>
      <c r="CB54" s="93" t="str">
        <f t="shared" si="2"/>
        <v/>
      </c>
      <c r="CC54" s="92"/>
    </row>
    <row r="55" spans="1:81" ht="13.8">
      <c r="A55" s="55" t="str">
        <f t="shared" si="3"/>
        <v/>
      </c>
      <c r="R55" s="92"/>
      <c r="AV55" s="92"/>
      <c r="BZ55" s="92"/>
      <c r="CA55" s="93" t="str">
        <f t="shared" si="1"/>
        <v/>
      </c>
      <c r="CB55" s="93" t="str">
        <f t="shared" si="2"/>
        <v/>
      </c>
      <c r="CC55" s="92"/>
    </row>
    <row r="56" spans="1:81" ht="13.8">
      <c r="A56" s="55" t="str">
        <f t="shared" si="3"/>
        <v/>
      </c>
      <c r="R56" s="92"/>
      <c r="AV56" s="92"/>
      <c r="BZ56" s="92"/>
      <c r="CA56" s="93" t="str">
        <f t="shared" si="1"/>
        <v/>
      </c>
      <c r="CB56" s="93" t="str">
        <f t="shared" si="2"/>
        <v/>
      </c>
      <c r="CC56" s="92"/>
    </row>
    <row r="57" spans="1:81" ht="13.8">
      <c r="A57" s="55" t="str">
        <f t="shared" si="3"/>
        <v/>
      </c>
      <c r="R57" s="92"/>
      <c r="AV57" s="92"/>
      <c r="BZ57" s="92"/>
      <c r="CA57" s="93" t="str">
        <f t="shared" si="1"/>
        <v/>
      </c>
      <c r="CB57" s="93" t="str">
        <f t="shared" si="2"/>
        <v/>
      </c>
      <c r="CC57" s="92"/>
    </row>
    <row r="58" spans="1:81" ht="13.8">
      <c r="A58" s="55" t="str">
        <f t="shared" si="3"/>
        <v/>
      </c>
      <c r="R58" s="92"/>
      <c r="AV58" s="92"/>
      <c r="BZ58" s="92"/>
      <c r="CA58" s="93" t="str">
        <f t="shared" si="1"/>
        <v/>
      </c>
      <c r="CB58" s="93" t="str">
        <f t="shared" si="2"/>
        <v/>
      </c>
      <c r="CC58" s="92"/>
    </row>
    <row r="59" spans="1:81" ht="13.8">
      <c r="A59" s="55" t="str">
        <f t="shared" si="3"/>
        <v/>
      </c>
      <c r="R59" s="92"/>
      <c r="AV59" s="92"/>
      <c r="BZ59" s="92"/>
      <c r="CA59" s="93" t="str">
        <f t="shared" si="1"/>
        <v/>
      </c>
      <c r="CB59" s="93" t="str">
        <f t="shared" si="2"/>
        <v/>
      </c>
      <c r="CC59" s="92"/>
    </row>
    <row r="60" spans="1:81" ht="13.8">
      <c r="A60" s="55" t="str">
        <f t="shared" si="3"/>
        <v/>
      </c>
      <c r="R60" s="92"/>
      <c r="AV60" s="92"/>
      <c r="BZ60" s="92"/>
      <c r="CA60" s="93" t="str">
        <f t="shared" si="1"/>
        <v/>
      </c>
      <c r="CB60" s="93" t="str">
        <f t="shared" si="2"/>
        <v/>
      </c>
      <c r="CC60" s="92"/>
    </row>
    <row r="61" spans="1:81" ht="13.8">
      <c r="A61" s="55" t="str">
        <f t="shared" si="3"/>
        <v/>
      </c>
      <c r="R61" s="92"/>
      <c r="AV61" s="92"/>
      <c r="BZ61" s="92"/>
      <c r="CA61" s="93" t="str">
        <f t="shared" si="1"/>
        <v/>
      </c>
      <c r="CB61" s="93" t="str">
        <f t="shared" si="2"/>
        <v/>
      </c>
      <c r="CC61" s="92"/>
    </row>
    <row r="62" spans="1:81" ht="13.8">
      <c r="A62" s="55" t="str">
        <f t="shared" si="3"/>
        <v/>
      </c>
      <c r="R62" s="92"/>
      <c r="AV62" s="92"/>
      <c r="BZ62" s="92"/>
      <c r="CA62" s="93" t="str">
        <f t="shared" si="1"/>
        <v/>
      </c>
      <c r="CB62" s="93" t="str">
        <f t="shared" si="2"/>
        <v/>
      </c>
      <c r="CC62" s="92"/>
    </row>
    <row r="63" spans="1:81" ht="13.8">
      <c r="A63" s="55" t="str">
        <f t="shared" si="3"/>
        <v/>
      </c>
      <c r="R63" s="92"/>
      <c r="AV63" s="92"/>
      <c r="BZ63" s="92"/>
      <c r="CA63" s="93" t="str">
        <f t="shared" si="1"/>
        <v/>
      </c>
      <c r="CB63" s="93" t="str">
        <f t="shared" si="2"/>
        <v/>
      </c>
      <c r="CC63" s="92"/>
    </row>
    <row r="64" spans="1:81" ht="13.8">
      <c r="A64" s="55" t="str">
        <f t="shared" si="3"/>
        <v/>
      </c>
      <c r="R64" s="92"/>
      <c r="AV64" s="92"/>
      <c r="BZ64" s="92"/>
      <c r="CA64" s="93" t="str">
        <f t="shared" si="1"/>
        <v/>
      </c>
      <c r="CB64" s="93" t="str">
        <f t="shared" si="2"/>
        <v/>
      </c>
      <c r="CC64" s="92"/>
    </row>
    <row r="65" spans="1:81" ht="13.8">
      <c r="A65" s="55" t="str">
        <f t="shared" si="3"/>
        <v/>
      </c>
      <c r="R65" s="92"/>
      <c r="AV65" s="92"/>
      <c r="BZ65" s="92"/>
      <c r="CA65" s="93" t="str">
        <f t="shared" si="1"/>
        <v/>
      </c>
      <c r="CB65" s="93" t="str">
        <f t="shared" si="2"/>
        <v/>
      </c>
      <c r="CC65" s="92"/>
    </row>
    <row r="66" spans="1:81" ht="13.8">
      <c r="A66" s="55" t="str">
        <f t="shared" si="3"/>
        <v/>
      </c>
      <c r="R66" s="92"/>
      <c r="AV66" s="92"/>
      <c r="BZ66" s="92"/>
      <c r="CA66" s="93" t="str">
        <f t="shared" si="1"/>
        <v/>
      </c>
      <c r="CB66" s="93" t="str">
        <f t="shared" si="2"/>
        <v/>
      </c>
      <c r="CC66" s="92"/>
    </row>
    <row r="67" spans="1:81" ht="13.8">
      <c r="A67" s="55" t="str">
        <f t="shared" si="3"/>
        <v/>
      </c>
      <c r="R67" s="92"/>
      <c r="AV67" s="92"/>
      <c r="BZ67" s="92"/>
      <c r="CA67" s="93" t="str">
        <f t="shared" ref="CA67:CA130" si="4">IF(V67="","",V67)</f>
        <v/>
      </c>
      <c r="CB67" s="93" t="str">
        <f t="shared" si="2"/>
        <v/>
      </c>
      <c r="CC67" s="92"/>
    </row>
    <row r="68" spans="1:81" ht="13.8">
      <c r="A68" s="55" t="str">
        <f t="shared" si="3"/>
        <v/>
      </c>
      <c r="R68" s="92"/>
      <c r="AV68" s="92"/>
      <c r="BZ68" s="92"/>
      <c r="CA68" s="93" t="str">
        <f t="shared" si="4"/>
        <v/>
      </c>
      <c r="CB68" s="93" t="str">
        <f t="shared" si="2"/>
        <v/>
      </c>
      <c r="CC68" s="92"/>
    </row>
    <row r="69" spans="1:81" ht="13.8">
      <c r="A69" s="55" t="str">
        <f t="shared" si="3"/>
        <v/>
      </c>
      <c r="R69" s="92"/>
      <c r="AV69" s="92"/>
      <c r="BZ69" s="92"/>
      <c r="CA69" s="93" t="str">
        <f t="shared" si="4"/>
        <v/>
      </c>
      <c r="CB69" s="93" t="str">
        <f t="shared" si="2"/>
        <v/>
      </c>
      <c r="CC69" s="92"/>
    </row>
    <row r="70" spans="1:81" ht="13.8">
      <c r="A70" s="55" t="str">
        <f t="shared" si="3"/>
        <v/>
      </c>
      <c r="R70" s="92"/>
      <c r="AV70" s="92"/>
      <c r="BZ70" s="92"/>
      <c r="CA70" s="93" t="str">
        <f t="shared" si="4"/>
        <v/>
      </c>
      <c r="CB70" s="93" t="str">
        <f t="shared" si="2"/>
        <v/>
      </c>
      <c r="CC70" s="92"/>
    </row>
    <row r="71" spans="1:81" ht="13.8">
      <c r="A71" s="55" t="str">
        <f t="shared" si="3"/>
        <v/>
      </c>
      <c r="R71" s="92"/>
      <c r="AV71" s="92"/>
      <c r="BZ71" s="92"/>
      <c r="CA71" s="93" t="str">
        <f t="shared" si="4"/>
        <v/>
      </c>
      <c r="CB71" s="93" t="str">
        <f t="shared" ref="CB71:CB134" si="5">IF(AB71="","",AB71)</f>
        <v/>
      </c>
      <c r="CC71" s="92"/>
    </row>
    <row r="72" spans="1:81" ht="13.8">
      <c r="A72" s="55" t="str">
        <f t="shared" si="3"/>
        <v/>
      </c>
      <c r="R72" s="92"/>
      <c r="AV72" s="92"/>
      <c r="BZ72" s="92"/>
      <c r="CA72" s="93" t="str">
        <f t="shared" si="4"/>
        <v/>
      </c>
      <c r="CB72" s="93" t="str">
        <f t="shared" si="5"/>
        <v/>
      </c>
      <c r="CC72" s="92"/>
    </row>
    <row r="73" spans="1:81" ht="13.8">
      <c r="A73" s="55" t="str">
        <f t="shared" ref="A73:A136" si="6">RIGHT(B73,4)</f>
        <v/>
      </c>
      <c r="R73" s="92"/>
      <c r="AV73" s="92"/>
      <c r="BZ73" s="92"/>
      <c r="CA73" s="93" t="str">
        <f t="shared" si="4"/>
        <v/>
      </c>
      <c r="CB73" s="93" t="str">
        <f t="shared" si="5"/>
        <v/>
      </c>
      <c r="CC73" s="92"/>
    </row>
    <row r="74" spans="1:81" ht="13.8">
      <c r="A74" s="55" t="str">
        <f t="shared" si="6"/>
        <v/>
      </c>
      <c r="R74" s="92"/>
      <c r="AV74" s="92"/>
      <c r="BZ74" s="92"/>
      <c r="CA74" s="93" t="str">
        <f t="shared" si="4"/>
        <v/>
      </c>
      <c r="CB74" s="93" t="str">
        <f t="shared" si="5"/>
        <v/>
      </c>
      <c r="CC74" s="92"/>
    </row>
    <row r="75" spans="1:81" ht="13.8">
      <c r="A75" s="55" t="str">
        <f t="shared" si="6"/>
        <v/>
      </c>
      <c r="R75" s="92"/>
      <c r="AV75" s="92"/>
      <c r="BZ75" s="92"/>
      <c r="CA75" s="93" t="str">
        <f t="shared" si="4"/>
        <v/>
      </c>
      <c r="CB75" s="93" t="str">
        <f t="shared" si="5"/>
        <v/>
      </c>
      <c r="CC75" s="92"/>
    </row>
    <row r="76" spans="1:81" ht="13.8">
      <c r="A76" s="55" t="str">
        <f t="shared" si="6"/>
        <v/>
      </c>
      <c r="R76" s="92"/>
      <c r="AV76" s="92"/>
      <c r="BZ76" s="92"/>
      <c r="CA76" s="93" t="str">
        <f t="shared" si="4"/>
        <v/>
      </c>
      <c r="CB76" s="93" t="str">
        <f t="shared" si="5"/>
        <v/>
      </c>
      <c r="CC76" s="92"/>
    </row>
    <row r="77" spans="1:81" ht="13.8">
      <c r="A77" s="55" t="str">
        <f t="shared" si="6"/>
        <v/>
      </c>
      <c r="R77" s="92"/>
      <c r="AV77" s="92"/>
      <c r="BZ77" s="92"/>
      <c r="CA77" s="93" t="str">
        <f t="shared" si="4"/>
        <v/>
      </c>
      <c r="CB77" s="93" t="str">
        <f t="shared" si="5"/>
        <v/>
      </c>
      <c r="CC77" s="92"/>
    </row>
    <row r="78" spans="1:81" ht="13.8">
      <c r="A78" s="55" t="str">
        <f t="shared" si="6"/>
        <v/>
      </c>
      <c r="R78" s="92"/>
      <c r="AV78" s="92"/>
      <c r="BZ78" s="92"/>
      <c r="CA78" s="93" t="str">
        <f t="shared" si="4"/>
        <v/>
      </c>
      <c r="CB78" s="93" t="str">
        <f t="shared" si="5"/>
        <v/>
      </c>
      <c r="CC78" s="92"/>
    </row>
    <row r="79" spans="1:81" ht="13.8">
      <c r="A79" s="55" t="str">
        <f t="shared" si="6"/>
        <v/>
      </c>
      <c r="R79" s="92"/>
      <c r="AV79" s="92"/>
      <c r="BZ79" s="92"/>
      <c r="CA79" s="93" t="str">
        <f t="shared" si="4"/>
        <v/>
      </c>
      <c r="CB79" s="93" t="str">
        <f t="shared" si="5"/>
        <v/>
      </c>
      <c r="CC79" s="92"/>
    </row>
    <row r="80" spans="1:81" ht="13.8">
      <c r="A80" s="55" t="str">
        <f t="shared" si="6"/>
        <v/>
      </c>
      <c r="R80" s="92"/>
      <c r="AV80" s="92"/>
      <c r="BZ80" s="92"/>
      <c r="CA80" s="93" t="str">
        <f t="shared" si="4"/>
        <v/>
      </c>
      <c r="CB80" s="93" t="str">
        <f t="shared" si="5"/>
        <v/>
      </c>
      <c r="CC80" s="92"/>
    </row>
    <row r="81" spans="1:81" ht="13.8">
      <c r="A81" s="55" t="str">
        <f t="shared" si="6"/>
        <v/>
      </c>
      <c r="R81" s="92"/>
      <c r="AV81" s="92"/>
      <c r="BZ81" s="92"/>
      <c r="CA81" s="93" t="str">
        <f t="shared" si="4"/>
        <v/>
      </c>
      <c r="CB81" s="93" t="str">
        <f t="shared" si="5"/>
        <v/>
      </c>
      <c r="CC81" s="92"/>
    </row>
    <row r="82" spans="1:81" ht="13.8">
      <c r="A82" s="55" t="str">
        <f t="shared" si="6"/>
        <v/>
      </c>
      <c r="R82" s="92"/>
      <c r="AV82" s="92"/>
      <c r="BZ82" s="92"/>
      <c r="CA82" s="93" t="str">
        <f t="shared" si="4"/>
        <v/>
      </c>
      <c r="CB82" s="93" t="str">
        <f t="shared" si="5"/>
        <v/>
      </c>
      <c r="CC82" s="92"/>
    </row>
    <row r="83" spans="1:81" ht="13.8">
      <c r="A83" s="55" t="str">
        <f t="shared" si="6"/>
        <v/>
      </c>
      <c r="R83" s="92"/>
      <c r="AV83" s="92"/>
      <c r="BZ83" s="92"/>
      <c r="CA83" s="93" t="str">
        <f t="shared" si="4"/>
        <v/>
      </c>
      <c r="CB83" s="93" t="str">
        <f t="shared" si="5"/>
        <v/>
      </c>
      <c r="CC83" s="92"/>
    </row>
    <row r="84" spans="1:81" ht="13.8">
      <c r="A84" s="55" t="str">
        <f t="shared" si="6"/>
        <v/>
      </c>
      <c r="R84" s="92"/>
      <c r="AV84" s="92"/>
      <c r="BZ84" s="92"/>
      <c r="CA84" s="93" t="str">
        <f t="shared" si="4"/>
        <v/>
      </c>
      <c r="CB84" s="93" t="str">
        <f t="shared" si="5"/>
        <v/>
      </c>
      <c r="CC84" s="92"/>
    </row>
    <row r="85" spans="1:81" ht="13.8">
      <c r="A85" s="55" t="str">
        <f t="shared" si="6"/>
        <v/>
      </c>
      <c r="R85" s="92"/>
      <c r="AV85" s="92"/>
      <c r="BZ85" s="92"/>
      <c r="CA85" s="93" t="str">
        <f t="shared" si="4"/>
        <v/>
      </c>
      <c r="CB85" s="93" t="str">
        <f t="shared" si="5"/>
        <v/>
      </c>
      <c r="CC85" s="92"/>
    </row>
    <row r="86" spans="1:81" ht="13.8">
      <c r="A86" s="55" t="str">
        <f t="shared" si="6"/>
        <v/>
      </c>
      <c r="R86" s="92"/>
      <c r="AV86" s="92"/>
      <c r="BZ86" s="92"/>
      <c r="CA86" s="93" t="str">
        <f t="shared" si="4"/>
        <v/>
      </c>
      <c r="CB86" s="93" t="str">
        <f t="shared" si="5"/>
        <v/>
      </c>
      <c r="CC86" s="92"/>
    </row>
    <row r="87" spans="1:81" ht="13.8">
      <c r="A87" s="55" t="str">
        <f t="shared" si="6"/>
        <v/>
      </c>
      <c r="R87" s="92"/>
      <c r="AV87" s="92"/>
      <c r="BZ87" s="92"/>
      <c r="CA87" s="93" t="str">
        <f t="shared" si="4"/>
        <v/>
      </c>
      <c r="CB87" s="93" t="str">
        <f t="shared" si="5"/>
        <v/>
      </c>
      <c r="CC87" s="92"/>
    </row>
    <row r="88" spans="1:81" ht="13.8">
      <c r="A88" s="55" t="str">
        <f t="shared" si="6"/>
        <v/>
      </c>
      <c r="R88" s="92"/>
      <c r="AV88" s="92"/>
      <c r="BZ88" s="92"/>
      <c r="CA88" s="93" t="str">
        <f t="shared" si="4"/>
        <v/>
      </c>
      <c r="CB88" s="93" t="str">
        <f t="shared" si="5"/>
        <v/>
      </c>
      <c r="CC88" s="92"/>
    </row>
    <row r="89" spans="1:81" ht="13.8">
      <c r="A89" s="55" t="str">
        <f t="shared" si="6"/>
        <v/>
      </c>
      <c r="R89" s="92"/>
      <c r="AV89" s="92"/>
      <c r="BZ89" s="92"/>
      <c r="CA89" s="93" t="str">
        <f t="shared" si="4"/>
        <v/>
      </c>
      <c r="CB89" s="93" t="str">
        <f t="shared" si="5"/>
        <v/>
      </c>
      <c r="CC89" s="92"/>
    </row>
    <row r="90" spans="1:81" ht="13.8">
      <c r="A90" s="55" t="str">
        <f t="shared" si="6"/>
        <v/>
      </c>
      <c r="R90" s="92"/>
      <c r="AV90" s="92"/>
      <c r="BZ90" s="92"/>
      <c r="CA90" s="93" t="str">
        <f t="shared" si="4"/>
        <v/>
      </c>
      <c r="CB90" s="93" t="str">
        <f t="shared" si="5"/>
        <v/>
      </c>
      <c r="CC90" s="92"/>
    </row>
    <row r="91" spans="1:81" ht="13.8">
      <c r="A91" s="55" t="str">
        <f t="shared" si="6"/>
        <v/>
      </c>
      <c r="R91" s="92"/>
      <c r="AV91" s="92"/>
      <c r="BZ91" s="92"/>
      <c r="CA91" s="93" t="str">
        <f t="shared" si="4"/>
        <v/>
      </c>
      <c r="CB91" s="93" t="str">
        <f t="shared" si="5"/>
        <v/>
      </c>
      <c r="CC91" s="92"/>
    </row>
    <row r="92" spans="1:81" ht="13.8">
      <c r="A92" s="55" t="str">
        <f t="shared" si="6"/>
        <v/>
      </c>
      <c r="R92" s="92"/>
      <c r="AV92" s="92"/>
      <c r="BZ92" s="92"/>
      <c r="CA92" s="93" t="str">
        <f t="shared" si="4"/>
        <v/>
      </c>
      <c r="CB92" s="93" t="str">
        <f t="shared" si="5"/>
        <v/>
      </c>
      <c r="CC92" s="92"/>
    </row>
    <row r="93" spans="1:81" ht="13.8">
      <c r="A93" s="55" t="str">
        <f t="shared" si="6"/>
        <v/>
      </c>
      <c r="R93" s="92"/>
      <c r="AV93" s="92"/>
      <c r="BZ93" s="92"/>
      <c r="CA93" s="93" t="str">
        <f t="shared" si="4"/>
        <v/>
      </c>
      <c r="CB93" s="93" t="str">
        <f t="shared" si="5"/>
        <v/>
      </c>
      <c r="CC93" s="92"/>
    </row>
    <row r="94" spans="1:81" ht="13.8">
      <c r="A94" s="55" t="str">
        <f t="shared" si="6"/>
        <v/>
      </c>
      <c r="R94" s="92"/>
      <c r="AV94" s="92"/>
      <c r="BZ94" s="92"/>
      <c r="CA94" s="93" t="str">
        <f t="shared" si="4"/>
        <v/>
      </c>
      <c r="CB94" s="93" t="str">
        <f t="shared" si="5"/>
        <v/>
      </c>
      <c r="CC94" s="92"/>
    </row>
    <row r="95" spans="1:81" ht="13.8">
      <c r="A95" s="55" t="str">
        <f t="shared" si="6"/>
        <v/>
      </c>
      <c r="R95" s="92"/>
      <c r="AV95" s="92"/>
      <c r="BZ95" s="92"/>
      <c r="CA95" s="93" t="str">
        <f t="shared" si="4"/>
        <v/>
      </c>
      <c r="CB95" s="93" t="str">
        <f t="shared" si="5"/>
        <v/>
      </c>
      <c r="CC95" s="92"/>
    </row>
    <row r="96" spans="1:81" ht="13.8">
      <c r="A96" s="55" t="str">
        <f t="shared" si="6"/>
        <v/>
      </c>
      <c r="R96" s="92"/>
      <c r="AV96" s="92"/>
      <c r="BZ96" s="92"/>
      <c r="CA96" s="93" t="str">
        <f t="shared" si="4"/>
        <v/>
      </c>
      <c r="CB96" s="93" t="str">
        <f t="shared" si="5"/>
        <v/>
      </c>
      <c r="CC96" s="92"/>
    </row>
    <row r="97" spans="1:81" ht="13.8">
      <c r="A97" s="55" t="str">
        <f t="shared" si="6"/>
        <v/>
      </c>
      <c r="R97" s="92"/>
      <c r="AV97" s="92"/>
      <c r="BZ97" s="92"/>
      <c r="CA97" s="93" t="str">
        <f t="shared" si="4"/>
        <v/>
      </c>
      <c r="CB97" s="93" t="str">
        <f t="shared" si="5"/>
        <v/>
      </c>
      <c r="CC97" s="92"/>
    </row>
    <row r="98" spans="1:81" ht="13.8">
      <c r="A98" s="55" t="str">
        <f t="shared" si="6"/>
        <v/>
      </c>
      <c r="R98" s="92"/>
      <c r="AV98" s="92"/>
      <c r="BZ98" s="92"/>
      <c r="CA98" s="93" t="str">
        <f t="shared" si="4"/>
        <v/>
      </c>
      <c r="CB98" s="93" t="str">
        <f t="shared" si="5"/>
        <v/>
      </c>
      <c r="CC98" s="92"/>
    </row>
    <row r="99" spans="1:81" ht="13.8">
      <c r="A99" s="55" t="str">
        <f t="shared" si="6"/>
        <v/>
      </c>
      <c r="R99" s="92"/>
      <c r="AV99" s="92"/>
      <c r="BZ99" s="92"/>
      <c r="CA99" s="93" t="str">
        <f t="shared" si="4"/>
        <v/>
      </c>
      <c r="CB99" s="93" t="str">
        <f t="shared" si="5"/>
        <v/>
      </c>
      <c r="CC99" s="92"/>
    </row>
    <row r="100" spans="1:81" ht="13.8">
      <c r="A100" s="55" t="str">
        <f t="shared" si="6"/>
        <v/>
      </c>
      <c r="R100" s="92"/>
      <c r="AV100" s="92"/>
      <c r="BZ100" s="92"/>
      <c r="CA100" s="93" t="str">
        <f t="shared" si="4"/>
        <v/>
      </c>
      <c r="CB100" s="93" t="str">
        <f t="shared" si="5"/>
        <v/>
      </c>
      <c r="CC100" s="92"/>
    </row>
    <row r="101" spans="1:81" ht="13.8">
      <c r="A101" s="55" t="str">
        <f t="shared" si="6"/>
        <v/>
      </c>
      <c r="R101" s="92"/>
      <c r="AV101" s="92"/>
      <c r="BZ101" s="92"/>
      <c r="CA101" s="93" t="str">
        <f t="shared" si="4"/>
        <v/>
      </c>
      <c r="CB101" s="93" t="str">
        <f t="shared" si="5"/>
        <v/>
      </c>
      <c r="CC101" s="92"/>
    </row>
    <row r="102" spans="1:81" ht="13.8">
      <c r="A102" s="55" t="str">
        <f t="shared" si="6"/>
        <v/>
      </c>
      <c r="R102" s="92"/>
      <c r="AV102" s="92"/>
      <c r="BZ102" s="92"/>
      <c r="CA102" s="93" t="str">
        <f t="shared" si="4"/>
        <v/>
      </c>
      <c r="CB102" s="93" t="str">
        <f t="shared" si="5"/>
        <v/>
      </c>
      <c r="CC102" s="92"/>
    </row>
    <row r="103" spans="1:81" ht="13.8">
      <c r="A103" s="55" t="str">
        <f t="shared" si="6"/>
        <v/>
      </c>
      <c r="R103" s="92"/>
      <c r="AV103" s="92"/>
      <c r="BZ103" s="92"/>
      <c r="CA103" s="93" t="str">
        <f t="shared" si="4"/>
        <v/>
      </c>
      <c r="CB103" s="93" t="str">
        <f t="shared" si="5"/>
        <v/>
      </c>
      <c r="CC103" s="92"/>
    </row>
    <row r="104" spans="1:81" ht="13.8">
      <c r="A104" s="55" t="str">
        <f t="shared" si="6"/>
        <v/>
      </c>
      <c r="R104" s="92"/>
      <c r="AV104" s="92"/>
      <c r="BZ104" s="92"/>
      <c r="CA104" s="93" t="str">
        <f t="shared" si="4"/>
        <v/>
      </c>
      <c r="CB104" s="93" t="str">
        <f t="shared" si="5"/>
        <v/>
      </c>
      <c r="CC104" s="92"/>
    </row>
    <row r="105" spans="1:81" ht="13.8">
      <c r="A105" s="55" t="str">
        <f t="shared" si="6"/>
        <v/>
      </c>
      <c r="R105" s="92"/>
      <c r="AV105" s="92"/>
      <c r="BZ105" s="92"/>
      <c r="CA105" s="93" t="str">
        <f t="shared" si="4"/>
        <v/>
      </c>
      <c r="CB105" s="93" t="str">
        <f t="shared" si="5"/>
        <v/>
      </c>
      <c r="CC105" s="92"/>
    </row>
    <row r="106" spans="1:81" ht="13.8">
      <c r="A106" s="55" t="str">
        <f t="shared" si="6"/>
        <v/>
      </c>
      <c r="R106" s="92"/>
      <c r="AV106" s="92"/>
      <c r="BZ106" s="92"/>
      <c r="CA106" s="93" t="str">
        <f t="shared" si="4"/>
        <v/>
      </c>
      <c r="CB106" s="93" t="str">
        <f t="shared" si="5"/>
        <v/>
      </c>
      <c r="CC106" s="92"/>
    </row>
    <row r="107" spans="1:81" ht="13.8">
      <c r="A107" s="55" t="str">
        <f t="shared" si="6"/>
        <v/>
      </c>
      <c r="R107" s="92"/>
      <c r="AV107" s="92"/>
      <c r="BZ107" s="92"/>
      <c r="CA107" s="93" t="str">
        <f t="shared" si="4"/>
        <v/>
      </c>
      <c r="CB107" s="93" t="str">
        <f t="shared" si="5"/>
        <v/>
      </c>
      <c r="CC107" s="92"/>
    </row>
    <row r="108" spans="1:81" ht="13.8">
      <c r="A108" s="55" t="str">
        <f t="shared" si="6"/>
        <v/>
      </c>
      <c r="R108" s="92"/>
      <c r="AV108" s="92"/>
      <c r="BZ108" s="92"/>
      <c r="CA108" s="93" t="str">
        <f t="shared" si="4"/>
        <v/>
      </c>
      <c r="CB108" s="93" t="str">
        <f t="shared" si="5"/>
        <v/>
      </c>
      <c r="CC108" s="92"/>
    </row>
    <row r="109" spans="1:81" ht="13.8">
      <c r="A109" s="55" t="str">
        <f t="shared" si="6"/>
        <v/>
      </c>
      <c r="R109" s="92"/>
      <c r="AV109" s="92"/>
      <c r="BZ109" s="92"/>
      <c r="CA109" s="93" t="str">
        <f t="shared" si="4"/>
        <v/>
      </c>
      <c r="CB109" s="93" t="str">
        <f t="shared" si="5"/>
        <v/>
      </c>
      <c r="CC109" s="92"/>
    </row>
    <row r="110" spans="1:81" ht="13.8">
      <c r="A110" s="55" t="str">
        <f t="shared" si="6"/>
        <v/>
      </c>
      <c r="R110" s="92"/>
      <c r="AV110" s="92"/>
      <c r="BZ110" s="92"/>
      <c r="CA110" s="93" t="str">
        <f t="shared" si="4"/>
        <v/>
      </c>
      <c r="CB110" s="93" t="str">
        <f t="shared" si="5"/>
        <v/>
      </c>
      <c r="CC110" s="92"/>
    </row>
    <row r="111" spans="1:81" ht="13.8">
      <c r="A111" s="55" t="str">
        <f t="shared" si="6"/>
        <v/>
      </c>
      <c r="R111" s="92"/>
      <c r="AV111" s="92"/>
      <c r="BZ111" s="92"/>
      <c r="CA111" s="93" t="str">
        <f t="shared" si="4"/>
        <v/>
      </c>
      <c r="CB111" s="93" t="str">
        <f t="shared" si="5"/>
        <v/>
      </c>
      <c r="CC111" s="92"/>
    </row>
    <row r="112" spans="1:81" ht="13.8">
      <c r="A112" s="55" t="str">
        <f t="shared" si="6"/>
        <v/>
      </c>
      <c r="R112" s="92"/>
      <c r="AV112" s="92"/>
      <c r="BZ112" s="92"/>
      <c r="CA112" s="93" t="str">
        <f t="shared" si="4"/>
        <v/>
      </c>
      <c r="CB112" s="93" t="str">
        <f t="shared" si="5"/>
        <v/>
      </c>
      <c r="CC112" s="92"/>
    </row>
    <row r="113" spans="1:81" ht="13.8">
      <c r="A113" s="55" t="str">
        <f t="shared" si="6"/>
        <v/>
      </c>
      <c r="R113" s="92"/>
      <c r="AV113" s="92"/>
      <c r="BZ113" s="92"/>
      <c r="CA113" s="93" t="str">
        <f t="shared" si="4"/>
        <v/>
      </c>
      <c r="CB113" s="93" t="str">
        <f t="shared" si="5"/>
        <v/>
      </c>
      <c r="CC113" s="92"/>
    </row>
    <row r="114" spans="1:81" ht="13.8">
      <c r="A114" s="55" t="str">
        <f t="shared" si="6"/>
        <v/>
      </c>
      <c r="R114" s="92"/>
      <c r="AV114" s="92"/>
      <c r="BZ114" s="92"/>
      <c r="CA114" s="93" t="str">
        <f t="shared" si="4"/>
        <v/>
      </c>
      <c r="CB114" s="93" t="str">
        <f t="shared" si="5"/>
        <v/>
      </c>
      <c r="CC114" s="92"/>
    </row>
    <row r="115" spans="1:81" ht="13.8">
      <c r="A115" s="55" t="str">
        <f t="shared" si="6"/>
        <v/>
      </c>
      <c r="R115" s="92"/>
      <c r="AV115" s="92"/>
      <c r="BZ115" s="92"/>
      <c r="CA115" s="93" t="str">
        <f t="shared" si="4"/>
        <v/>
      </c>
      <c r="CB115" s="93" t="str">
        <f t="shared" si="5"/>
        <v/>
      </c>
      <c r="CC115" s="92"/>
    </row>
    <row r="116" spans="1:81" ht="13.8">
      <c r="A116" s="55" t="str">
        <f t="shared" si="6"/>
        <v/>
      </c>
      <c r="R116" s="92"/>
      <c r="AV116" s="92"/>
      <c r="BZ116" s="92"/>
      <c r="CA116" s="93" t="str">
        <f t="shared" si="4"/>
        <v/>
      </c>
      <c r="CB116" s="93" t="str">
        <f t="shared" si="5"/>
        <v/>
      </c>
      <c r="CC116" s="92"/>
    </row>
    <row r="117" spans="1:81" ht="13.8">
      <c r="A117" s="55" t="str">
        <f t="shared" si="6"/>
        <v/>
      </c>
      <c r="R117" s="92"/>
      <c r="AV117" s="92"/>
      <c r="BZ117" s="92"/>
      <c r="CA117" s="93" t="str">
        <f t="shared" si="4"/>
        <v/>
      </c>
      <c r="CB117" s="93" t="str">
        <f t="shared" si="5"/>
        <v/>
      </c>
      <c r="CC117" s="92"/>
    </row>
    <row r="118" spans="1:81" ht="13.8">
      <c r="A118" s="55" t="str">
        <f t="shared" si="6"/>
        <v/>
      </c>
      <c r="R118" s="92"/>
      <c r="AV118" s="92"/>
      <c r="BZ118" s="92"/>
      <c r="CA118" s="93" t="str">
        <f t="shared" si="4"/>
        <v/>
      </c>
      <c r="CB118" s="93" t="str">
        <f t="shared" si="5"/>
        <v/>
      </c>
      <c r="CC118" s="92"/>
    </row>
    <row r="119" spans="1:81" ht="13.8">
      <c r="A119" s="55" t="str">
        <f t="shared" si="6"/>
        <v/>
      </c>
      <c r="R119" s="92"/>
      <c r="AV119" s="92"/>
      <c r="BZ119" s="92"/>
      <c r="CA119" s="93" t="str">
        <f t="shared" si="4"/>
        <v/>
      </c>
      <c r="CB119" s="93" t="str">
        <f t="shared" si="5"/>
        <v/>
      </c>
      <c r="CC119" s="92"/>
    </row>
    <row r="120" spans="1:81" ht="13.8">
      <c r="A120" s="55" t="str">
        <f t="shared" si="6"/>
        <v/>
      </c>
      <c r="R120" s="92"/>
      <c r="AV120" s="92"/>
      <c r="BZ120" s="92"/>
      <c r="CA120" s="93" t="str">
        <f t="shared" si="4"/>
        <v/>
      </c>
      <c r="CB120" s="93" t="str">
        <f t="shared" si="5"/>
        <v/>
      </c>
      <c r="CC120" s="92"/>
    </row>
    <row r="121" spans="1:81" ht="13.8">
      <c r="A121" s="55" t="str">
        <f t="shared" si="6"/>
        <v/>
      </c>
      <c r="R121" s="92"/>
      <c r="AV121" s="92"/>
      <c r="BZ121" s="92"/>
      <c r="CA121" s="93" t="str">
        <f t="shared" si="4"/>
        <v/>
      </c>
      <c r="CB121" s="93" t="str">
        <f t="shared" si="5"/>
        <v/>
      </c>
      <c r="CC121" s="92"/>
    </row>
    <row r="122" spans="1:81" ht="13.8">
      <c r="A122" s="55" t="str">
        <f t="shared" si="6"/>
        <v/>
      </c>
      <c r="R122" s="92"/>
      <c r="AV122" s="92"/>
      <c r="BZ122" s="92"/>
      <c r="CA122" s="93" t="str">
        <f t="shared" si="4"/>
        <v/>
      </c>
      <c r="CB122" s="93" t="str">
        <f t="shared" si="5"/>
        <v/>
      </c>
      <c r="CC122" s="92"/>
    </row>
    <row r="123" spans="1:81" ht="13.8">
      <c r="A123" s="55" t="str">
        <f t="shared" si="6"/>
        <v/>
      </c>
      <c r="R123" s="92"/>
      <c r="AV123" s="92"/>
      <c r="BZ123" s="92"/>
      <c r="CA123" s="93" t="str">
        <f t="shared" si="4"/>
        <v/>
      </c>
      <c r="CB123" s="93" t="str">
        <f t="shared" si="5"/>
        <v/>
      </c>
      <c r="CC123" s="92"/>
    </row>
    <row r="124" spans="1:81" ht="13.8">
      <c r="A124" s="55" t="str">
        <f t="shared" si="6"/>
        <v/>
      </c>
      <c r="R124" s="92"/>
      <c r="AV124" s="92"/>
      <c r="BZ124" s="92"/>
      <c r="CA124" s="93" t="str">
        <f t="shared" si="4"/>
        <v/>
      </c>
      <c r="CB124" s="93" t="str">
        <f t="shared" si="5"/>
        <v/>
      </c>
      <c r="CC124" s="92"/>
    </row>
    <row r="125" spans="1:81" ht="13.8">
      <c r="A125" s="55" t="str">
        <f t="shared" si="6"/>
        <v/>
      </c>
      <c r="R125" s="92"/>
      <c r="AV125" s="92"/>
      <c r="BZ125" s="92"/>
      <c r="CA125" s="93" t="str">
        <f t="shared" si="4"/>
        <v/>
      </c>
      <c r="CB125" s="93" t="str">
        <f t="shared" si="5"/>
        <v/>
      </c>
      <c r="CC125" s="92"/>
    </row>
    <row r="126" spans="1:81" ht="13.8">
      <c r="A126" s="55" t="str">
        <f t="shared" si="6"/>
        <v/>
      </c>
      <c r="R126" s="92"/>
      <c r="AV126" s="92"/>
      <c r="BZ126" s="92"/>
      <c r="CA126" s="93" t="str">
        <f t="shared" si="4"/>
        <v/>
      </c>
      <c r="CB126" s="93" t="str">
        <f t="shared" si="5"/>
        <v/>
      </c>
      <c r="CC126" s="92"/>
    </row>
    <row r="127" spans="1:81" ht="13.8">
      <c r="A127" s="55" t="str">
        <f t="shared" si="6"/>
        <v/>
      </c>
      <c r="R127" s="92"/>
      <c r="AV127" s="92"/>
      <c r="BZ127" s="92"/>
      <c r="CA127" s="93" t="str">
        <f t="shared" si="4"/>
        <v/>
      </c>
      <c r="CB127" s="93" t="str">
        <f t="shared" si="5"/>
        <v/>
      </c>
      <c r="CC127" s="92"/>
    </row>
    <row r="128" spans="1:81" ht="13.8">
      <c r="A128" s="55" t="str">
        <f t="shared" si="6"/>
        <v/>
      </c>
      <c r="R128" s="92"/>
      <c r="AV128" s="92"/>
      <c r="BZ128" s="92"/>
      <c r="CA128" s="93" t="str">
        <f t="shared" si="4"/>
        <v/>
      </c>
      <c r="CB128" s="93" t="str">
        <f t="shared" si="5"/>
        <v/>
      </c>
      <c r="CC128" s="92"/>
    </row>
    <row r="129" spans="1:81" ht="13.8">
      <c r="A129" s="55" t="str">
        <f t="shared" si="6"/>
        <v/>
      </c>
      <c r="R129" s="92"/>
      <c r="AV129" s="92"/>
      <c r="BZ129" s="92"/>
      <c r="CA129" s="93" t="str">
        <f t="shared" si="4"/>
        <v/>
      </c>
      <c r="CB129" s="93" t="str">
        <f t="shared" si="5"/>
        <v/>
      </c>
      <c r="CC129" s="92"/>
    </row>
    <row r="130" spans="1:81" ht="13.8">
      <c r="A130" s="55" t="str">
        <f t="shared" si="6"/>
        <v/>
      </c>
      <c r="R130" s="92"/>
      <c r="AV130" s="92"/>
      <c r="BZ130" s="92"/>
      <c r="CA130" s="93" t="str">
        <f t="shared" si="4"/>
        <v/>
      </c>
      <c r="CB130" s="93" t="str">
        <f t="shared" si="5"/>
        <v/>
      </c>
      <c r="CC130" s="92"/>
    </row>
    <row r="131" spans="1:81" ht="13.8">
      <c r="A131" s="55" t="str">
        <f t="shared" si="6"/>
        <v/>
      </c>
      <c r="R131" s="92"/>
      <c r="AV131" s="92"/>
      <c r="BZ131" s="92"/>
      <c r="CA131" s="93" t="str">
        <f t="shared" ref="CA131:CA194" si="7">IF(V131="","",V131)</f>
        <v/>
      </c>
      <c r="CB131" s="93" t="str">
        <f t="shared" si="5"/>
        <v/>
      </c>
      <c r="CC131" s="92"/>
    </row>
    <row r="132" spans="1:81" ht="13.8">
      <c r="A132" s="55" t="str">
        <f t="shared" si="6"/>
        <v/>
      </c>
      <c r="R132" s="92"/>
      <c r="AV132" s="92"/>
      <c r="BZ132" s="92"/>
      <c r="CA132" s="93" t="str">
        <f t="shared" si="7"/>
        <v/>
      </c>
      <c r="CB132" s="93" t="str">
        <f t="shared" si="5"/>
        <v/>
      </c>
      <c r="CC132" s="92"/>
    </row>
    <row r="133" spans="1:81" ht="13.8">
      <c r="A133" s="55" t="str">
        <f t="shared" si="6"/>
        <v/>
      </c>
      <c r="R133" s="92"/>
      <c r="AV133" s="92"/>
      <c r="BZ133" s="92"/>
      <c r="CA133" s="93" t="str">
        <f t="shared" si="7"/>
        <v/>
      </c>
      <c r="CB133" s="93" t="str">
        <f t="shared" si="5"/>
        <v/>
      </c>
      <c r="CC133" s="92"/>
    </row>
    <row r="134" spans="1:81" ht="13.8">
      <c r="A134" s="55" t="str">
        <f t="shared" si="6"/>
        <v/>
      </c>
      <c r="R134" s="92"/>
      <c r="AV134" s="92"/>
      <c r="BZ134" s="92"/>
      <c r="CA134" s="93" t="str">
        <f t="shared" si="7"/>
        <v/>
      </c>
      <c r="CB134" s="93" t="str">
        <f t="shared" si="5"/>
        <v/>
      </c>
      <c r="CC134" s="92"/>
    </row>
    <row r="135" spans="1:81" ht="13.8">
      <c r="A135" s="55" t="str">
        <f t="shared" si="6"/>
        <v/>
      </c>
      <c r="R135" s="92"/>
      <c r="AV135" s="92"/>
      <c r="BZ135" s="92"/>
      <c r="CA135" s="93" t="str">
        <f t="shared" si="7"/>
        <v/>
      </c>
      <c r="CB135" s="93" t="str">
        <f t="shared" ref="CB135:CB198" si="8">IF(AB135="","",AB135)</f>
        <v/>
      </c>
      <c r="CC135" s="92"/>
    </row>
    <row r="136" spans="1:81" ht="13.8">
      <c r="A136" s="55" t="str">
        <f t="shared" si="6"/>
        <v/>
      </c>
      <c r="R136" s="92"/>
      <c r="AV136" s="92"/>
      <c r="BZ136" s="92"/>
      <c r="CA136" s="93" t="str">
        <f t="shared" si="7"/>
        <v/>
      </c>
      <c r="CB136" s="93" t="str">
        <f t="shared" si="8"/>
        <v/>
      </c>
      <c r="CC136" s="92"/>
    </row>
    <row r="137" spans="1:81" ht="13.8">
      <c r="A137" s="55" t="str">
        <f t="shared" ref="A137:A200" si="9">RIGHT(B137,4)</f>
        <v/>
      </c>
      <c r="R137" s="92"/>
      <c r="AV137" s="92"/>
      <c r="BZ137" s="92"/>
      <c r="CA137" s="93" t="str">
        <f t="shared" si="7"/>
        <v/>
      </c>
      <c r="CB137" s="93" t="str">
        <f t="shared" si="8"/>
        <v/>
      </c>
      <c r="CC137" s="92"/>
    </row>
    <row r="138" spans="1:81" ht="13.8">
      <c r="A138" s="55" t="str">
        <f t="shared" si="9"/>
        <v/>
      </c>
      <c r="R138" s="92"/>
      <c r="AV138" s="92"/>
      <c r="BZ138" s="92"/>
      <c r="CA138" s="93" t="str">
        <f t="shared" si="7"/>
        <v/>
      </c>
      <c r="CB138" s="93" t="str">
        <f t="shared" si="8"/>
        <v/>
      </c>
      <c r="CC138" s="92"/>
    </row>
    <row r="139" spans="1:81" ht="13.8">
      <c r="A139" s="55" t="str">
        <f t="shared" si="9"/>
        <v/>
      </c>
      <c r="R139" s="92"/>
      <c r="AV139" s="92"/>
      <c r="BZ139" s="92"/>
      <c r="CA139" s="93" t="str">
        <f t="shared" si="7"/>
        <v/>
      </c>
      <c r="CB139" s="93" t="str">
        <f t="shared" si="8"/>
        <v/>
      </c>
      <c r="CC139" s="92"/>
    </row>
    <row r="140" spans="1:81" ht="13.8">
      <c r="A140" s="55" t="str">
        <f t="shared" si="9"/>
        <v/>
      </c>
      <c r="R140" s="92"/>
      <c r="AV140" s="92"/>
      <c r="BZ140" s="92"/>
      <c r="CA140" s="93" t="str">
        <f t="shared" si="7"/>
        <v/>
      </c>
      <c r="CB140" s="93" t="str">
        <f t="shared" si="8"/>
        <v/>
      </c>
      <c r="CC140" s="92"/>
    </row>
    <row r="141" spans="1:81" ht="13.8">
      <c r="A141" s="55" t="str">
        <f t="shared" si="9"/>
        <v/>
      </c>
      <c r="R141" s="92"/>
      <c r="AV141" s="92"/>
      <c r="BZ141" s="92"/>
      <c r="CA141" s="93" t="str">
        <f t="shared" si="7"/>
        <v/>
      </c>
      <c r="CB141" s="93" t="str">
        <f t="shared" si="8"/>
        <v/>
      </c>
      <c r="CC141" s="92"/>
    </row>
    <row r="142" spans="1:81" ht="13.8">
      <c r="A142" s="55" t="str">
        <f t="shared" si="9"/>
        <v/>
      </c>
      <c r="R142" s="92"/>
      <c r="AV142" s="92"/>
      <c r="BZ142" s="92"/>
      <c r="CA142" s="93" t="str">
        <f t="shared" si="7"/>
        <v/>
      </c>
      <c r="CB142" s="93" t="str">
        <f t="shared" si="8"/>
        <v/>
      </c>
      <c r="CC142" s="92"/>
    </row>
    <row r="143" spans="1:81" ht="13.8">
      <c r="A143" s="55" t="str">
        <f t="shared" si="9"/>
        <v/>
      </c>
      <c r="R143" s="92"/>
      <c r="AV143" s="92"/>
      <c r="BZ143" s="92"/>
      <c r="CA143" s="93" t="str">
        <f t="shared" si="7"/>
        <v/>
      </c>
      <c r="CB143" s="93" t="str">
        <f t="shared" si="8"/>
        <v/>
      </c>
      <c r="CC143" s="92"/>
    </row>
    <row r="144" spans="1:81" ht="13.8">
      <c r="A144" s="55" t="str">
        <f t="shared" si="9"/>
        <v/>
      </c>
      <c r="R144" s="92"/>
      <c r="AV144" s="92"/>
      <c r="BZ144" s="92"/>
      <c r="CA144" s="93" t="str">
        <f t="shared" si="7"/>
        <v/>
      </c>
      <c r="CB144" s="93" t="str">
        <f t="shared" si="8"/>
        <v/>
      </c>
      <c r="CC144" s="92"/>
    </row>
    <row r="145" spans="1:81" ht="13.8">
      <c r="A145" s="55" t="str">
        <f t="shared" si="9"/>
        <v/>
      </c>
      <c r="R145" s="92"/>
      <c r="AV145" s="92"/>
      <c r="BZ145" s="92"/>
      <c r="CA145" s="93" t="str">
        <f t="shared" si="7"/>
        <v/>
      </c>
      <c r="CB145" s="93" t="str">
        <f t="shared" si="8"/>
        <v/>
      </c>
      <c r="CC145" s="92"/>
    </row>
    <row r="146" spans="1:81" ht="13.8">
      <c r="A146" s="55" t="str">
        <f t="shared" si="9"/>
        <v/>
      </c>
      <c r="R146" s="92"/>
      <c r="AV146" s="92"/>
      <c r="BZ146" s="92"/>
      <c r="CA146" s="93" t="str">
        <f t="shared" si="7"/>
        <v/>
      </c>
      <c r="CB146" s="93" t="str">
        <f t="shared" si="8"/>
        <v/>
      </c>
      <c r="CC146" s="92"/>
    </row>
    <row r="147" spans="1:81" ht="13.8">
      <c r="A147" s="55" t="str">
        <f t="shared" si="9"/>
        <v/>
      </c>
      <c r="R147" s="92"/>
      <c r="AV147" s="92"/>
      <c r="BZ147" s="92"/>
      <c r="CA147" s="93" t="str">
        <f t="shared" si="7"/>
        <v/>
      </c>
      <c r="CB147" s="93" t="str">
        <f t="shared" si="8"/>
        <v/>
      </c>
      <c r="CC147" s="92"/>
    </row>
    <row r="148" spans="1:81" ht="13.8">
      <c r="A148" s="55" t="str">
        <f t="shared" si="9"/>
        <v/>
      </c>
      <c r="R148" s="92"/>
      <c r="AV148" s="92"/>
      <c r="BZ148" s="92"/>
      <c r="CA148" s="93" t="str">
        <f t="shared" si="7"/>
        <v/>
      </c>
      <c r="CB148" s="93" t="str">
        <f t="shared" si="8"/>
        <v/>
      </c>
      <c r="CC148" s="92"/>
    </row>
    <row r="149" spans="1:81" ht="13.8">
      <c r="A149" s="55" t="str">
        <f t="shared" si="9"/>
        <v/>
      </c>
      <c r="R149" s="92"/>
      <c r="AV149" s="92"/>
      <c r="BZ149" s="92"/>
      <c r="CA149" s="93" t="str">
        <f t="shared" si="7"/>
        <v/>
      </c>
      <c r="CB149" s="93" t="str">
        <f t="shared" si="8"/>
        <v/>
      </c>
      <c r="CC149" s="92"/>
    </row>
    <row r="150" spans="1:81" ht="13.8">
      <c r="A150" s="55" t="str">
        <f t="shared" si="9"/>
        <v/>
      </c>
      <c r="R150" s="92"/>
      <c r="AV150" s="92"/>
      <c r="BZ150" s="92"/>
      <c r="CA150" s="93" t="str">
        <f t="shared" si="7"/>
        <v/>
      </c>
      <c r="CB150" s="93" t="str">
        <f t="shared" si="8"/>
        <v/>
      </c>
      <c r="CC150" s="92"/>
    </row>
    <row r="151" spans="1:81" ht="13.8">
      <c r="A151" s="55" t="str">
        <f t="shared" si="9"/>
        <v/>
      </c>
      <c r="R151" s="92"/>
      <c r="AV151" s="92"/>
      <c r="BZ151" s="92"/>
      <c r="CA151" s="93" t="str">
        <f t="shared" si="7"/>
        <v/>
      </c>
      <c r="CB151" s="93" t="str">
        <f t="shared" si="8"/>
        <v/>
      </c>
      <c r="CC151" s="92"/>
    </row>
    <row r="152" spans="1:81" ht="13.8">
      <c r="A152" s="55" t="str">
        <f t="shared" si="9"/>
        <v/>
      </c>
      <c r="R152" s="92"/>
      <c r="AV152" s="92"/>
      <c r="BZ152" s="92"/>
      <c r="CA152" s="93" t="str">
        <f t="shared" si="7"/>
        <v/>
      </c>
      <c r="CB152" s="93" t="str">
        <f t="shared" si="8"/>
        <v/>
      </c>
      <c r="CC152" s="92"/>
    </row>
    <row r="153" spans="1:81" ht="13.8">
      <c r="A153" s="55" t="str">
        <f t="shared" si="9"/>
        <v/>
      </c>
      <c r="R153" s="92"/>
      <c r="AV153" s="92"/>
      <c r="BZ153" s="92"/>
      <c r="CA153" s="93" t="str">
        <f t="shared" si="7"/>
        <v/>
      </c>
      <c r="CB153" s="93" t="str">
        <f t="shared" si="8"/>
        <v/>
      </c>
      <c r="CC153" s="92"/>
    </row>
    <row r="154" spans="1:81" ht="13.8">
      <c r="A154" s="55" t="str">
        <f t="shared" si="9"/>
        <v/>
      </c>
      <c r="R154" s="92"/>
      <c r="AV154" s="92"/>
      <c r="BZ154" s="92"/>
      <c r="CA154" s="93" t="str">
        <f t="shared" si="7"/>
        <v/>
      </c>
      <c r="CB154" s="93" t="str">
        <f t="shared" si="8"/>
        <v/>
      </c>
      <c r="CC154" s="92"/>
    </row>
    <row r="155" spans="1:81" ht="13.8">
      <c r="A155" s="55" t="str">
        <f t="shared" si="9"/>
        <v/>
      </c>
      <c r="R155" s="92"/>
      <c r="AV155" s="92"/>
      <c r="BZ155" s="92"/>
      <c r="CA155" s="93" t="str">
        <f t="shared" si="7"/>
        <v/>
      </c>
      <c r="CB155" s="93" t="str">
        <f t="shared" si="8"/>
        <v/>
      </c>
      <c r="CC155" s="92"/>
    </row>
    <row r="156" spans="1:81" ht="13.8">
      <c r="A156" s="55" t="str">
        <f t="shared" si="9"/>
        <v/>
      </c>
      <c r="R156" s="92"/>
      <c r="AV156" s="92"/>
      <c r="BZ156" s="92"/>
      <c r="CA156" s="93" t="str">
        <f t="shared" si="7"/>
        <v/>
      </c>
      <c r="CB156" s="93" t="str">
        <f t="shared" si="8"/>
        <v/>
      </c>
      <c r="CC156" s="92"/>
    </row>
    <row r="157" spans="1:81" ht="13.8">
      <c r="A157" s="55" t="str">
        <f t="shared" si="9"/>
        <v/>
      </c>
      <c r="R157" s="92"/>
      <c r="AV157" s="92"/>
      <c r="BZ157" s="92"/>
      <c r="CA157" s="93" t="str">
        <f t="shared" si="7"/>
        <v/>
      </c>
      <c r="CB157" s="93" t="str">
        <f t="shared" si="8"/>
        <v/>
      </c>
      <c r="CC157" s="92"/>
    </row>
    <row r="158" spans="1:81" ht="13.8">
      <c r="A158" s="55" t="str">
        <f t="shared" si="9"/>
        <v/>
      </c>
      <c r="R158" s="92"/>
      <c r="AV158" s="92"/>
      <c r="BZ158" s="92"/>
      <c r="CA158" s="93" t="str">
        <f t="shared" si="7"/>
        <v/>
      </c>
      <c r="CB158" s="93" t="str">
        <f t="shared" si="8"/>
        <v/>
      </c>
      <c r="CC158" s="92"/>
    </row>
    <row r="159" spans="1:81" ht="13.8">
      <c r="A159" s="55" t="str">
        <f t="shared" si="9"/>
        <v/>
      </c>
      <c r="R159" s="92"/>
      <c r="AV159" s="92"/>
      <c r="BZ159" s="92"/>
      <c r="CA159" s="93" t="str">
        <f t="shared" si="7"/>
        <v/>
      </c>
      <c r="CB159" s="93" t="str">
        <f t="shared" si="8"/>
        <v/>
      </c>
      <c r="CC159" s="92"/>
    </row>
    <row r="160" spans="1:81" ht="13.8">
      <c r="A160" s="55" t="str">
        <f t="shared" si="9"/>
        <v/>
      </c>
      <c r="R160" s="92"/>
      <c r="AV160" s="92"/>
      <c r="BZ160" s="92"/>
      <c r="CA160" s="93" t="str">
        <f t="shared" si="7"/>
        <v/>
      </c>
      <c r="CB160" s="93" t="str">
        <f t="shared" si="8"/>
        <v/>
      </c>
      <c r="CC160" s="92"/>
    </row>
    <row r="161" spans="1:81" ht="13.8">
      <c r="A161" s="55" t="str">
        <f t="shared" si="9"/>
        <v/>
      </c>
      <c r="R161" s="92"/>
      <c r="AV161" s="92"/>
      <c r="BZ161" s="92"/>
      <c r="CA161" s="93" t="str">
        <f t="shared" si="7"/>
        <v/>
      </c>
      <c r="CB161" s="93" t="str">
        <f t="shared" si="8"/>
        <v/>
      </c>
      <c r="CC161" s="92"/>
    </row>
    <row r="162" spans="1:81" ht="13.8">
      <c r="A162" s="55" t="str">
        <f t="shared" si="9"/>
        <v/>
      </c>
      <c r="R162" s="92"/>
      <c r="AV162" s="92"/>
      <c r="BZ162" s="92"/>
      <c r="CA162" s="93" t="str">
        <f t="shared" si="7"/>
        <v/>
      </c>
      <c r="CB162" s="93" t="str">
        <f t="shared" si="8"/>
        <v/>
      </c>
      <c r="CC162" s="92"/>
    </row>
    <row r="163" spans="1:81" ht="13.8">
      <c r="A163" s="55" t="str">
        <f t="shared" si="9"/>
        <v/>
      </c>
      <c r="R163" s="92"/>
      <c r="AV163" s="92"/>
      <c r="BZ163" s="92"/>
      <c r="CA163" s="93" t="str">
        <f t="shared" si="7"/>
        <v/>
      </c>
      <c r="CB163" s="93" t="str">
        <f t="shared" si="8"/>
        <v/>
      </c>
      <c r="CC163" s="92"/>
    </row>
    <row r="164" spans="1:81" ht="13.8">
      <c r="A164" s="55" t="str">
        <f t="shared" si="9"/>
        <v/>
      </c>
      <c r="R164" s="92"/>
      <c r="AV164" s="92"/>
      <c r="BZ164" s="92"/>
      <c r="CA164" s="93" t="str">
        <f t="shared" si="7"/>
        <v/>
      </c>
      <c r="CB164" s="93" t="str">
        <f t="shared" si="8"/>
        <v/>
      </c>
      <c r="CC164" s="92"/>
    </row>
    <row r="165" spans="1:81" ht="13.8">
      <c r="A165" s="55" t="str">
        <f t="shared" si="9"/>
        <v/>
      </c>
      <c r="R165" s="92"/>
      <c r="AV165" s="92"/>
      <c r="BZ165" s="92"/>
      <c r="CA165" s="93" t="str">
        <f t="shared" si="7"/>
        <v/>
      </c>
      <c r="CB165" s="93" t="str">
        <f t="shared" si="8"/>
        <v/>
      </c>
      <c r="CC165" s="92"/>
    </row>
    <row r="166" spans="1:81" ht="13.8">
      <c r="A166" s="55" t="str">
        <f t="shared" si="9"/>
        <v/>
      </c>
      <c r="R166" s="92"/>
      <c r="AV166" s="92"/>
      <c r="BZ166" s="92"/>
      <c r="CA166" s="93" t="str">
        <f t="shared" si="7"/>
        <v/>
      </c>
      <c r="CB166" s="93" t="str">
        <f t="shared" si="8"/>
        <v/>
      </c>
      <c r="CC166" s="92"/>
    </row>
    <row r="167" spans="1:81" ht="13.8">
      <c r="A167" s="55" t="str">
        <f t="shared" si="9"/>
        <v/>
      </c>
      <c r="R167" s="92"/>
      <c r="AV167" s="92"/>
      <c r="BZ167" s="92"/>
      <c r="CA167" s="93" t="str">
        <f t="shared" si="7"/>
        <v/>
      </c>
      <c r="CB167" s="93" t="str">
        <f t="shared" si="8"/>
        <v/>
      </c>
      <c r="CC167" s="92"/>
    </row>
    <row r="168" spans="1:81" ht="13.8">
      <c r="A168" s="55" t="str">
        <f t="shared" si="9"/>
        <v/>
      </c>
      <c r="R168" s="92"/>
      <c r="AV168" s="92"/>
      <c r="BZ168" s="92"/>
      <c r="CA168" s="93" t="str">
        <f t="shared" si="7"/>
        <v/>
      </c>
      <c r="CB168" s="93" t="str">
        <f t="shared" si="8"/>
        <v/>
      </c>
      <c r="CC168" s="92"/>
    </row>
    <row r="169" spans="1:81" ht="13.8">
      <c r="A169" s="55" t="str">
        <f t="shared" si="9"/>
        <v/>
      </c>
      <c r="R169" s="92"/>
      <c r="AV169" s="92"/>
      <c r="BZ169" s="92"/>
      <c r="CA169" s="93" t="str">
        <f t="shared" si="7"/>
        <v/>
      </c>
      <c r="CB169" s="93" t="str">
        <f t="shared" si="8"/>
        <v/>
      </c>
      <c r="CC169" s="92"/>
    </row>
    <row r="170" spans="1:81" ht="13.8">
      <c r="A170" s="55" t="str">
        <f t="shared" si="9"/>
        <v/>
      </c>
      <c r="R170" s="92"/>
      <c r="AV170" s="92"/>
      <c r="BZ170" s="92"/>
      <c r="CA170" s="93" t="str">
        <f t="shared" si="7"/>
        <v/>
      </c>
      <c r="CB170" s="93" t="str">
        <f t="shared" si="8"/>
        <v/>
      </c>
      <c r="CC170" s="92"/>
    </row>
    <row r="171" spans="1:81" ht="13.8">
      <c r="A171" s="55" t="str">
        <f t="shared" si="9"/>
        <v/>
      </c>
      <c r="R171" s="92"/>
      <c r="AV171" s="92"/>
      <c r="BZ171" s="92"/>
      <c r="CA171" s="93" t="str">
        <f t="shared" si="7"/>
        <v/>
      </c>
      <c r="CB171" s="93" t="str">
        <f t="shared" si="8"/>
        <v/>
      </c>
      <c r="CC171" s="92"/>
    </row>
    <row r="172" spans="1:81" ht="13.8">
      <c r="A172" s="55" t="str">
        <f t="shared" si="9"/>
        <v/>
      </c>
      <c r="R172" s="92"/>
      <c r="AV172" s="92"/>
      <c r="BZ172" s="92"/>
      <c r="CA172" s="93" t="str">
        <f t="shared" si="7"/>
        <v/>
      </c>
      <c r="CB172" s="93" t="str">
        <f t="shared" si="8"/>
        <v/>
      </c>
      <c r="CC172" s="92"/>
    </row>
    <row r="173" spans="1:81" ht="13.8">
      <c r="A173" s="55" t="str">
        <f t="shared" si="9"/>
        <v/>
      </c>
      <c r="R173" s="92"/>
      <c r="AV173" s="92"/>
      <c r="BZ173" s="92"/>
      <c r="CA173" s="93" t="str">
        <f t="shared" si="7"/>
        <v/>
      </c>
      <c r="CB173" s="93" t="str">
        <f t="shared" si="8"/>
        <v/>
      </c>
      <c r="CC173" s="92"/>
    </row>
    <row r="174" spans="1:81" ht="13.8">
      <c r="A174" s="55" t="str">
        <f t="shared" si="9"/>
        <v/>
      </c>
      <c r="R174" s="92"/>
      <c r="AV174" s="92"/>
      <c r="BZ174" s="92"/>
      <c r="CA174" s="93" t="str">
        <f t="shared" si="7"/>
        <v/>
      </c>
      <c r="CB174" s="93" t="str">
        <f t="shared" si="8"/>
        <v/>
      </c>
      <c r="CC174" s="92"/>
    </row>
    <row r="175" spans="1:81" ht="13.8">
      <c r="A175" s="55" t="str">
        <f t="shared" si="9"/>
        <v/>
      </c>
      <c r="R175" s="92"/>
      <c r="AV175" s="92"/>
      <c r="BZ175" s="92"/>
      <c r="CA175" s="93" t="str">
        <f t="shared" si="7"/>
        <v/>
      </c>
      <c r="CB175" s="93" t="str">
        <f t="shared" si="8"/>
        <v/>
      </c>
      <c r="CC175" s="92"/>
    </row>
    <row r="176" spans="1:81" ht="13.8">
      <c r="A176" s="55" t="str">
        <f t="shared" si="9"/>
        <v/>
      </c>
      <c r="R176" s="92"/>
      <c r="AV176" s="92"/>
      <c r="BZ176" s="92"/>
      <c r="CA176" s="93" t="str">
        <f t="shared" si="7"/>
        <v/>
      </c>
      <c r="CB176" s="93" t="str">
        <f t="shared" si="8"/>
        <v/>
      </c>
      <c r="CC176" s="92"/>
    </row>
    <row r="177" spans="1:81" ht="13.8">
      <c r="A177" s="55" t="str">
        <f t="shared" si="9"/>
        <v/>
      </c>
      <c r="R177" s="92"/>
      <c r="AV177" s="92"/>
      <c r="BZ177" s="92"/>
      <c r="CA177" s="93" t="str">
        <f t="shared" si="7"/>
        <v/>
      </c>
      <c r="CB177" s="93" t="str">
        <f t="shared" si="8"/>
        <v/>
      </c>
      <c r="CC177" s="92"/>
    </row>
    <row r="178" spans="1:81" ht="13.8">
      <c r="A178" s="55" t="str">
        <f t="shared" si="9"/>
        <v/>
      </c>
      <c r="R178" s="92"/>
      <c r="AV178" s="92"/>
      <c r="BZ178" s="92"/>
      <c r="CA178" s="93" t="str">
        <f t="shared" si="7"/>
        <v/>
      </c>
      <c r="CB178" s="93" t="str">
        <f t="shared" si="8"/>
        <v/>
      </c>
      <c r="CC178" s="92"/>
    </row>
    <row r="179" spans="1:81" ht="13.8">
      <c r="A179" s="55" t="str">
        <f t="shared" si="9"/>
        <v/>
      </c>
      <c r="R179" s="92"/>
      <c r="AV179" s="92"/>
      <c r="BZ179" s="92"/>
      <c r="CA179" s="93" t="str">
        <f t="shared" si="7"/>
        <v/>
      </c>
      <c r="CB179" s="93" t="str">
        <f t="shared" si="8"/>
        <v/>
      </c>
      <c r="CC179" s="92"/>
    </row>
    <row r="180" spans="1:81" ht="13.8">
      <c r="A180" s="55" t="str">
        <f t="shared" si="9"/>
        <v/>
      </c>
      <c r="R180" s="92"/>
      <c r="AV180" s="92"/>
      <c r="BZ180" s="92"/>
      <c r="CA180" s="93" t="str">
        <f t="shared" si="7"/>
        <v/>
      </c>
      <c r="CB180" s="93" t="str">
        <f t="shared" si="8"/>
        <v/>
      </c>
      <c r="CC180" s="92"/>
    </row>
    <row r="181" spans="1:81" ht="13.8">
      <c r="A181" s="55" t="str">
        <f t="shared" si="9"/>
        <v/>
      </c>
      <c r="R181" s="92"/>
      <c r="AV181" s="92"/>
      <c r="BZ181" s="92"/>
      <c r="CA181" s="93" t="str">
        <f t="shared" si="7"/>
        <v/>
      </c>
      <c r="CB181" s="93" t="str">
        <f t="shared" si="8"/>
        <v/>
      </c>
      <c r="CC181" s="92"/>
    </row>
    <row r="182" spans="1:81" ht="13.8">
      <c r="A182" s="55" t="str">
        <f t="shared" si="9"/>
        <v/>
      </c>
      <c r="R182" s="92"/>
      <c r="AV182" s="92"/>
      <c r="BZ182" s="92"/>
      <c r="CA182" s="93" t="str">
        <f t="shared" si="7"/>
        <v/>
      </c>
      <c r="CB182" s="93" t="str">
        <f t="shared" si="8"/>
        <v/>
      </c>
      <c r="CC182" s="92"/>
    </row>
    <row r="183" spans="1:81" ht="13.8">
      <c r="A183" s="55" t="str">
        <f t="shared" si="9"/>
        <v/>
      </c>
      <c r="R183" s="92"/>
      <c r="AV183" s="92"/>
      <c r="BZ183" s="92"/>
      <c r="CA183" s="93" t="str">
        <f t="shared" si="7"/>
        <v/>
      </c>
      <c r="CB183" s="93" t="str">
        <f t="shared" si="8"/>
        <v/>
      </c>
      <c r="CC183" s="92"/>
    </row>
    <row r="184" spans="1:81" ht="13.8">
      <c r="A184" s="55" t="str">
        <f t="shared" si="9"/>
        <v/>
      </c>
      <c r="R184" s="92"/>
      <c r="AV184" s="92"/>
      <c r="BZ184" s="92"/>
      <c r="CA184" s="93" t="str">
        <f t="shared" si="7"/>
        <v/>
      </c>
      <c r="CB184" s="93" t="str">
        <f t="shared" si="8"/>
        <v/>
      </c>
      <c r="CC184" s="92"/>
    </row>
    <row r="185" spans="1:81" ht="13.8">
      <c r="A185" s="55" t="str">
        <f t="shared" si="9"/>
        <v/>
      </c>
      <c r="R185" s="92"/>
      <c r="AV185" s="92"/>
      <c r="BZ185" s="92"/>
      <c r="CA185" s="93" t="str">
        <f t="shared" si="7"/>
        <v/>
      </c>
      <c r="CB185" s="93" t="str">
        <f t="shared" si="8"/>
        <v/>
      </c>
      <c r="CC185" s="92"/>
    </row>
    <row r="186" spans="1:81" ht="13.8">
      <c r="A186" s="55" t="str">
        <f t="shared" si="9"/>
        <v/>
      </c>
      <c r="R186" s="92"/>
      <c r="AV186" s="92"/>
      <c r="BZ186" s="92"/>
      <c r="CA186" s="93" t="str">
        <f t="shared" si="7"/>
        <v/>
      </c>
      <c r="CB186" s="93" t="str">
        <f t="shared" si="8"/>
        <v/>
      </c>
      <c r="CC186" s="92"/>
    </row>
    <row r="187" spans="1:81" ht="13.8">
      <c r="A187" s="55" t="str">
        <f t="shared" si="9"/>
        <v/>
      </c>
      <c r="R187" s="92"/>
      <c r="AV187" s="92"/>
      <c r="BZ187" s="92"/>
      <c r="CA187" s="93" t="str">
        <f t="shared" si="7"/>
        <v/>
      </c>
      <c r="CB187" s="93" t="str">
        <f t="shared" si="8"/>
        <v/>
      </c>
      <c r="CC187" s="92"/>
    </row>
    <row r="188" spans="1:81" ht="13.8">
      <c r="A188" s="55" t="str">
        <f t="shared" si="9"/>
        <v/>
      </c>
      <c r="R188" s="92"/>
      <c r="AV188" s="92"/>
      <c r="BZ188" s="92"/>
      <c r="CA188" s="93" t="str">
        <f t="shared" si="7"/>
        <v/>
      </c>
      <c r="CB188" s="93" t="str">
        <f t="shared" si="8"/>
        <v/>
      </c>
      <c r="CC188" s="92"/>
    </row>
    <row r="189" spans="1:81" ht="13.8">
      <c r="A189" s="55" t="str">
        <f t="shared" si="9"/>
        <v/>
      </c>
      <c r="R189" s="92"/>
      <c r="AV189" s="92"/>
      <c r="BZ189" s="92"/>
      <c r="CA189" s="93" t="str">
        <f t="shared" si="7"/>
        <v/>
      </c>
      <c r="CB189" s="93" t="str">
        <f t="shared" si="8"/>
        <v/>
      </c>
      <c r="CC189" s="92"/>
    </row>
    <row r="190" spans="1:81" ht="13.8">
      <c r="A190" s="55" t="str">
        <f t="shared" si="9"/>
        <v/>
      </c>
      <c r="R190" s="92"/>
      <c r="AV190" s="92"/>
      <c r="BZ190" s="92"/>
      <c r="CA190" s="93" t="str">
        <f t="shared" si="7"/>
        <v/>
      </c>
      <c r="CB190" s="93" t="str">
        <f t="shared" si="8"/>
        <v/>
      </c>
      <c r="CC190" s="92"/>
    </row>
    <row r="191" spans="1:81" ht="13.8">
      <c r="A191" s="55" t="str">
        <f t="shared" si="9"/>
        <v/>
      </c>
      <c r="R191" s="92"/>
      <c r="AV191" s="92"/>
      <c r="BZ191" s="92"/>
      <c r="CA191" s="93" t="str">
        <f t="shared" si="7"/>
        <v/>
      </c>
      <c r="CB191" s="93" t="str">
        <f t="shared" si="8"/>
        <v/>
      </c>
      <c r="CC191" s="92"/>
    </row>
    <row r="192" spans="1:81" ht="13.8">
      <c r="A192" s="55" t="str">
        <f t="shared" si="9"/>
        <v/>
      </c>
      <c r="R192" s="92"/>
      <c r="AV192" s="92"/>
      <c r="BZ192" s="92"/>
      <c r="CA192" s="93" t="str">
        <f t="shared" si="7"/>
        <v/>
      </c>
      <c r="CB192" s="93" t="str">
        <f t="shared" si="8"/>
        <v/>
      </c>
      <c r="CC192" s="92"/>
    </row>
    <row r="193" spans="1:81" ht="13.8">
      <c r="A193" s="55" t="str">
        <f t="shared" si="9"/>
        <v/>
      </c>
      <c r="R193" s="92"/>
      <c r="AV193" s="92"/>
      <c r="BZ193" s="92"/>
      <c r="CA193" s="93" t="str">
        <f t="shared" si="7"/>
        <v/>
      </c>
      <c r="CB193" s="93" t="str">
        <f t="shared" si="8"/>
        <v/>
      </c>
      <c r="CC193" s="92"/>
    </row>
    <row r="194" spans="1:81" ht="13.8">
      <c r="A194" s="55" t="str">
        <f t="shared" si="9"/>
        <v/>
      </c>
      <c r="R194" s="92"/>
      <c r="AV194" s="92"/>
      <c r="BZ194" s="92"/>
      <c r="CA194" s="93" t="str">
        <f t="shared" si="7"/>
        <v/>
      </c>
      <c r="CB194" s="93" t="str">
        <f t="shared" si="8"/>
        <v/>
      </c>
      <c r="CC194" s="92"/>
    </row>
    <row r="195" spans="1:81" ht="13.8">
      <c r="A195" s="55" t="str">
        <f t="shared" si="9"/>
        <v/>
      </c>
      <c r="R195" s="92"/>
      <c r="AV195" s="92"/>
      <c r="BZ195" s="92"/>
      <c r="CA195" s="93" t="str">
        <f t="shared" ref="CA195:CA258" si="10">IF(V195="","",V195)</f>
        <v/>
      </c>
      <c r="CB195" s="93" t="str">
        <f t="shared" si="8"/>
        <v/>
      </c>
      <c r="CC195" s="92"/>
    </row>
    <row r="196" spans="1:81" ht="13.8">
      <c r="A196" s="55" t="str">
        <f t="shared" si="9"/>
        <v/>
      </c>
      <c r="R196" s="92"/>
      <c r="AV196" s="92"/>
      <c r="BZ196" s="92"/>
      <c r="CA196" s="93" t="str">
        <f t="shared" si="10"/>
        <v/>
      </c>
      <c r="CB196" s="93" t="str">
        <f t="shared" si="8"/>
        <v/>
      </c>
      <c r="CC196" s="92"/>
    </row>
    <row r="197" spans="1:81" ht="13.8">
      <c r="A197" s="55" t="str">
        <f t="shared" si="9"/>
        <v/>
      </c>
      <c r="R197" s="92"/>
      <c r="AV197" s="92"/>
      <c r="BZ197" s="92"/>
      <c r="CA197" s="93" t="str">
        <f t="shared" si="10"/>
        <v/>
      </c>
      <c r="CB197" s="93" t="str">
        <f t="shared" si="8"/>
        <v/>
      </c>
      <c r="CC197" s="92"/>
    </row>
    <row r="198" spans="1:81" ht="13.8">
      <c r="A198" s="55" t="str">
        <f t="shared" si="9"/>
        <v/>
      </c>
      <c r="R198" s="92"/>
      <c r="AV198" s="92"/>
      <c r="BZ198" s="92"/>
      <c r="CA198" s="93" t="str">
        <f t="shared" si="10"/>
        <v/>
      </c>
      <c r="CB198" s="93" t="str">
        <f t="shared" si="8"/>
        <v/>
      </c>
      <c r="CC198" s="92"/>
    </row>
    <row r="199" spans="1:81" ht="13.8">
      <c r="A199" s="55" t="str">
        <f t="shared" si="9"/>
        <v/>
      </c>
      <c r="R199" s="92"/>
      <c r="AV199" s="92"/>
      <c r="BZ199" s="92"/>
      <c r="CA199" s="93" t="str">
        <f t="shared" si="10"/>
        <v/>
      </c>
      <c r="CB199" s="93" t="str">
        <f t="shared" ref="CB199:CB262" si="11">IF(AB199="","",AB199)</f>
        <v/>
      </c>
      <c r="CC199" s="92"/>
    </row>
    <row r="200" spans="1:81" ht="13.8">
      <c r="A200" s="55" t="str">
        <f t="shared" si="9"/>
        <v/>
      </c>
      <c r="R200" s="92"/>
      <c r="AV200" s="92"/>
      <c r="BZ200" s="92"/>
      <c r="CA200" s="93" t="str">
        <f t="shared" si="10"/>
        <v/>
      </c>
      <c r="CB200" s="93" t="str">
        <f t="shared" si="11"/>
        <v/>
      </c>
      <c r="CC200" s="92"/>
    </row>
    <row r="201" spans="1:81" ht="13.8">
      <c r="A201" s="55" t="str">
        <f t="shared" ref="A201:A264" si="12">RIGHT(B201,4)</f>
        <v/>
      </c>
      <c r="R201" s="92"/>
      <c r="AV201" s="92"/>
      <c r="BZ201" s="92"/>
      <c r="CA201" s="93" t="str">
        <f t="shared" si="10"/>
        <v/>
      </c>
      <c r="CB201" s="93" t="str">
        <f t="shared" si="11"/>
        <v/>
      </c>
      <c r="CC201" s="92"/>
    </row>
    <row r="202" spans="1:81" ht="13.8">
      <c r="A202" s="55" t="str">
        <f t="shared" si="12"/>
        <v/>
      </c>
      <c r="R202" s="92"/>
      <c r="AV202" s="92"/>
      <c r="BZ202" s="92"/>
      <c r="CA202" s="93" t="str">
        <f t="shared" si="10"/>
        <v/>
      </c>
      <c r="CB202" s="93" t="str">
        <f t="shared" si="11"/>
        <v/>
      </c>
      <c r="CC202" s="92"/>
    </row>
    <row r="203" spans="1:81" ht="13.8">
      <c r="A203" s="55" t="str">
        <f t="shared" si="12"/>
        <v/>
      </c>
      <c r="R203" s="92"/>
      <c r="AV203" s="92"/>
      <c r="BZ203" s="92"/>
      <c r="CA203" s="93" t="str">
        <f t="shared" si="10"/>
        <v/>
      </c>
      <c r="CB203" s="93" t="str">
        <f t="shared" si="11"/>
        <v/>
      </c>
      <c r="CC203" s="92"/>
    </row>
    <row r="204" spans="1:81" ht="13.8">
      <c r="A204" s="55" t="str">
        <f t="shared" si="12"/>
        <v/>
      </c>
      <c r="R204" s="92"/>
      <c r="AV204" s="92"/>
      <c r="BZ204" s="92"/>
      <c r="CA204" s="93" t="str">
        <f t="shared" si="10"/>
        <v/>
      </c>
      <c r="CB204" s="93" t="str">
        <f t="shared" si="11"/>
        <v/>
      </c>
      <c r="CC204" s="92"/>
    </row>
    <row r="205" spans="1:81" ht="13.8">
      <c r="A205" s="55" t="str">
        <f t="shared" si="12"/>
        <v/>
      </c>
      <c r="R205" s="92"/>
      <c r="AV205" s="92"/>
      <c r="BZ205" s="92"/>
      <c r="CA205" s="93" t="str">
        <f t="shared" si="10"/>
        <v/>
      </c>
      <c r="CB205" s="93" t="str">
        <f t="shared" si="11"/>
        <v/>
      </c>
      <c r="CC205" s="92"/>
    </row>
    <row r="206" spans="1:81" ht="13.8">
      <c r="A206" s="55" t="str">
        <f t="shared" si="12"/>
        <v/>
      </c>
      <c r="R206" s="92"/>
      <c r="AV206" s="92"/>
      <c r="BZ206" s="92"/>
      <c r="CA206" s="93" t="str">
        <f t="shared" si="10"/>
        <v/>
      </c>
      <c r="CB206" s="93" t="str">
        <f t="shared" si="11"/>
        <v/>
      </c>
      <c r="CC206" s="92"/>
    </row>
    <row r="207" spans="1:81" ht="13.8">
      <c r="A207" s="55" t="str">
        <f t="shared" si="12"/>
        <v/>
      </c>
      <c r="R207" s="92"/>
      <c r="AV207" s="92"/>
      <c r="BZ207" s="92"/>
      <c r="CA207" s="93" t="str">
        <f t="shared" si="10"/>
        <v/>
      </c>
      <c r="CB207" s="93" t="str">
        <f t="shared" si="11"/>
        <v/>
      </c>
      <c r="CC207" s="92"/>
    </row>
    <row r="208" spans="1:81" ht="13.8">
      <c r="A208" s="55" t="str">
        <f t="shared" si="12"/>
        <v/>
      </c>
      <c r="R208" s="92"/>
      <c r="AV208" s="92"/>
      <c r="BZ208" s="92"/>
      <c r="CA208" s="93" t="str">
        <f t="shared" si="10"/>
        <v/>
      </c>
      <c r="CB208" s="93" t="str">
        <f t="shared" si="11"/>
        <v/>
      </c>
      <c r="CC208" s="92"/>
    </row>
    <row r="209" spans="1:81" ht="13.8">
      <c r="A209" s="55" t="str">
        <f t="shared" si="12"/>
        <v/>
      </c>
      <c r="R209" s="92"/>
      <c r="AV209" s="92"/>
      <c r="BZ209" s="92"/>
      <c r="CA209" s="93" t="str">
        <f t="shared" si="10"/>
        <v/>
      </c>
      <c r="CB209" s="93" t="str">
        <f t="shared" si="11"/>
        <v/>
      </c>
      <c r="CC209" s="92"/>
    </row>
    <row r="210" spans="1:81" ht="13.8">
      <c r="A210" s="55" t="str">
        <f t="shared" si="12"/>
        <v/>
      </c>
      <c r="R210" s="92"/>
      <c r="AV210" s="92"/>
      <c r="BZ210" s="92"/>
      <c r="CA210" s="93" t="str">
        <f t="shared" si="10"/>
        <v/>
      </c>
      <c r="CB210" s="93" t="str">
        <f t="shared" si="11"/>
        <v/>
      </c>
      <c r="CC210" s="92"/>
    </row>
    <row r="211" spans="1:81" ht="13.8">
      <c r="A211" s="55" t="str">
        <f t="shared" si="12"/>
        <v/>
      </c>
      <c r="R211" s="92"/>
      <c r="AV211" s="92"/>
      <c r="BZ211" s="92"/>
      <c r="CA211" s="93" t="str">
        <f t="shared" si="10"/>
        <v/>
      </c>
      <c r="CB211" s="93" t="str">
        <f t="shared" si="11"/>
        <v/>
      </c>
      <c r="CC211" s="92"/>
    </row>
    <row r="212" spans="1:81" ht="13.8">
      <c r="A212" s="55" t="str">
        <f t="shared" si="12"/>
        <v/>
      </c>
      <c r="R212" s="92"/>
      <c r="AV212" s="92"/>
      <c r="BZ212" s="92"/>
      <c r="CA212" s="93" t="str">
        <f t="shared" si="10"/>
        <v/>
      </c>
      <c r="CB212" s="93" t="str">
        <f t="shared" si="11"/>
        <v/>
      </c>
      <c r="CC212" s="92"/>
    </row>
    <row r="213" spans="1:81" ht="13.8">
      <c r="A213" s="55" t="str">
        <f t="shared" si="12"/>
        <v/>
      </c>
      <c r="R213" s="92"/>
      <c r="AV213" s="92"/>
      <c r="BZ213" s="92"/>
      <c r="CA213" s="93" t="str">
        <f t="shared" si="10"/>
        <v/>
      </c>
      <c r="CB213" s="93" t="str">
        <f t="shared" si="11"/>
        <v/>
      </c>
      <c r="CC213" s="92"/>
    </row>
    <row r="214" spans="1:81" ht="13.8">
      <c r="A214" s="55" t="str">
        <f t="shared" si="12"/>
        <v/>
      </c>
      <c r="R214" s="92"/>
      <c r="AV214" s="92"/>
      <c r="BZ214" s="92"/>
      <c r="CA214" s="93" t="str">
        <f t="shared" si="10"/>
        <v/>
      </c>
      <c r="CB214" s="93" t="str">
        <f t="shared" si="11"/>
        <v/>
      </c>
      <c r="CC214" s="92"/>
    </row>
    <row r="215" spans="1:81" ht="13.8">
      <c r="A215" s="55" t="str">
        <f t="shared" si="12"/>
        <v/>
      </c>
      <c r="R215" s="92"/>
      <c r="AV215" s="92"/>
      <c r="BZ215" s="92"/>
      <c r="CA215" s="93" t="str">
        <f t="shared" si="10"/>
        <v/>
      </c>
      <c r="CB215" s="93" t="str">
        <f t="shared" si="11"/>
        <v/>
      </c>
      <c r="CC215" s="92"/>
    </row>
    <row r="216" spans="1:81" ht="13.8">
      <c r="A216" s="55" t="str">
        <f t="shared" si="12"/>
        <v/>
      </c>
      <c r="R216" s="92"/>
      <c r="AV216" s="92"/>
      <c r="BZ216" s="92"/>
      <c r="CA216" s="93" t="str">
        <f t="shared" si="10"/>
        <v/>
      </c>
      <c r="CB216" s="93" t="str">
        <f t="shared" si="11"/>
        <v/>
      </c>
      <c r="CC216" s="92"/>
    </row>
    <row r="217" spans="1:81" ht="13.8">
      <c r="A217" s="55" t="str">
        <f t="shared" si="12"/>
        <v/>
      </c>
      <c r="R217" s="92"/>
      <c r="AV217" s="92"/>
      <c r="BZ217" s="92"/>
      <c r="CA217" s="93" t="str">
        <f t="shared" si="10"/>
        <v/>
      </c>
      <c r="CB217" s="93" t="str">
        <f t="shared" si="11"/>
        <v/>
      </c>
      <c r="CC217" s="92"/>
    </row>
    <row r="218" spans="1:81" ht="13.8">
      <c r="A218" s="55" t="str">
        <f t="shared" si="12"/>
        <v/>
      </c>
      <c r="R218" s="92"/>
      <c r="AV218" s="92"/>
      <c r="BZ218" s="92"/>
      <c r="CA218" s="93" t="str">
        <f t="shared" si="10"/>
        <v/>
      </c>
      <c r="CB218" s="93" t="str">
        <f t="shared" si="11"/>
        <v/>
      </c>
      <c r="CC218" s="92"/>
    </row>
    <row r="219" spans="1:81" ht="13.8">
      <c r="A219" s="55" t="str">
        <f t="shared" si="12"/>
        <v/>
      </c>
      <c r="R219" s="92"/>
      <c r="AV219" s="92"/>
      <c r="BZ219" s="92"/>
      <c r="CA219" s="93" t="str">
        <f t="shared" si="10"/>
        <v/>
      </c>
      <c r="CB219" s="93" t="str">
        <f t="shared" si="11"/>
        <v/>
      </c>
      <c r="CC219" s="92"/>
    </row>
    <row r="220" spans="1:81" ht="13.8">
      <c r="A220" s="55" t="str">
        <f t="shared" si="12"/>
        <v/>
      </c>
      <c r="R220" s="92"/>
      <c r="AV220" s="92"/>
      <c r="BZ220" s="92"/>
      <c r="CA220" s="93" t="str">
        <f t="shared" si="10"/>
        <v/>
      </c>
      <c r="CB220" s="93" t="str">
        <f t="shared" si="11"/>
        <v/>
      </c>
      <c r="CC220" s="92"/>
    </row>
    <row r="221" spans="1:81" ht="13.8">
      <c r="A221" s="55" t="str">
        <f t="shared" si="12"/>
        <v/>
      </c>
      <c r="R221" s="92"/>
      <c r="AV221" s="92"/>
      <c r="BZ221" s="92"/>
      <c r="CA221" s="93" t="str">
        <f t="shared" si="10"/>
        <v/>
      </c>
      <c r="CB221" s="93" t="str">
        <f t="shared" si="11"/>
        <v/>
      </c>
      <c r="CC221" s="92"/>
    </row>
    <row r="222" spans="1:81" ht="13.8">
      <c r="A222" s="55" t="str">
        <f t="shared" si="12"/>
        <v/>
      </c>
      <c r="R222" s="92"/>
      <c r="AV222" s="92"/>
      <c r="BZ222" s="92"/>
      <c r="CA222" s="93" t="str">
        <f t="shared" si="10"/>
        <v/>
      </c>
      <c r="CB222" s="93" t="str">
        <f t="shared" si="11"/>
        <v/>
      </c>
      <c r="CC222" s="92"/>
    </row>
    <row r="223" spans="1:81" ht="13.8">
      <c r="A223" s="55" t="str">
        <f t="shared" si="12"/>
        <v/>
      </c>
      <c r="R223" s="92"/>
      <c r="AV223" s="92"/>
      <c r="BZ223" s="92"/>
      <c r="CA223" s="93" t="str">
        <f t="shared" si="10"/>
        <v/>
      </c>
      <c r="CB223" s="93" t="str">
        <f t="shared" si="11"/>
        <v/>
      </c>
      <c r="CC223" s="92"/>
    </row>
    <row r="224" spans="1:81" ht="13.8">
      <c r="A224" s="55" t="str">
        <f t="shared" si="12"/>
        <v/>
      </c>
      <c r="R224" s="92"/>
      <c r="AV224" s="92"/>
      <c r="BZ224" s="92"/>
      <c r="CA224" s="93" t="str">
        <f t="shared" si="10"/>
        <v/>
      </c>
      <c r="CB224" s="93" t="str">
        <f t="shared" si="11"/>
        <v/>
      </c>
      <c r="CC224" s="92"/>
    </row>
    <row r="225" spans="1:81" ht="13.8">
      <c r="A225" s="55" t="str">
        <f t="shared" si="12"/>
        <v/>
      </c>
      <c r="R225" s="92"/>
      <c r="AV225" s="92"/>
      <c r="BZ225" s="92"/>
      <c r="CA225" s="93" t="str">
        <f t="shared" si="10"/>
        <v/>
      </c>
      <c r="CB225" s="93" t="str">
        <f t="shared" si="11"/>
        <v/>
      </c>
      <c r="CC225" s="92"/>
    </row>
    <row r="226" spans="1:81" ht="13.8">
      <c r="A226" s="55" t="str">
        <f t="shared" si="12"/>
        <v/>
      </c>
      <c r="R226" s="92"/>
      <c r="AV226" s="92"/>
      <c r="BZ226" s="92"/>
      <c r="CA226" s="93" t="str">
        <f t="shared" si="10"/>
        <v/>
      </c>
      <c r="CB226" s="93" t="str">
        <f t="shared" si="11"/>
        <v/>
      </c>
      <c r="CC226" s="92"/>
    </row>
    <row r="227" spans="1:81" ht="13.8">
      <c r="A227" s="55" t="str">
        <f t="shared" si="12"/>
        <v/>
      </c>
      <c r="R227" s="92"/>
      <c r="AV227" s="92"/>
      <c r="BZ227" s="92"/>
      <c r="CA227" s="93" t="str">
        <f t="shared" si="10"/>
        <v/>
      </c>
      <c r="CB227" s="93" t="str">
        <f t="shared" si="11"/>
        <v/>
      </c>
      <c r="CC227" s="92"/>
    </row>
    <row r="228" spans="1:81" ht="13.8">
      <c r="A228" s="55" t="str">
        <f t="shared" si="12"/>
        <v/>
      </c>
      <c r="R228" s="92"/>
      <c r="AV228" s="92"/>
      <c r="BZ228" s="92"/>
      <c r="CA228" s="93" t="str">
        <f t="shared" si="10"/>
        <v/>
      </c>
      <c r="CB228" s="93" t="str">
        <f t="shared" si="11"/>
        <v/>
      </c>
      <c r="CC228" s="92"/>
    </row>
    <row r="229" spans="1:81" ht="13.8">
      <c r="A229" s="55" t="str">
        <f t="shared" si="12"/>
        <v/>
      </c>
      <c r="R229" s="92"/>
      <c r="AV229" s="92"/>
      <c r="BZ229" s="92"/>
      <c r="CA229" s="93" t="str">
        <f t="shared" si="10"/>
        <v/>
      </c>
      <c r="CB229" s="93" t="str">
        <f t="shared" si="11"/>
        <v/>
      </c>
      <c r="CC229" s="92"/>
    </row>
    <row r="230" spans="1:81" ht="13.8">
      <c r="A230" s="55" t="str">
        <f t="shared" si="12"/>
        <v/>
      </c>
      <c r="R230" s="92"/>
      <c r="AV230" s="92"/>
      <c r="BZ230" s="92"/>
      <c r="CA230" s="93" t="str">
        <f t="shared" si="10"/>
        <v/>
      </c>
      <c r="CB230" s="93" t="str">
        <f t="shared" si="11"/>
        <v/>
      </c>
      <c r="CC230" s="92"/>
    </row>
    <row r="231" spans="1:81" ht="13.8">
      <c r="A231" s="55" t="str">
        <f t="shared" si="12"/>
        <v/>
      </c>
      <c r="R231" s="92"/>
      <c r="AV231" s="92"/>
      <c r="BZ231" s="92"/>
      <c r="CA231" s="93" t="str">
        <f t="shared" si="10"/>
        <v/>
      </c>
      <c r="CB231" s="93" t="str">
        <f t="shared" si="11"/>
        <v/>
      </c>
      <c r="CC231" s="92"/>
    </row>
    <row r="232" spans="1:81" ht="13.8">
      <c r="A232" s="55" t="str">
        <f t="shared" si="12"/>
        <v/>
      </c>
      <c r="R232" s="92"/>
      <c r="AV232" s="92"/>
      <c r="BZ232" s="92"/>
      <c r="CA232" s="93" t="str">
        <f t="shared" si="10"/>
        <v/>
      </c>
      <c r="CB232" s="93" t="str">
        <f t="shared" si="11"/>
        <v/>
      </c>
      <c r="CC232" s="92"/>
    </row>
    <row r="233" spans="1:81" ht="13.8">
      <c r="A233" s="55" t="str">
        <f t="shared" si="12"/>
        <v/>
      </c>
      <c r="R233" s="92"/>
      <c r="AV233" s="92"/>
      <c r="BZ233" s="92"/>
      <c r="CA233" s="93" t="str">
        <f t="shared" si="10"/>
        <v/>
      </c>
      <c r="CB233" s="93" t="str">
        <f t="shared" si="11"/>
        <v/>
      </c>
      <c r="CC233" s="92"/>
    </row>
    <row r="234" spans="1:81" ht="13.8">
      <c r="A234" s="55" t="str">
        <f t="shared" si="12"/>
        <v/>
      </c>
      <c r="R234" s="92"/>
      <c r="AV234" s="92"/>
      <c r="BZ234" s="92"/>
      <c r="CA234" s="93" t="str">
        <f t="shared" si="10"/>
        <v/>
      </c>
      <c r="CB234" s="93" t="str">
        <f t="shared" si="11"/>
        <v/>
      </c>
      <c r="CC234" s="92"/>
    </row>
    <row r="235" spans="1:81" ht="13.8">
      <c r="A235" s="55" t="str">
        <f t="shared" si="12"/>
        <v/>
      </c>
      <c r="R235" s="92"/>
      <c r="AV235" s="92"/>
      <c r="BZ235" s="92"/>
      <c r="CA235" s="93" t="str">
        <f t="shared" si="10"/>
        <v/>
      </c>
      <c r="CB235" s="93" t="str">
        <f t="shared" si="11"/>
        <v/>
      </c>
      <c r="CC235" s="92"/>
    </row>
    <row r="236" spans="1:81" ht="13.8">
      <c r="A236" s="55" t="str">
        <f t="shared" si="12"/>
        <v/>
      </c>
      <c r="R236" s="92"/>
      <c r="AV236" s="92"/>
      <c r="BZ236" s="92"/>
      <c r="CA236" s="93" t="str">
        <f t="shared" si="10"/>
        <v/>
      </c>
      <c r="CB236" s="93" t="str">
        <f t="shared" si="11"/>
        <v/>
      </c>
      <c r="CC236" s="92"/>
    </row>
    <row r="237" spans="1:81" ht="13.8">
      <c r="A237" s="55" t="str">
        <f t="shared" si="12"/>
        <v/>
      </c>
      <c r="R237" s="92"/>
      <c r="AV237" s="92"/>
      <c r="BZ237" s="92"/>
      <c r="CA237" s="93" t="str">
        <f t="shared" si="10"/>
        <v/>
      </c>
      <c r="CB237" s="93" t="str">
        <f t="shared" si="11"/>
        <v/>
      </c>
      <c r="CC237" s="92"/>
    </row>
    <row r="238" spans="1:81" ht="13.8">
      <c r="A238" s="55" t="str">
        <f t="shared" si="12"/>
        <v/>
      </c>
      <c r="R238" s="92"/>
      <c r="AV238" s="92"/>
      <c r="BZ238" s="92"/>
      <c r="CA238" s="93" t="str">
        <f t="shared" si="10"/>
        <v/>
      </c>
      <c r="CB238" s="93" t="str">
        <f t="shared" si="11"/>
        <v/>
      </c>
      <c r="CC238" s="92"/>
    </row>
    <row r="239" spans="1:81" ht="13.8">
      <c r="A239" s="55" t="str">
        <f t="shared" si="12"/>
        <v/>
      </c>
      <c r="R239" s="92"/>
      <c r="AV239" s="92"/>
      <c r="BZ239" s="92"/>
      <c r="CA239" s="93" t="str">
        <f t="shared" si="10"/>
        <v/>
      </c>
      <c r="CB239" s="93" t="str">
        <f t="shared" si="11"/>
        <v/>
      </c>
      <c r="CC239" s="92"/>
    </row>
    <row r="240" spans="1:81" ht="13.8">
      <c r="A240" s="55" t="str">
        <f t="shared" si="12"/>
        <v/>
      </c>
      <c r="R240" s="92"/>
      <c r="AV240" s="92"/>
      <c r="BZ240" s="92"/>
      <c r="CA240" s="93" t="str">
        <f t="shared" si="10"/>
        <v/>
      </c>
      <c r="CB240" s="93" t="str">
        <f t="shared" si="11"/>
        <v/>
      </c>
      <c r="CC240" s="92"/>
    </row>
    <row r="241" spans="1:81" ht="13.8">
      <c r="A241" s="55" t="str">
        <f t="shared" si="12"/>
        <v/>
      </c>
      <c r="R241" s="92"/>
      <c r="AV241" s="92"/>
      <c r="BZ241" s="92"/>
      <c r="CA241" s="93" t="str">
        <f t="shared" si="10"/>
        <v/>
      </c>
      <c r="CB241" s="93" t="str">
        <f t="shared" si="11"/>
        <v/>
      </c>
      <c r="CC241" s="92"/>
    </row>
    <row r="242" spans="1:81" ht="13.8">
      <c r="A242" s="55" t="str">
        <f t="shared" si="12"/>
        <v/>
      </c>
      <c r="R242" s="92"/>
      <c r="AV242" s="92"/>
      <c r="BZ242" s="92"/>
      <c r="CA242" s="93" t="str">
        <f t="shared" si="10"/>
        <v/>
      </c>
      <c r="CB242" s="93" t="str">
        <f t="shared" si="11"/>
        <v/>
      </c>
      <c r="CC242" s="92"/>
    </row>
    <row r="243" spans="1:81" ht="13.8">
      <c r="A243" s="55" t="str">
        <f t="shared" si="12"/>
        <v/>
      </c>
      <c r="R243" s="92"/>
      <c r="AV243" s="92"/>
      <c r="BZ243" s="92"/>
      <c r="CA243" s="93" t="str">
        <f t="shared" si="10"/>
        <v/>
      </c>
      <c r="CB243" s="93" t="str">
        <f t="shared" si="11"/>
        <v/>
      </c>
      <c r="CC243" s="92"/>
    </row>
    <row r="244" spans="1:81" ht="13.8">
      <c r="A244" s="55" t="str">
        <f t="shared" si="12"/>
        <v/>
      </c>
      <c r="R244" s="92"/>
      <c r="AV244" s="92"/>
      <c r="BZ244" s="92"/>
      <c r="CA244" s="93" t="str">
        <f t="shared" si="10"/>
        <v/>
      </c>
      <c r="CB244" s="93" t="str">
        <f t="shared" si="11"/>
        <v/>
      </c>
      <c r="CC244" s="92"/>
    </row>
    <row r="245" spans="1:81" ht="13.8">
      <c r="A245" s="55" t="str">
        <f t="shared" si="12"/>
        <v/>
      </c>
      <c r="R245" s="92"/>
      <c r="AV245" s="92"/>
      <c r="BZ245" s="92"/>
      <c r="CA245" s="93" t="str">
        <f t="shared" si="10"/>
        <v/>
      </c>
      <c r="CB245" s="93" t="str">
        <f t="shared" si="11"/>
        <v/>
      </c>
      <c r="CC245" s="92"/>
    </row>
    <row r="246" spans="1:81" ht="13.8">
      <c r="A246" s="55" t="str">
        <f t="shared" si="12"/>
        <v/>
      </c>
      <c r="R246" s="92"/>
      <c r="AV246" s="92"/>
      <c r="BZ246" s="92"/>
      <c r="CA246" s="93" t="str">
        <f t="shared" si="10"/>
        <v/>
      </c>
      <c r="CB246" s="93" t="str">
        <f t="shared" si="11"/>
        <v/>
      </c>
      <c r="CC246" s="92"/>
    </row>
    <row r="247" spans="1:81" ht="13.8">
      <c r="A247" s="55" t="str">
        <f t="shared" si="12"/>
        <v/>
      </c>
      <c r="R247" s="92"/>
      <c r="AV247" s="92"/>
      <c r="BZ247" s="92"/>
      <c r="CA247" s="93" t="str">
        <f t="shared" si="10"/>
        <v/>
      </c>
      <c r="CB247" s="93" t="str">
        <f t="shared" si="11"/>
        <v/>
      </c>
      <c r="CC247" s="92"/>
    </row>
    <row r="248" spans="1:81" ht="13.8">
      <c r="A248" s="55" t="str">
        <f t="shared" si="12"/>
        <v/>
      </c>
      <c r="R248" s="92"/>
      <c r="AV248" s="92"/>
      <c r="BZ248" s="92"/>
      <c r="CA248" s="93" t="str">
        <f t="shared" si="10"/>
        <v/>
      </c>
      <c r="CB248" s="93" t="str">
        <f t="shared" si="11"/>
        <v/>
      </c>
      <c r="CC248" s="92"/>
    </row>
    <row r="249" spans="1:81" ht="13.8">
      <c r="A249" s="55" t="str">
        <f t="shared" si="12"/>
        <v/>
      </c>
      <c r="R249" s="92"/>
      <c r="AV249" s="92"/>
      <c r="BZ249" s="92"/>
      <c r="CA249" s="93" t="str">
        <f t="shared" si="10"/>
        <v/>
      </c>
      <c r="CB249" s="93" t="str">
        <f t="shared" si="11"/>
        <v/>
      </c>
      <c r="CC249" s="92"/>
    </row>
    <row r="250" spans="1:81" ht="13.8">
      <c r="A250" s="55" t="str">
        <f t="shared" si="12"/>
        <v/>
      </c>
      <c r="R250" s="92"/>
      <c r="AV250" s="92"/>
      <c r="BZ250" s="92"/>
      <c r="CA250" s="93" t="str">
        <f t="shared" si="10"/>
        <v/>
      </c>
      <c r="CB250" s="93" t="str">
        <f t="shared" si="11"/>
        <v/>
      </c>
      <c r="CC250" s="92"/>
    </row>
    <row r="251" spans="1:81" ht="13.8">
      <c r="A251" s="55" t="str">
        <f t="shared" si="12"/>
        <v/>
      </c>
      <c r="R251" s="92"/>
      <c r="AV251" s="92"/>
      <c r="BZ251" s="92"/>
      <c r="CA251" s="93" t="str">
        <f t="shared" si="10"/>
        <v/>
      </c>
      <c r="CB251" s="93" t="str">
        <f t="shared" si="11"/>
        <v/>
      </c>
      <c r="CC251" s="92"/>
    </row>
    <row r="252" spans="1:81" ht="13.8">
      <c r="A252" s="55" t="str">
        <f t="shared" si="12"/>
        <v/>
      </c>
      <c r="R252" s="92"/>
      <c r="AV252" s="92"/>
      <c r="BZ252" s="92"/>
      <c r="CA252" s="93" t="str">
        <f t="shared" si="10"/>
        <v/>
      </c>
      <c r="CB252" s="93" t="str">
        <f t="shared" si="11"/>
        <v/>
      </c>
      <c r="CC252" s="92"/>
    </row>
    <row r="253" spans="1:81" ht="13.8">
      <c r="A253" s="55" t="str">
        <f t="shared" si="12"/>
        <v/>
      </c>
      <c r="R253" s="92"/>
      <c r="AV253" s="92"/>
      <c r="BZ253" s="92"/>
      <c r="CA253" s="93" t="str">
        <f t="shared" si="10"/>
        <v/>
      </c>
      <c r="CB253" s="93" t="str">
        <f t="shared" si="11"/>
        <v/>
      </c>
      <c r="CC253" s="92"/>
    </row>
    <row r="254" spans="1:81" ht="13.8">
      <c r="A254" s="55" t="str">
        <f t="shared" si="12"/>
        <v/>
      </c>
      <c r="R254" s="92"/>
      <c r="AV254" s="92"/>
      <c r="BZ254" s="92"/>
      <c r="CA254" s="93" t="str">
        <f t="shared" si="10"/>
        <v/>
      </c>
      <c r="CB254" s="93" t="str">
        <f t="shared" si="11"/>
        <v/>
      </c>
      <c r="CC254" s="92"/>
    </row>
    <row r="255" spans="1:81" ht="13.8">
      <c r="A255" s="55" t="str">
        <f t="shared" si="12"/>
        <v/>
      </c>
      <c r="R255" s="92"/>
      <c r="AV255" s="92"/>
      <c r="BZ255" s="92"/>
      <c r="CA255" s="93" t="str">
        <f t="shared" si="10"/>
        <v/>
      </c>
      <c r="CB255" s="93" t="str">
        <f t="shared" si="11"/>
        <v/>
      </c>
      <c r="CC255" s="92"/>
    </row>
    <row r="256" spans="1:81" ht="13.8">
      <c r="A256" s="55" t="str">
        <f t="shared" si="12"/>
        <v/>
      </c>
      <c r="R256" s="92"/>
      <c r="AV256" s="92"/>
      <c r="BZ256" s="92"/>
      <c r="CA256" s="93" t="str">
        <f t="shared" si="10"/>
        <v/>
      </c>
      <c r="CB256" s="93" t="str">
        <f t="shared" si="11"/>
        <v/>
      </c>
      <c r="CC256" s="92"/>
    </row>
    <row r="257" spans="1:81" ht="13.8">
      <c r="A257" s="55" t="str">
        <f t="shared" si="12"/>
        <v/>
      </c>
      <c r="R257" s="92"/>
      <c r="AV257" s="92"/>
      <c r="BZ257" s="92"/>
      <c r="CA257" s="93" t="str">
        <f t="shared" si="10"/>
        <v/>
      </c>
      <c r="CB257" s="93" t="str">
        <f t="shared" si="11"/>
        <v/>
      </c>
      <c r="CC257" s="92"/>
    </row>
    <row r="258" spans="1:81" ht="13.8">
      <c r="A258" s="55" t="str">
        <f t="shared" si="12"/>
        <v/>
      </c>
      <c r="R258" s="92"/>
      <c r="AV258" s="92"/>
      <c r="BZ258" s="92"/>
      <c r="CA258" s="93" t="str">
        <f t="shared" si="10"/>
        <v/>
      </c>
      <c r="CB258" s="93" t="str">
        <f t="shared" si="11"/>
        <v/>
      </c>
      <c r="CC258" s="92"/>
    </row>
    <row r="259" spans="1:81" ht="13.8">
      <c r="A259" s="55" t="str">
        <f t="shared" si="12"/>
        <v/>
      </c>
      <c r="R259" s="92"/>
      <c r="AV259" s="92"/>
      <c r="BZ259" s="92"/>
      <c r="CA259" s="93" t="str">
        <f t="shared" ref="CA259:CA322" si="13">IF(V259="","",V259)</f>
        <v/>
      </c>
      <c r="CB259" s="93" t="str">
        <f t="shared" si="11"/>
        <v/>
      </c>
      <c r="CC259" s="92"/>
    </row>
    <row r="260" spans="1:81" ht="13.8">
      <c r="A260" s="55" t="str">
        <f t="shared" si="12"/>
        <v/>
      </c>
      <c r="R260" s="92"/>
      <c r="AV260" s="92"/>
      <c r="BZ260" s="92"/>
      <c r="CA260" s="93" t="str">
        <f t="shared" si="13"/>
        <v/>
      </c>
      <c r="CB260" s="93" t="str">
        <f t="shared" si="11"/>
        <v/>
      </c>
      <c r="CC260" s="92"/>
    </row>
    <row r="261" spans="1:81" ht="13.8">
      <c r="A261" s="55" t="str">
        <f t="shared" si="12"/>
        <v/>
      </c>
      <c r="R261" s="92"/>
      <c r="AV261" s="92"/>
      <c r="BZ261" s="92"/>
      <c r="CA261" s="93" t="str">
        <f t="shared" si="13"/>
        <v/>
      </c>
      <c r="CB261" s="93" t="str">
        <f t="shared" si="11"/>
        <v/>
      </c>
      <c r="CC261" s="92"/>
    </row>
    <row r="262" spans="1:81" ht="13.8">
      <c r="A262" s="55" t="str">
        <f t="shared" si="12"/>
        <v/>
      </c>
      <c r="R262" s="92"/>
      <c r="AV262" s="92"/>
      <c r="BZ262" s="92"/>
      <c r="CA262" s="93" t="str">
        <f t="shared" si="13"/>
        <v/>
      </c>
      <c r="CB262" s="93" t="str">
        <f t="shared" si="11"/>
        <v/>
      </c>
      <c r="CC262" s="92"/>
    </row>
    <row r="263" spans="1:81" ht="13.8">
      <c r="A263" s="55" t="str">
        <f t="shared" si="12"/>
        <v/>
      </c>
      <c r="R263" s="92"/>
      <c r="AV263" s="92"/>
      <c r="BZ263" s="92"/>
      <c r="CA263" s="93" t="str">
        <f t="shared" si="13"/>
        <v/>
      </c>
      <c r="CB263" s="93" t="str">
        <f t="shared" ref="CB263:CB326" si="14">IF(AB263="","",AB263)</f>
        <v/>
      </c>
      <c r="CC263" s="92"/>
    </row>
    <row r="264" spans="1:81" ht="13.8">
      <c r="A264" s="55" t="str">
        <f t="shared" si="12"/>
        <v/>
      </c>
      <c r="R264" s="92"/>
      <c r="AV264" s="92"/>
      <c r="BZ264" s="92"/>
      <c r="CA264" s="93" t="str">
        <f t="shared" si="13"/>
        <v/>
      </c>
      <c r="CB264" s="93" t="str">
        <f t="shared" si="14"/>
        <v/>
      </c>
      <c r="CC264" s="92"/>
    </row>
    <row r="265" spans="1:81" ht="13.8">
      <c r="A265" s="55" t="str">
        <f t="shared" ref="A265:A328" si="15">RIGHT(B265,4)</f>
        <v/>
      </c>
      <c r="R265" s="92"/>
      <c r="AV265" s="92"/>
      <c r="BZ265" s="92"/>
      <c r="CA265" s="93" t="str">
        <f t="shared" si="13"/>
        <v/>
      </c>
      <c r="CB265" s="93" t="str">
        <f t="shared" si="14"/>
        <v/>
      </c>
      <c r="CC265" s="92"/>
    </row>
    <row r="266" spans="1:81" ht="13.8">
      <c r="A266" s="55" t="str">
        <f t="shared" si="15"/>
        <v/>
      </c>
      <c r="R266" s="92"/>
      <c r="AV266" s="92"/>
      <c r="BZ266" s="92"/>
      <c r="CA266" s="93" t="str">
        <f t="shared" si="13"/>
        <v/>
      </c>
      <c r="CB266" s="93" t="str">
        <f t="shared" si="14"/>
        <v/>
      </c>
      <c r="CC266" s="92"/>
    </row>
    <row r="267" spans="1:81" ht="13.8">
      <c r="A267" s="55" t="str">
        <f t="shared" si="15"/>
        <v/>
      </c>
      <c r="R267" s="92"/>
      <c r="AV267" s="92"/>
      <c r="BZ267" s="92"/>
      <c r="CA267" s="93" t="str">
        <f t="shared" si="13"/>
        <v/>
      </c>
      <c r="CB267" s="93" t="str">
        <f t="shared" si="14"/>
        <v/>
      </c>
      <c r="CC267" s="92"/>
    </row>
    <row r="268" spans="1:81" ht="13.8">
      <c r="A268" s="55" t="str">
        <f t="shared" si="15"/>
        <v/>
      </c>
      <c r="R268" s="92"/>
      <c r="AV268" s="92"/>
      <c r="BZ268" s="92"/>
      <c r="CA268" s="93" t="str">
        <f t="shared" si="13"/>
        <v/>
      </c>
      <c r="CB268" s="93" t="str">
        <f t="shared" si="14"/>
        <v/>
      </c>
      <c r="CC268" s="92"/>
    </row>
    <row r="269" spans="1:81" ht="13.8">
      <c r="A269" s="55" t="str">
        <f t="shared" si="15"/>
        <v/>
      </c>
      <c r="R269" s="92"/>
      <c r="AV269" s="92"/>
      <c r="BZ269" s="92"/>
      <c r="CA269" s="93" t="str">
        <f t="shared" si="13"/>
        <v/>
      </c>
      <c r="CB269" s="93" t="str">
        <f t="shared" si="14"/>
        <v/>
      </c>
      <c r="CC269" s="92"/>
    </row>
    <row r="270" spans="1:81" ht="13.8">
      <c r="A270" s="55" t="str">
        <f t="shared" si="15"/>
        <v/>
      </c>
      <c r="R270" s="92"/>
      <c r="AV270" s="92"/>
      <c r="BZ270" s="92"/>
      <c r="CA270" s="93" t="str">
        <f t="shared" si="13"/>
        <v/>
      </c>
      <c r="CB270" s="93" t="str">
        <f t="shared" si="14"/>
        <v/>
      </c>
      <c r="CC270" s="92"/>
    </row>
    <row r="271" spans="1:81" ht="13.8">
      <c r="A271" s="55" t="str">
        <f t="shared" si="15"/>
        <v/>
      </c>
      <c r="R271" s="92"/>
      <c r="AV271" s="92"/>
      <c r="BZ271" s="92"/>
      <c r="CA271" s="93" t="str">
        <f t="shared" si="13"/>
        <v/>
      </c>
      <c r="CB271" s="93" t="str">
        <f t="shared" si="14"/>
        <v/>
      </c>
      <c r="CC271" s="92"/>
    </row>
    <row r="272" spans="1:81" ht="13.8">
      <c r="A272" s="55" t="str">
        <f t="shared" si="15"/>
        <v/>
      </c>
      <c r="R272" s="92"/>
      <c r="AV272" s="92"/>
      <c r="BZ272" s="92"/>
      <c r="CA272" s="93" t="str">
        <f t="shared" si="13"/>
        <v/>
      </c>
      <c r="CB272" s="93" t="str">
        <f t="shared" si="14"/>
        <v/>
      </c>
      <c r="CC272" s="92"/>
    </row>
    <row r="273" spans="1:81" ht="13.8">
      <c r="A273" s="55" t="str">
        <f t="shared" si="15"/>
        <v/>
      </c>
      <c r="R273" s="92"/>
      <c r="AV273" s="92"/>
      <c r="BZ273" s="92"/>
      <c r="CA273" s="93" t="str">
        <f t="shared" si="13"/>
        <v/>
      </c>
      <c r="CB273" s="93" t="str">
        <f t="shared" si="14"/>
        <v/>
      </c>
      <c r="CC273" s="92"/>
    </row>
    <row r="274" spans="1:81" ht="13.8">
      <c r="A274" s="55" t="str">
        <f t="shared" si="15"/>
        <v/>
      </c>
      <c r="R274" s="92"/>
      <c r="AV274" s="92"/>
      <c r="BZ274" s="92"/>
      <c r="CA274" s="93" t="str">
        <f t="shared" si="13"/>
        <v/>
      </c>
      <c r="CB274" s="93" t="str">
        <f t="shared" si="14"/>
        <v/>
      </c>
      <c r="CC274" s="92"/>
    </row>
    <row r="275" spans="1:81" ht="13.8">
      <c r="A275" s="55" t="str">
        <f t="shared" si="15"/>
        <v/>
      </c>
      <c r="R275" s="92"/>
      <c r="AV275" s="92"/>
      <c r="BZ275" s="92"/>
      <c r="CA275" s="93" t="str">
        <f t="shared" si="13"/>
        <v/>
      </c>
      <c r="CB275" s="93" t="str">
        <f t="shared" si="14"/>
        <v/>
      </c>
      <c r="CC275" s="92"/>
    </row>
    <row r="276" spans="1:81" ht="13.8">
      <c r="A276" s="55" t="str">
        <f t="shared" si="15"/>
        <v/>
      </c>
      <c r="R276" s="92"/>
      <c r="AV276" s="92"/>
      <c r="BZ276" s="92"/>
      <c r="CA276" s="93" t="str">
        <f t="shared" si="13"/>
        <v/>
      </c>
      <c r="CB276" s="93" t="str">
        <f t="shared" si="14"/>
        <v/>
      </c>
      <c r="CC276" s="92"/>
    </row>
    <row r="277" spans="1:81" ht="13.8">
      <c r="A277" s="55" t="str">
        <f t="shared" si="15"/>
        <v/>
      </c>
      <c r="R277" s="92"/>
      <c r="AV277" s="92"/>
      <c r="BZ277" s="92"/>
      <c r="CA277" s="93" t="str">
        <f t="shared" si="13"/>
        <v/>
      </c>
      <c r="CB277" s="93" t="str">
        <f t="shared" si="14"/>
        <v/>
      </c>
      <c r="CC277" s="92"/>
    </row>
    <row r="278" spans="1:81" ht="13.8">
      <c r="A278" s="55" t="str">
        <f t="shared" si="15"/>
        <v/>
      </c>
      <c r="R278" s="92"/>
      <c r="AV278" s="92"/>
      <c r="BZ278" s="92"/>
      <c r="CA278" s="93" t="str">
        <f t="shared" si="13"/>
        <v/>
      </c>
      <c r="CB278" s="93" t="str">
        <f t="shared" si="14"/>
        <v/>
      </c>
      <c r="CC278" s="92"/>
    </row>
    <row r="279" spans="1:81" ht="13.8">
      <c r="A279" s="55" t="str">
        <f t="shared" si="15"/>
        <v/>
      </c>
      <c r="R279" s="92"/>
      <c r="AV279" s="92"/>
      <c r="BZ279" s="92"/>
      <c r="CA279" s="93" t="str">
        <f t="shared" si="13"/>
        <v/>
      </c>
      <c r="CB279" s="93" t="str">
        <f t="shared" si="14"/>
        <v/>
      </c>
      <c r="CC279" s="92"/>
    </row>
    <row r="280" spans="1:81" ht="13.8">
      <c r="A280" s="55" t="str">
        <f t="shared" si="15"/>
        <v/>
      </c>
      <c r="R280" s="92"/>
      <c r="AV280" s="92"/>
      <c r="BZ280" s="92"/>
      <c r="CA280" s="93" t="str">
        <f t="shared" si="13"/>
        <v/>
      </c>
      <c r="CB280" s="93" t="str">
        <f t="shared" si="14"/>
        <v/>
      </c>
      <c r="CC280" s="92"/>
    </row>
    <row r="281" spans="1:81" ht="13.8">
      <c r="A281" s="55" t="str">
        <f t="shared" si="15"/>
        <v/>
      </c>
      <c r="R281" s="92"/>
      <c r="AV281" s="92"/>
      <c r="BZ281" s="92"/>
      <c r="CA281" s="93" t="str">
        <f t="shared" si="13"/>
        <v/>
      </c>
      <c r="CB281" s="93" t="str">
        <f t="shared" si="14"/>
        <v/>
      </c>
      <c r="CC281" s="92"/>
    </row>
    <row r="282" spans="1:81" ht="13.8">
      <c r="A282" s="55" t="str">
        <f t="shared" si="15"/>
        <v/>
      </c>
      <c r="R282" s="92"/>
      <c r="AV282" s="92"/>
      <c r="BZ282" s="92"/>
      <c r="CA282" s="93" t="str">
        <f t="shared" si="13"/>
        <v/>
      </c>
      <c r="CB282" s="93" t="str">
        <f t="shared" si="14"/>
        <v/>
      </c>
      <c r="CC282" s="92"/>
    </row>
    <row r="283" spans="1:81" ht="13.8">
      <c r="A283" s="55" t="str">
        <f t="shared" si="15"/>
        <v/>
      </c>
      <c r="R283" s="92"/>
      <c r="AV283" s="92"/>
      <c r="BZ283" s="92"/>
      <c r="CA283" s="93" t="str">
        <f t="shared" si="13"/>
        <v/>
      </c>
      <c r="CB283" s="93" t="str">
        <f t="shared" si="14"/>
        <v/>
      </c>
      <c r="CC283" s="92"/>
    </row>
    <row r="284" spans="1:81" ht="13.8">
      <c r="A284" s="55" t="str">
        <f t="shared" si="15"/>
        <v/>
      </c>
      <c r="R284" s="92"/>
      <c r="AV284" s="92"/>
      <c r="BZ284" s="92"/>
      <c r="CA284" s="93" t="str">
        <f t="shared" si="13"/>
        <v/>
      </c>
      <c r="CB284" s="93" t="str">
        <f t="shared" si="14"/>
        <v/>
      </c>
      <c r="CC284" s="92"/>
    </row>
    <row r="285" spans="1:81" ht="13.8">
      <c r="A285" s="55" t="str">
        <f t="shared" si="15"/>
        <v/>
      </c>
      <c r="R285" s="92"/>
      <c r="AV285" s="92"/>
      <c r="BZ285" s="92"/>
      <c r="CA285" s="93" t="str">
        <f t="shared" si="13"/>
        <v/>
      </c>
      <c r="CB285" s="93" t="str">
        <f t="shared" si="14"/>
        <v/>
      </c>
      <c r="CC285" s="92"/>
    </row>
    <row r="286" spans="1:81" ht="13.8">
      <c r="A286" s="55" t="str">
        <f t="shared" si="15"/>
        <v/>
      </c>
      <c r="R286" s="92"/>
      <c r="AV286" s="92"/>
      <c r="BZ286" s="92"/>
      <c r="CA286" s="93" t="str">
        <f t="shared" si="13"/>
        <v/>
      </c>
      <c r="CB286" s="93" t="str">
        <f t="shared" si="14"/>
        <v/>
      </c>
      <c r="CC286" s="92"/>
    </row>
    <row r="287" spans="1:81" ht="13.8">
      <c r="A287" s="55" t="str">
        <f t="shared" si="15"/>
        <v/>
      </c>
      <c r="R287" s="92"/>
      <c r="AV287" s="92"/>
      <c r="BZ287" s="92"/>
      <c r="CA287" s="93" t="str">
        <f t="shared" si="13"/>
        <v/>
      </c>
      <c r="CB287" s="93" t="str">
        <f t="shared" si="14"/>
        <v/>
      </c>
      <c r="CC287" s="92"/>
    </row>
    <row r="288" spans="1:81" ht="13.8">
      <c r="A288" s="55" t="str">
        <f t="shared" si="15"/>
        <v/>
      </c>
      <c r="R288" s="92"/>
      <c r="AV288" s="92"/>
      <c r="BZ288" s="92"/>
      <c r="CA288" s="93" t="str">
        <f t="shared" si="13"/>
        <v/>
      </c>
      <c r="CB288" s="93" t="str">
        <f t="shared" si="14"/>
        <v/>
      </c>
      <c r="CC288" s="92"/>
    </row>
    <row r="289" spans="1:81" ht="13.8">
      <c r="A289" s="55" t="str">
        <f t="shared" si="15"/>
        <v/>
      </c>
      <c r="R289" s="92"/>
      <c r="AV289" s="92"/>
      <c r="BZ289" s="92"/>
      <c r="CA289" s="93" t="str">
        <f t="shared" si="13"/>
        <v/>
      </c>
      <c r="CB289" s="93" t="str">
        <f t="shared" si="14"/>
        <v/>
      </c>
      <c r="CC289" s="92"/>
    </row>
    <row r="290" spans="1:81" ht="13.8">
      <c r="A290" s="55" t="str">
        <f t="shared" si="15"/>
        <v/>
      </c>
      <c r="R290" s="92"/>
      <c r="AV290" s="92"/>
      <c r="BZ290" s="92"/>
      <c r="CA290" s="93" t="str">
        <f t="shared" si="13"/>
        <v/>
      </c>
      <c r="CB290" s="93" t="str">
        <f t="shared" si="14"/>
        <v/>
      </c>
      <c r="CC290" s="92"/>
    </row>
    <row r="291" spans="1:81" ht="13.8">
      <c r="A291" s="55" t="str">
        <f t="shared" si="15"/>
        <v/>
      </c>
      <c r="R291" s="92"/>
      <c r="AV291" s="92"/>
      <c r="BZ291" s="92"/>
      <c r="CA291" s="93" t="str">
        <f t="shared" si="13"/>
        <v/>
      </c>
      <c r="CB291" s="93" t="str">
        <f t="shared" si="14"/>
        <v/>
      </c>
      <c r="CC291" s="92"/>
    </row>
    <row r="292" spans="1:81" ht="13.8">
      <c r="A292" s="55" t="str">
        <f t="shared" si="15"/>
        <v/>
      </c>
      <c r="R292" s="92"/>
      <c r="AV292" s="92"/>
      <c r="BZ292" s="92"/>
      <c r="CA292" s="93" t="str">
        <f t="shared" si="13"/>
        <v/>
      </c>
      <c r="CB292" s="93" t="str">
        <f t="shared" si="14"/>
        <v/>
      </c>
      <c r="CC292" s="92"/>
    </row>
    <row r="293" spans="1:81" ht="13.8">
      <c r="A293" s="55" t="str">
        <f t="shared" si="15"/>
        <v/>
      </c>
      <c r="R293" s="92"/>
      <c r="AV293" s="92"/>
      <c r="BZ293" s="92"/>
      <c r="CA293" s="93" t="str">
        <f t="shared" si="13"/>
        <v/>
      </c>
      <c r="CB293" s="93" t="str">
        <f t="shared" si="14"/>
        <v/>
      </c>
      <c r="CC293" s="92"/>
    </row>
    <row r="294" spans="1:81" ht="13.8">
      <c r="A294" s="55" t="str">
        <f t="shared" si="15"/>
        <v/>
      </c>
      <c r="R294" s="92"/>
      <c r="AV294" s="92"/>
      <c r="BZ294" s="92"/>
      <c r="CA294" s="93" t="str">
        <f t="shared" si="13"/>
        <v/>
      </c>
      <c r="CB294" s="93" t="str">
        <f t="shared" si="14"/>
        <v/>
      </c>
      <c r="CC294" s="92"/>
    </row>
    <row r="295" spans="1:81" ht="13.8">
      <c r="A295" s="55" t="str">
        <f t="shared" si="15"/>
        <v/>
      </c>
      <c r="R295" s="92"/>
      <c r="AV295" s="92"/>
      <c r="BZ295" s="92"/>
      <c r="CA295" s="93" t="str">
        <f t="shared" si="13"/>
        <v/>
      </c>
      <c r="CB295" s="93" t="str">
        <f t="shared" si="14"/>
        <v/>
      </c>
      <c r="CC295" s="92"/>
    </row>
    <row r="296" spans="1:81" ht="13.8">
      <c r="A296" s="55" t="str">
        <f t="shared" si="15"/>
        <v/>
      </c>
      <c r="R296" s="92"/>
      <c r="AV296" s="92"/>
      <c r="BZ296" s="92"/>
      <c r="CA296" s="93" t="str">
        <f t="shared" si="13"/>
        <v/>
      </c>
      <c r="CB296" s="93" t="str">
        <f t="shared" si="14"/>
        <v/>
      </c>
      <c r="CC296" s="92"/>
    </row>
    <row r="297" spans="1:81" ht="13.8">
      <c r="A297" s="55" t="str">
        <f t="shared" si="15"/>
        <v/>
      </c>
      <c r="R297" s="92"/>
      <c r="AV297" s="92"/>
      <c r="BZ297" s="92"/>
      <c r="CA297" s="93" t="str">
        <f t="shared" si="13"/>
        <v/>
      </c>
      <c r="CB297" s="93" t="str">
        <f t="shared" si="14"/>
        <v/>
      </c>
      <c r="CC297" s="92"/>
    </row>
    <row r="298" spans="1:81" ht="13.8">
      <c r="A298" s="55" t="str">
        <f t="shared" si="15"/>
        <v/>
      </c>
      <c r="R298" s="92"/>
      <c r="AV298" s="92"/>
      <c r="BZ298" s="92"/>
      <c r="CA298" s="93" t="str">
        <f t="shared" si="13"/>
        <v/>
      </c>
      <c r="CB298" s="93" t="str">
        <f t="shared" si="14"/>
        <v/>
      </c>
      <c r="CC298" s="92"/>
    </row>
    <row r="299" spans="1:81" ht="13.8">
      <c r="A299" s="55" t="str">
        <f t="shared" si="15"/>
        <v/>
      </c>
      <c r="R299" s="92"/>
      <c r="AV299" s="92"/>
      <c r="BZ299" s="92"/>
      <c r="CA299" s="93" t="str">
        <f t="shared" si="13"/>
        <v/>
      </c>
      <c r="CB299" s="93" t="str">
        <f t="shared" si="14"/>
        <v/>
      </c>
      <c r="CC299" s="92"/>
    </row>
    <row r="300" spans="1:81" ht="13.8">
      <c r="A300" s="55" t="str">
        <f t="shared" si="15"/>
        <v/>
      </c>
      <c r="R300" s="92"/>
      <c r="AV300" s="92"/>
      <c r="BZ300" s="92"/>
      <c r="CA300" s="93" t="str">
        <f t="shared" si="13"/>
        <v/>
      </c>
      <c r="CB300" s="93" t="str">
        <f t="shared" si="14"/>
        <v/>
      </c>
      <c r="CC300" s="92"/>
    </row>
    <row r="301" spans="1:81" ht="13.8">
      <c r="A301" s="55" t="str">
        <f t="shared" si="15"/>
        <v/>
      </c>
      <c r="R301" s="92"/>
      <c r="AV301" s="92"/>
      <c r="BZ301" s="92"/>
      <c r="CA301" s="93" t="str">
        <f t="shared" si="13"/>
        <v/>
      </c>
      <c r="CB301" s="93" t="str">
        <f t="shared" si="14"/>
        <v/>
      </c>
      <c r="CC301" s="92"/>
    </row>
    <row r="302" spans="1:81" ht="13.8">
      <c r="A302" s="55" t="str">
        <f t="shared" si="15"/>
        <v/>
      </c>
      <c r="R302" s="92"/>
      <c r="AV302" s="92"/>
      <c r="BZ302" s="92"/>
      <c r="CA302" s="93" t="str">
        <f t="shared" si="13"/>
        <v/>
      </c>
      <c r="CB302" s="93" t="str">
        <f t="shared" si="14"/>
        <v/>
      </c>
      <c r="CC302" s="92"/>
    </row>
    <row r="303" spans="1:81" ht="13.8">
      <c r="A303" s="55" t="str">
        <f t="shared" si="15"/>
        <v/>
      </c>
      <c r="R303" s="92"/>
      <c r="AV303" s="92"/>
      <c r="BZ303" s="92"/>
      <c r="CA303" s="93" t="str">
        <f t="shared" si="13"/>
        <v/>
      </c>
      <c r="CB303" s="93" t="str">
        <f t="shared" si="14"/>
        <v/>
      </c>
      <c r="CC303" s="92"/>
    </row>
    <row r="304" spans="1:81" ht="13.8">
      <c r="A304" s="55" t="str">
        <f t="shared" si="15"/>
        <v/>
      </c>
      <c r="R304" s="92"/>
      <c r="AV304" s="92"/>
      <c r="BZ304" s="92"/>
      <c r="CA304" s="93" t="str">
        <f t="shared" si="13"/>
        <v/>
      </c>
      <c r="CB304" s="93" t="str">
        <f t="shared" si="14"/>
        <v/>
      </c>
      <c r="CC304" s="92"/>
    </row>
    <row r="305" spans="1:81" ht="13.8">
      <c r="A305" s="55" t="str">
        <f t="shared" si="15"/>
        <v/>
      </c>
      <c r="R305" s="92"/>
      <c r="AV305" s="92"/>
      <c r="BZ305" s="92"/>
      <c r="CA305" s="93" t="str">
        <f t="shared" si="13"/>
        <v/>
      </c>
      <c r="CB305" s="93" t="str">
        <f t="shared" si="14"/>
        <v/>
      </c>
      <c r="CC305" s="92"/>
    </row>
    <row r="306" spans="1:81" ht="13.8">
      <c r="A306" s="55" t="str">
        <f t="shared" si="15"/>
        <v/>
      </c>
      <c r="R306" s="92"/>
      <c r="AV306" s="92"/>
      <c r="BZ306" s="92"/>
      <c r="CA306" s="93" t="str">
        <f t="shared" si="13"/>
        <v/>
      </c>
      <c r="CB306" s="93" t="str">
        <f t="shared" si="14"/>
        <v/>
      </c>
      <c r="CC306" s="92"/>
    </row>
    <row r="307" spans="1:81" ht="13.8">
      <c r="A307" s="55" t="str">
        <f t="shared" si="15"/>
        <v/>
      </c>
      <c r="R307" s="92"/>
      <c r="AV307" s="92"/>
      <c r="BZ307" s="92"/>
      <c r="CA307" s="93" t="str">
        <f t="shared" si="13"/>
        <v/>
      </c>
      <c r="CB307" s="93" t="str">
        <f t="shared" si="14"/>
        <v/>
      </c>
      <c r="CC307" s="92"/>
    </row>
    <row r="308" spans="1:81" ht="13.8">
      <c r="A308" s="55" t="str">
        <f t="shared" si="15"/>
        <v/>
      </c>
      <c r="R308" s="92"/>
      <c r="AV308" s="92"/>
      <c r="BZ308" s="92"/>
      <c r="CA308" s="93" t="str">
        <f t="shared" si="13"/>
        <v/>
      </c>
      <c r="CB308" s="93" t="str">
        <f t="shared" si="14"/>
        <v/>
      </c>
      <c r="CC308" s="92"/>
    </row>
    <row r="309" spans="1:81" ht="13.8">
      <c r="A309" s="55" t="str">
        <f t="shared" si="15"/>
        <v/>
      </c>
      <c r="R309" s="92"/>
      <c r="AV309" s="92"/>
      <c r="BZ309" s="92"/>
      <c r="CA309" s="93" t="str">
        <f t="shared" si="13"/>
        <v/>
      </c>
      <c r="CB309" s="93" t="str">
        <f t="shared" si="14"/>
        <v/>
      </c>
      <c r="CC309" s="92"/>
    </row>
    <row r="310" spans="1:81" ht="13.8">
      <c r="A310" s="55" t="str">
        <f t="shared" si="15"/>
        <v/>
      </c>
      <c r="R310" s="92"/>
      <c r="AV310" s="92"/>
      <c r="BZ310" s="92"/>
      <c r="CA310" s="93" t="str">
        <f t="shared" si="13"/>
        <v/>
      </c>
      <c r="CB310" s="93" t="str">
        <f t="shared" si="14"/>
        <v/>
      </c>
      <c r="CC310" s="92"/>
    </row>
    <row r="311" spans="1:81" ht="13.8">
      <c r="A311" s="55" t="str">
        <f t="shared" si="15"/>
        <v/>
      </c>
      <c r="R311" s="92"/>
      <c r="AV311" s="92"/>
      <c r="BZ311" s="92"/>
      <c r="CA311" s="93" t="str">
        <f t="shared" si="13"/>
        <v/>
      </c>
      <c r="CB311" s="93" t="str">
        <f t="shared" si="14"/>
        <v/>
      </c>
      <c r="CC311" s="92"/>
    </row>
    <row r="312" spans="1:81" ht="13.8">
      <c r="A312" s="55" t="str">
        <f t="shared" si="15"/>
        <v/>
      </c>
      <c r="R312" s="92"/>
      <c r="AV312" s="92"/>
      <c r="BZ312" s="92"/>
      <c r="CA312" s="93" t="str">
        <f t="shared" si="13"/>
        <v/>
      </c>
      <c r="CB312" s="93" t="str">
        <f t="shared" si="14"/>
        <v/>
      </c>
      <c r="CC312" s="92"/>
    </row>
    <row r="313" spans="1:81" ht="13.8">
      <c r="A313" s="55" t="str">
        <f t="shared" si="15"/>
        <v/>
      </c>
      <c r="R313" s="92"/>
      <c r="AV313" s="92"/>
      <c r="BZ313" s="92"/>
      <c r="CA313" s="93" t="str">
        <f t="shared" si="13"/>
        <v/>
      </c>
      <c r="CB313" s="93" t="str">
        <f t="shared" si="14"/>
        <v/>
      </c>
      <c r="CC313" s="92"/>
    </row>
    <row r="314" spans="1:81" ht="13.8">
      <c r="A314" s="55" t="str">
        <f t="shared" si="15"/>
        <v/>
      </c>
      <c r="R314" s="92"/>
      <c r="AV314" s="92"/>
      <c r="BZ314" s="92"/>
      <c r="CA314" s="93" t="str">
        <f t="shared" si="13"/>
        <v/>
      </c>
      <c r="CB314" s="93" t="str">
        <f t="shared" si="14"/>
        <v/>
      </c>
      <c r="CC314" s="92"/>
    </row>
    <row r="315" spans="1:81" ht="13.8">
      <c r="A315" s="55" t="str">
        <f t="shared" si="15"/>
        <v/>
      </c>
      <c r="R315" s="92"/>
      <c r="AV315" s="92"/>
      <c r="BZ315" s="92"/>
      <c r="CA315" s="93" t="str">
        <f t="shared" si="13"/>
        <v/>
      </c>
      <c r="CB315" s="93" t="str">
        <f t="shared" si="14"/>
        <v/>
      </c>
      <c r="CC315" s="92"/>
    </row>
    <row r="316" spans="1:81" ht="13.8">
      <c r="A316" s="55" t="str">
        <f t="shared" si="15"/>
        <v/>
      </c>
      <c r="R316" s="92"/>
      <c r="AV316" s="92"/>
      <c r="BZ316" s="92"/>
      <c r="CA316" s="93" t="str">
        <f t="shared" si="13"/>
        <v/>
      </c>
      <c r="CB316" s="93" t="str">
        <f t="shared" si="14"/>
        <v/>
      </c>
      <c r="CC316" s="92"/>
    </row>
    <row r="317" spans="1:81" ht="13.8">
      <c r="A317" s="55" t="str">
        <f t="shared" si="15"/>
        <v/>
      </c>
      <c r="R317" s="92"/>
      <c r="AV317" s="92"/>
      <c r="BZ317" s="92"/>
      <c r="CA317" s="93" t="str">
        <f t="shared" si="13"/>
        <v/>
      </c>
      <c r="CB317" s="93" t="str">
        <f t="shared" si="14"/>
        <v/>
      </c>
      <c r="CC317" s="92"/>
    </row>
    <row r="318" spans="1:81" ht="13.8">
      <c r="A318" s="55" t="str">
        <f t="shared" si="15"/>
        <v/>
      </c>
      <c r="R318" s="92"/>
      <c r="AV318" s="92"/>
      <c r="BZ318" s="92"/>
      <c r="CA318" s="93" t="str">
        <f t="shared" si="13"/>
        <v/>
      </c>
      <c r="CB318" s="93" t="str">
        <f t="shared" si="14"/>
        <v/>
      </c>
      <c r="CC318" s="92"/>
    </row>
    <row r="319" spans="1:81" ht="13.8">
      <c r="A319" s="55" t="str">
        <f t="shared" si="15"/>
        <v/>
      </c>
      <c r="R319" s="92"/>
      <c r="AV319" s="92"/>
      <c r="BZ319" s="92"/>
      <c r="CA319" s="93" t="str">
        <f t="shared" si="13"/>
        <v/>
      </c>
      <c r="CB319" s="93" t="str">
        <f t="shared" si="14"/>
        <v/>
      </c>
      <c r="CC319" s="92"/>
    </row>
    <row r="320" spans="1:81" ht="13.8">
      <c r="A320" s="55" t="str">
        <f t="shared" si="15"/>
        <v/>
      </c>
      <c r="R320" s="92"/>
      <c r="AV320" s="92"/>
      <c r="BZ320" s="92"/>
      <c r="CA320" s="93" t="str">
        <f t="shared" si="13"/>
        <v/>
      </c>
      <c r="CB320" s="93" t="str">
        <f t="shared" si="14"/>
        <v/>
      </c>
      <c r="CC320" s="92"/>
    </row>
    <row r="321" spans="1:81" ht="13.8">
      <c r="A321" s="55" t="str">
        <f t="shared" si="15"/>
        <v/>
      </c>
      <c r="R321" s="92"/>
      <c r="AV321" s="92"/>
      <c r="BZ321" s="92"/>
      <c r="CA321" s="93" t="str">
        <f t="shared" si="13"/>
        <v/>
      </c>
      <c r="CB321" s="93" t="str">
        <f t="shared" si="14"/>
        <v/>
      </c>
      <c r="CC321" s="92"/>
    </row>
    <row r="322" spans="1:81" ht="13.8">
      <c r="A322" s="55" t="str">
        <f t="shared" si="15"/>
        <v/>
      </c>
      <c r="R322" s="92"/>
      <c r="AV322" s="92"/>
      <c r="BZ322" s="92"/>
      <c r="CA322" s="93" t="str">
        <f t="shared" si="13"/>
        <v/>
      </c>
      <c r="CB322" s="93" t="str">
        <f t="shared" si="14"/>
        <v/>
      </c>
      <c r="CC322" s="92"/>
    </row>
    <row r="323" spans="1:81" ht="13.8">
      <c r="A323" s="55" t="str">
        <f t="shared" si="15"/>
        <v/>
      </c>
      <c r="R323" s="92"/>
      <c r="AV323" s="92"/>
      <c r="BZ323" s="92"/>
      <c r="CA323" s="93" t="str">
        <f t="shared" ref="CA323:CA386" si="16">IF(V323="","",V323)</f>
        <v/>
      </c>
      <c r="CB323" s="93" t="str">
        <f t="shared" si="14"/>
        <v/>
      </c>
      <c r="CC323" s="92"/>
    </row>
    <row r="324" spans="1:81" ht="13.8">
      <c r="A324" s="55" t="str">
        <f t="shared" si="15"/>
        <v/>
      </c>
      <c r="R324" s="92"/>
      <c r="AV324" s="92"/>
      <c r="BZ324" s="92"/>
      <c r="CA324" s="93" t="str">
        <f t="shared" si="16"/>
        <v/>
      </c>
      <c r="CB324" s="93" t="str">
        <f t="shared" si="14"/>
        <v/>
      </c>
      <c r="CC324" s="92"/>
    </row>
    <row r="325" spans="1:81" ht="13.8">
      <c r="A325" s="55" t="str">
        <f t="shared" si="15"/>
        <v/>
      </c>
      <c r="R325" s="92"/>
      <c r="AV325" s="92"/>
      <c r="BZ325" s="92"/>
      <c r="CA325" s="93" t="str">
        <f t="shared" si="16"/>
        <v/>
      </c>
      <c r="CB325" s="93" t="str">
        <f t="shared" si="14"/>
        <v/>
      </c>
      <c r="CC325" s="92"/>
    </row>
    <row r="326" spans="1:81" ht="13.8">
      <c r="A326" s="55" t="str">
        <f t="shared" si="15"/>
        <v/>
      </c>
      <c r="R326" s="92"/>
      <c r="AV326" s="92"/>
      <c r="BZ326" s="92"/>
      <c r="CA326" s="93" t="str">
        <f t="shared" si="16"/>
        <v/>
      </c>
      <c r="CB326" s="93" t="str">
        <f t="shared" si="14"/>
        <v/>
      </c>
      <c r="CC326" s="92"/>
    </row>
    <row r="327" spans="1:81" ht="13.8">
      <c r="A327" s="55" t="str">
        <f t="shared" si="15"/>
        <v/>
      </c>
      <c r="R327" s="92"/>
      <c r="AV327" s="92"/>
      <c r="BZ327" s="92"/>
      <c r="CA327" s="93" t="str">
        <f t="shared" si="16"/>
        <v/>
      </c>
      <c r="CB327" s="93" t="str">
        <f t="shared" ref="CB327:CB390" si="17">IF(AB327="","",AB327)</f>
        <v/>
      </c>
      <c r="CC327" s="92"/>
    </row>
    <row r="328" spans="1:81" ht="13.8">
      <c r="A328" s="55" t="str">
        <f t="shared" si="15"/>
        <v/>
      </c>
      <c r="R328" s="92"/>
      <c r="AV328" s="92"/>
      <c r="BZ328" s="92"/>
      <c r="CA328" s="93" t="str">
        <f t="shared" si="16"/>
        <v/>
      </c>
      <c r="CB328" s="93" t="str">
        <f t="shared" si="17"/>
        <v/>
      </c>
      <c r="CC328" s="92"/>
    </row>
    <row r="329" spans="1:81" ht="13.8">
      <c r="A329" s="55" t="str">
        <f t="shared" ref="A329:A392" si="18">RIGHT(B329,4)</f>
        <v/>
      </c>
      <c r="R329" s="92"/>
      <c r="AV329" s="92"/>
      <c r="BZ329" s="92"/>
      <c r="CA329" s="93" t="str">
        <f t="shared" si="16"/>
        <v/>
      </c>
      <c r="CB329" s="93" t="str">
        <f t="shared" si="17"/>
        <v/>
      </c>
      <c r="CC329" s="92"/>
    </row>
    <row r="330" spans="1:81" ht="13.8">
      <c r="A330" s="55" t="str">
        <f t="shared" si="18"/>
        <v/>
      </c>
      <c r="R330" s="92"/>
      <c r="AV330" s="92"/>
      <c r="BZ330" s="92"/>
      <c r="CA330" s="93" t="str">
        <f t="shared" si="16"/>
        <v/>
      </c>
      <c r="CB330" s="93" t="str">
        <f t="shared" si="17"/>
        <v/>
      </c>
      <c r="CC330" s="92"/>
    </row>
    <row r="331" spans="1:81" ht="13.8">
      <c r="A331" s="55" t="str">
        <f t="shared" si="18"/>
        <v/>
      </c>
      <c r="R331" s="92"/>
      <c r="AV331" s="92"/>
      <c r="BZ331" s="92"/>
      <c r="CA331" s="93" t="str">
        <f t="shared" si="16"/>
        <v/>
      </c>
      <c r="CB331" s="93" t="str">
        <f t="shared" si="17"/>
        <v/>
      </c>
      <c r="CC331" s="92"/>
    </row>
    <row r="332" spans="1:81" ht="13.8">
      <c r="A332" s="55" t="str">
        <f t="shared" si="18"/>
        <v/>
      </c>
      <c r="R332" s="92"/>
      <c r="AV332" s="92"/>
      <c r="BZ332" s="92"/>
      <c r="CA332" s="93" t="str">
        <f t="shared" si="16"/>
        <v/>
      </c>
      <c r="CB332" s="93" t="str">
        <f t="shared" si="17"/>
        <v/>
      </c>
      <c r="CC332" s="92"/>
    </row>
    <row r="333" spans="1:81" ht="13.8">
      <c r="A333" s="55" t="str">
        <f t="shared" si="18"/>
        <v/>
      </c>
      <c r="R333" s="92"/>
      <c r="AV333" s="92"/>
      <c r="BZ333" s="92"/>
      <c r="CA333" s="93" t="str">
        <f t="shared" si="16"/>
        <v/>
      </c>
      <c r="CB333" s="93" t="str">
        <f t="shared" si="17"/>
        <v/>
      </c>
      <c r="CC333" s="92"/>
    </row>
    <row r="334" spans="1:81" ht="13.8">
      <c r="A334" s="55" t="str">
        <f t="shared" si="18"/>
        <v/>
      </c>
      <c r="R334" s="92"/>
      <c r="AV334" s="92"/>
      <c r="BZ334" s="92"/>
      <c r="CA334" s="93" t="str">
        <f t="shared" si="16"/>
        <v/>
      </c>
      <c r="CB334" s="93" t="str">
        <f t="shared" si="17"/>
        <v/>
      </c>
      <c r="CC334" s="92"/>
    </row>
    <row r="335" spans="1:81" ht="13.8">
      <c r="A335" s="55" t="str">
        <f t="shared" si="18"/>
        <v/>
      </c>
      <c r="R335" s="92"/>
      <c r="AV335" s="92"/>
      <c r="BZ335" s="92"/>
      <c r="CA335" s="93" t="str">
        <f t="shared" si="16"/>
        <v/>
      </c>
      <c r="CB335" s="93" t="str">
        <f t="shared" si="17"/>
        <v/>
      </c>
      <c r="CC335" s="92"/>
    </row>
    <row r="336" spans="1:81" ht="13.8">
      <c r="A336" s="55" t="str">
        <f t="shared" si="18"/>
        <v/>
      </c>
      <c r="R336" s="92"/>
      <c r="AV336" s="92"/>
      <c r="BZ336" s="92"/>
      <c r="CA336" s="93" t="str">
        <f t="shared" si="16"/>
        <v/>
      </c>
      <c r="CB336" s="93" t="str">
        <f t="shared" si="17"/>
        <v/>
      </c>
      <c r="CC336" s="92"/>
    </row>
    <row r="337" spans="1:81" ht="13.8">
      <c r="A337" s="55" t="str">
        <f t="shared" si="18"/>
        <v/>
      </c>
      <c r="R337" s="92"/>
      <c r="AV337" s="92"/>
      <c r="BZ337" s="92"/>
      <c r="CA337" s="93" t="str">
        <f t="shared" si="16"/>
        <v/>
      </c>
      <c r="CB337" s="93" t="str">
        <f t="shared" si="17"/>
        <v/>
      </c>
      <c r="CC337" s="92"/>
    </row>
    <row r="338" spans="1:81" ht="13.8">
      <c r="A338" s="55" t="str">
        <f t="shared" si="18"/>
        <v/>
      </c>
      <c r="R338" s="92"/>
      <c r="AV338" s="92"/>
      <c r="BZ338" s="92"/>
      <c r="CA338" s="93" t="str">
        <f t="shared" si="16"/>
        <v/>
      </c>
      <c r="CB338" s="93" t="str">
        <f t="shared" si="17"/>
        <v/>
      </c>
      <c r="CC338" s="92"/>
    </row>
    <row r="339" spans="1:81" ht="13.8">
      <c r="A339" s="55" t="str">
        <f t="shared" si="18"/>
        <v/>
      </c>
      <c r="R339" s="92"/>
      <c r="AV339" s="92"/>
      <c r="BZ339" s="92"/>
      <c r="CA339" s="93" t="str">
        <f t="shared" si="16"/>
        <v/>
      </c>
      <c r="CB339" s="93" t="str">
        <f t="shared" si="17"/>
        <v/>
      </c>
      <c r="CC339" s="92"/>
    </row>
    <row r="340" spans="1:81" ht="13.8">
      <c r="A340" s="55" t="str">
        <f t="shared" si="18"/>
        <v/>
      </c>
      <c r="R340" s="92"/>
      <c r="AV340" s="92"/>
      <c r="BZ340" s="92"/>
      <c r="CA340" s="93" t="str">
        <f t="shared" si="16"/>
        <v/>
      </c>
      <c r="CB340" s="93" t="str">
        <f t="shared" si="17"/>
        <v/>
      </c>
      <c r="CC340" s="92"/>
    </row>
    <row r="341" spans="1:81" ht="13.8">
      <c r="A341" s="55" t="str">
        <f t="shared" si="18"/>
        <v/>
      </c>
      <c r="R341" s="92"/>
      <c r="AV341" s="92"/>
      <c r="BZ341" s="92"/>
      <c r="CA341" s="93" t="str">
        <f t="shared" si="16"/>
        <v/>
      </c>
      <c r="CB341" s="93" t="str">
        <f t="shared" si="17"/>
        <v/>
      </c>
      <c r="CC341" s="92"/>
    </row>
    <row r="342" spans="1:81" ht="13.8">
      <c r="A342" s="55" t="str">
        <f t="shared" si="18"/>
        <v/>
      </c>
      <c r="R342" s="92"/>
      <c r="AV342" s="92"/>
      <c r="BZ342" s="92"/>
      <c r="CA342" s="93" t="str">
        <f t="shared" si="16"/>
        <v/>
      </c>
      <c r="CB342" s="93" t="str">
        <f t="shared" si="17"/>
        <v/>
      </c>
      <c r="CC342" s="92"/>
    </row>
    <row r="343" spans="1:81" ht="13.8">
      <c r="A343" s="55" t="str">
        <f t="shared" si="18"/>
        <v/>
      </c>
      <c r="R343" s="92"/>
      <c r="AV343" s="92"/>
      <c r="BZ343" s="92"/>
      <c r="CA343" s="93" t="str">
        <f t="shared" si="16"/>
        <v/>
      </c>
      <c r="CB343" s="93" t="str">
        <f t="shared" si="17"/>
        <v/>
      </c>
      <c r="CC343" s="92"/>
    </row>
    <row r="344" spans="1:81" ht="13.8">
      <c r="A344" s="55" t="str">
        <f t="shared" si="18"/>
        <v/>
      </c>
      <c r="R344" s="92"/>
      <c r="AV344" s="92"/>
      <c r="BZ344" s="92"/>
      <c r="CA344" s="93" t="str">
        <f t="shared" si="16"/>
        <v/>
      </c>
      <c r="CB344" s="93" t="str">
        <f t="shared" si="17"/>
        <v/>
      </c>
      <c r="CC344" s="92"/>
    </row>
    <row r="345" spans="1:81" ht="13.8">
      <c r="A345" s="55" t="str">
        <f t="shared" si="18"/>
        <v/>
      </c>
      <c r="R345" s="92"/>
      <c r="AV345" s="92"/>
      <c r="BZ345" s="92"/>
      <c r="CA345" s="93" t="str">
        <f t="shared" si="16"/>
        <v/>
      </c>
      <c r="CB345" s="93" t="str">
        <f t="shared" si="17"/>
        <v/>
      </c>
      <c r="CC345" s="92"/>
    </row>
    <row r="346" spans="1:81" ht="13.8">
      <c r="A346" s="55" t="str">
        <f t="shared" si="18"/>
        <v/>
      </c>
      <c r="R346" s="92"/>
      <c r="AV346" s="92"/>
      <c r="BZ346" s="92"/>
      <c r="CA346" s="93" t="str">
        <f t="shared" si="16"/>
        <v/>
      </c>
      <c r="CB346" s="93" t="str">
        <f t="shared" si="17"/>
        <v/>
      </c>
      <c r="CC346" s="92"/>
    </row>
    <row r="347" spans="1:81" ht="13.8">
      <c r="A347" s="55" t="str">
        <f t="shared" si="18"/>
        <v/>
      </c>
      <c r="R347" s="92"/>
      <c r="AV347" s="92"/>
      <c r="BZ347" s="92"/>
      <c r="CA347" s="93" t="str">
        <f t="shared" si="16"/>
        <v/>
      </c>
      <c r="CB347" s="93" t="str">
        <f t="shared" si="17"/>
        <v/>
      </c>
      <c r="CC347" s="92"/>
    </row>
    <row r="348" spans="1:81" ht="13.8">
      <c r="A348" s="55" t="str">
        <f t="shared" si="18"/>
        <v/>
      </c>
      <c r="R348" s="92"/>
      <c r="AV348" s="92"/>
      <c r="BZ348" s="92"/>
      <c r="CA348" s="93" t="str">
        <f t="shared" si="16"/>
        <v/>
      </c>
      <c r="CB348" s="93" t="str">
        <f t="shared" si="17"/>
        <v/>
      </c>
      <c r="CC348" s="92"/>
    </row>
    <row r="349" spans="1:81" ht="13.8">
      <c r="A349" s="55" t="str">
        <f t="shared" si="18"/>
        <v/>
      </c>
      <c r="R349" s="92"/>
      <c r="AV349" s="92"/>
      <c r="BZ349" s="92"/>
      <c r="CA349" s="93" t="str">
        <f t="shared" si="16"/>
        <v/>
      </c>
      <c r="CB349" s="93" t="str">
        <f t="shared" si="17"/>
        <v/>
      </c>
      <c r="CC349" s="92"/>
    </row>
    <row r="350" spans="1:81" ht="13.8">
      <c r="A350" s="55" t="str">
        <f t="shared" si="18"/>
        <v/>
      </c>
      <c r="R350" s="92"/>
      <c r="AV350" s="92"/>
      <c r="BZ350" s="92"/>
      <c r="CA350" s="93" t="str">
        <f t="shared" si="16"/>
        <v/>
      </c>
      <c r="CB350" s="93" t="str">
        <f t="shared" si="17"/>
        <v/>
      </c>
      <c r="CC350" s="92"/>
    </row>
    <row r="351" spans="1:81" ht="13.8">
      <c r="A351" s="55" t="str">
        <f t="shared" si="18"/>
        <v/>
      </c>
      <c r="R351" s="92"/>
      <c r="AV351" s="92"/>
      <c r="BZ351" s="92"/>
      <c r="CA351" s="93" t="str">
        <f t="shared" si="16"/>
        <v/>
      </c>
      <c r="CB351" s="93" t="str">
        <f t="shared" si="17"/>
        <v/>
      </c>
      <c r="CC351" s="92"/>
    </row>
    <row r="352" spans="1:81" ht="13.8">
      <c r="A352" s="55" t="str">
        <f t="shared" si="18"/>
        <v/>
      </c>
      <c r="R352" s="92"/>
      <c r="AV352" s="92"/>
      <c r="BZ352" s="92"/>
      <c r="CA352" s="93" t="str">
        <f t="shared" si="16"/>
        <v/>
      </c>
      <c r="CB352" s="93" t="str">
        <f t="shared" si="17"/>
        <v/>
      </c>
      <c r="CC352" s="92"/>
    </row>
    <row r="353" spans="1:81" ht="13.8">
      <c r="A353" s="55" t="str">
        <f t="shared" si="18"/>
        <v/>
      </c>
      <c r="R353" s="92"/>
      <c r="AV353" s="92"/>
      <c r="BZ353" s="92"/>
      <c r="CA353" s="93" t="str">
        <f t="shared" si="16"/>
        <v/>
      </c>
      <c r="CB353" s="93" t="str">
        <f t="shared" si="17"/>
        <v/>
      </c>
      <c r="CC353" s="92"/>
    </row>
    <row r="354" spans="1:81" ht="13.8">
      <c r="A354" s="55" t="str">
        <f t="shared" si="18"/>
        <v/>
      </c>
      <c r="R354" s="92"/>
      <c r="AV354" s="92"/>
      <c r="BZ354" s="92"/>
      <c r="CA354" s="93" t="str">
        <f t="shared" si="16"/>
        <v/>
      </c>
      <c r="CB354" s="93" t="str">
        <f t="shared" si="17"/>
        <v/>
      </c>
      <c r="CC354" s="92"/>
    </row>
    <row r="355" spans="1:81" ht="13.8">
      <c r="A355" s="55" t="str">
        <f t="shared" si="18"/>
        <v/>
      </c>
      <c r="R355" s="92"/>
      <c r="AV355" s="92"/>
      <c r="BZ355" s="92"/>
      <c r="CA355" s="93" t="str">
        <f t="shared" si="16"/>
        <v/>
      </c>
      <c r="CB355" s="93" t="str">
        <f t="shared" si="17"/>
        <v/>
      </c>
      <c r="CC355" s="92"/>
    </row>
    <row r="356" spans="1:81" ht="13.8">
      <c r="A356" s="55" t="str">
        <f t="shared" si="18"/>
        <v/>
      </c>
      <c r="R356" s="92"/>
      <c r="AV356" s="92"/>
      <c r="BZ356" s="92"/>
      <c r="CA356" s="93" t="str">
        <f t="shared" si="16"/>
        <v/>
      </c>
      <c r="CB356" s="93" t="str">
        <f t="shared" si="17"/>
        <v/>
      </c>
      <c r="CC356" s="92"/>
    </row>
    <row r="357" spans="1:81" ht="13.8">
      <c r="A357" s="55" t="str">
        <f t="shared" si="18"/>
        <v/>
      </c>
      <c r="R357" s="92"/>
      <c r="AV357" s="92"/>
      <c r="BZ357" s="92"/>
      <c r="CA357" s="93" t="str">
        <f t="shared" si="16"/>
        <v/>
      </c>
      <c r="CB357" s="93" t="str">
        <f t="shared" si="17"/>
        <v/>
      </c>
      <c r="CC357" s="92"/>
    </row>
    <row r="358" spans="1:81" ht="13.8">
      <c r="A358" s="55" t="str">
        <f t="shared" si="18"/>
        <v/>
      </c>
      <c r="R358" s="92"/>
      <c r="AV358" s="92"/>
      <c r="BZ358" s="92"/>
      <c r="CA358" s="93" t="str">
        <f t="shared" si="16"/>
        <v/>
      </c>
      <c r="CB358" s="93" t="str">
        <f t="shared" si="17"/>
        <v/>
      </c>
      <c r="CC358" s="92"/>
    </row>
    <row r="359" spans="1:81" ht="13.8">
      <c r="A359" s="55" t="str">
        <f t="shared" si="18"/>
        <v/>
      </c>
      <c r="R359" s="92"/>
      <c r="AV359" s="92"/>
      <c r="BZ359" s="92"/>
      <c r="CA359" s="93" t="str">
        <f t="shared" si="16"/>
        <v/>
      </c>
      <c r="CB359" s="93" t="str">
        <f t="shared" si="17"/>
        <v/>
      </c>
      <c r="CC359" s="92"/>
    </row>
    <row r="360" spans="1:81" ht="13.8">
      <c r="A360" s="55" t="str">
        <f t="shared" si="18"/>
        <v/>
      </c>
      <c r="R360" s="92"/>
      <c r="AV360" s="92"/>
      <c r="BZ360" s="92"/>
      <c r="CA360" s="93" t="str">
        <f t="shared" si="16"/>
        <v/>
      </c>
      <c r="CB360" s="93" t="str">
        <f t="shared" si="17"/>
        <v/>
      </c>
      <c r="CC360" s="92"/>
    </row>
    <row r="361" spans="1:81" ht="13.8">
      <c r="A361" s="55" t="str">
        <f t="shared" si="18"/>
        <v/>
      </c>
      <c r="R361" s="92"/>
      <c r="AV361" s="92"/>
      <c r="BZ361" s="92"/>
      <c r="CA361" s="93" t="str">
        <f t="shared" si="16"/>
        <v/>
      </c>
      <c r="CB361" s="93" t="str">
        <f t="shared" si="17"/>
        <v/>
      </c>
      <c r="CC361" s="92"/>
    </row>
    <row r="362" spans="1:81" ht="13.8">
      <c r="A362" s="55" t="str">
        <f t="shared" si="18"/>
        <v/>
      </c>
      <c r="R362" s="92"/>
      <c r="AV362" s="92"/>
      <c r="BZ362" s="92"/>
      <c r="CA362" s="93" t="str">
        <f t="shared" si="16"/>
        <v/>
      </c>
      <c r="CB362" s="93" t="str">
        <f t="shared" si="17"/>
        <v/>
      </c>
      <c r="CC362" s="92"/>
    </row>
    <row r="363" spans="1:81" ht="13.8">
      <c r="A363" s="55" t="str">
        <f t="shared" si="18"/>
        <v/>
      </c>
      <c r="R363" s="92"/>
      <c r="AV363" s="92"/>
      <c r="BZ363" s="92"/>
      <c r="CA363" s="93" t="str">
        <f t="shared" si="16"/>
        <v/>
      </c>
      <c r="CB363" s="93" t="str">
        <f t="shared" si="17"/>
        <v/>
      </c>
      <c r="CC363" s="92"/>
    </row>
    <row r="364" spans="1:81" ht="13.8">
      <c r="A364" s="55" t="str">
        <f t="shared" si="18"/>
        <v/>
      </c>
      <c r="R364" s="92"/>
      <c r="AV364" s="92"/>
      <c r="BZ364" s="92"/>
      <c r="CA364" s="93" t="str">
        <f t="shared" si="16"/>
        <v/>
      </c>
      <c r="CB364" s="93" t="str">
        <f t="shared" si="17"/>
        <v/>
      </c>
      <c r="CC364" s="92"/>
    </row>
    <row r="365" spans="1:81" ht="13.8">
      <c r="A365" s="55" t="str">
        <f t="shared" si="18"/>
        <v/>
      </c>
      <c r="R365" s="92"/>
      <c r="AV365" s="92"/>
      <c r="BZ365" s="92"/>
      <c r="CA365" s="93" t="str">
        <f t="shared" si="16"/>
        <v/>
      </c>
      <c r="CB365" s="93" t="str">
        <f t="shared" si="17"/>
        <v/>
      </c>
      <c r="CC365" s="92"/>
    </row>
    <row r="366" spans="1:81" ht="13.8">
      <c r="A366" s="55" t="str">
        <f t="shared" si="18"/>
        <v/>
      </c>
      <c r="R366" s="92"/>
      <c r="AV366" s="92"/>
      <c r="BZ366" s="92"/>
      <c r="CA366" s="93" t="str">
        <f t="shared" si="16"/>
        <v/>
      </c>
      <c r="CB366" s="93" t="str">
        <f t="shared" si="17"/>
        <v/>
      </c>
      <c r="CC366" s="92"/>
    </row>
    <row r="367" spans="1:81" ht="13.8">
      <c r="A367" s="55" t="str">
        <f t="shared" si="18"/>
        <v/>
      </c>
      <c r="R367" s="92"/>
      <c r="AV367" s="92"/>
      <c r="BZ367" s="92"/>
      <c r="CA367" s="93" t="str">
        <f t="shared" si="16"/>
        <v/>
      </c>
      <c r="CB367" s="93" t="str">
        <f t="shared" si="17"/>
        <v/>
      </c>
      <c r="CC367" s="92"/>
    </row>
    <row r="368" spans="1:81" ht="13.8">
      <c r="A368" s="55" t="str">
        <f t="shared" si="18"/>
        <v/>
      </c>
      <c r="R368" s="92"/>
      <c r="AV368" s="92"/>
      <c r="BZ368" s="92"/>
      <c r="CA368" s="93" t="str">
        <f t="shared" si="16"/>
        <v/>
      </c>
      <c r="CB368" s="93" t="str">
        <f t="shared" si="17"/>
        <v/>
      </c>
      <c r="CC368" s="92"/>
    </row>
    <row r="369" spans="1:81" ht="13.8">
      <c r="A369" s="55" t="str">
        <f t="shared" si="18"/>
        <v/>
      </c>
      <c r="R369" s="92"/>
      <c r="AV369" s="92"/>
      <c r="BZ369" s="92"/>
      <c r="CA369" s="93" t="str">
        <f t="shared" si="16"/>
        <v/>
      </c>
      <c r="CB369" s="93" t="str">
        <f t="shared" si="17"/>
        <v/>
      </c>
      <c r="CC369" s="92"/>
    </row>
    <row r="370" spans="1:81" ht="13.8">
      <c r="A370" s="55" t="str">
        <f t="shared" si="18"/>
        <v/>
      </c>
      <c r="R370" s="92"/>
      <c r="AV370" s="92"/>
      <c r="BZ370" s="92"/>
      <c r="CA370" s="93" t="str">
        <f t="shared" si="16"/>
        <v/>
      </c>
      <c r="CB370" s="93" t="str">
        <f t="shared" si="17"/>
        <v/>
      </c>
      <c r="CC370" s="92"/>
    </row>
    <row r="371" spans="1:81" ht="13.8">
      <c r="A371" s="55" t="str">
        <f t="shared" si="18"/>
        <v/>
      </c>
      <c r="R371" s="92"/>
      <c r="AV371" s="92"/>
      <c r="BZ371" s="92"/>
      <c r="CA371" s="93" t="str">
        <f t="shared" si="16"/>
        <v/>
      </c>
      <c r="CB371" s="93" t="str">
        <f t="shared" si="17"/>
        <v/>
      </c>
      <c r="CC371" s="92"/>
    </row>
    <row r="372" spans="1:81" ht="13.8">
      <c r="A372" s="55" t="str">
        <f t="shared" si="18"/>
        <v/>
      </c>
      <c r="R372" s="92"/>
      <c r="AV372" s="92"/>
      <c r="BZ372" s="92"/>
      <c r="CA372" s="93" t="str">
        <f t="shared" si="16"/>
        <v/>
      </c>
      <c r="CB372" s="93" t="str">
        <f t="shared" si="17"/>
        <v/>
      </c>
      <c r="CC372" s="92"/>
    </row>
    <row r="373" spans="1:81" ht="13.8">
      <c r="A373" s="55" t="str">
        <f t="shared" si="18"/>
        <v/>
      </c>
      <c r="R373" s="92"/>
      <c r="AV373" s="92"/>
      <c r="BZ373" s="92"/>
      <c r="CA373" s="93" t="str">
        <f t="shared" si="16"/>
        <v/>
      </c>
      <c r="CB373" s="93" t="str">
        <f t="shared" si="17"/>
        <v/>
      </c>
      <c r="CC373" s="92"/>
    </row>
    <row r="374" spans="1:81" ht="13.8">
      <c r="A374" s="55" t="str">
        <f t="shared" si="18"/>
        <v/>
      </c>
      <c r="R374" s="92"/>
      <c r="AV374" s="92"/>
      <c r="BZ374" s="92"/>
      <c r="CA374" s="93" t="str">
        <f t="shared" si="16"/>
        <v/>
      </c>
      <c r="CB374" s="93" t="str">
        <f t="shared" si="17"/>
        <v/>
      </c>
      <c r="CC374" s="92"/>
    </row>
    <row r="375" spans="1:81" ht="13.8">
      <c r="A375" s="55" t="str">
        <f t="shared" si="18"/>
        <v/>
      </c>
      <c r="R375" s="92"/>
      <c r="AV375" s="92"/>
      <c r="BZ375" s="92"/>
      <c r="CA375" s="93" t="str">
        <f t="shared" si="16"/>
        <v/>
      </c>
      <c r="CB375" s="93" t="str">
        <f t="shared" si="17"/>
        <v/>
      </c>
      <c r="CC375" s="92"/>
    </row>
    <row r="376" spans="1:81" ht="13.8">
      <c r="A376" s="55" t="str">
        <f t="shared" si="18"/>
        <v/>
      </c>
      <c r="R376" s="92"/>
      <c r="AV376" s="92"/>
      <c r="BZ376" s="92"/>
      <c r="CA376" s="93" t="str">
        <f t="shared" si="16"/>
        <v/>
      </c>
      <c r="CB376" s="93" t="str">
        <f t="shared" si="17"/>
        <v/>
      </c>
      <c r="CC376" s="92"/>
    </row>
    <row r="377" spans="1:81" ht="13.8">
      <c r="A377" s="55" t="str">
        <f t="shared" si="18"/>
        <v/>
      </c>
      <c r="R377" s="92"/>
      <c r="AV377" s="92"/>
      <c r="BZ377" s="92"/>
      <c r="CA377" s="93" t="str">
        <f t="shared" si="16"/>
        <v/>
      </c>
      <c r="CB377" s="93" t="str">
        <f t="shared" si="17"/>
        <v/>
      </c>
      <c r="CC377" s="92"/>
    </row>
    <row r="378" spans="1:81" ht="13.8">
      <c r="A378" s="55" t="str">
        <f t="shared" si="18"/>
        <v/>
      </c>
      <c r="R378" s="92"/>
      <c r="AV378" s="92"/>
      <c r="BZ378" s="92"/>
      <c r="CA378" s="93" t="str">
        <f t="shared" si="16"/>
        <v/>
      </c>
      <c r="CB378" s="93" t="str">
        <f t="shared" si="17"/>
        <v/>
      </c>
      <c r="CC378" s="92"/>
    </row>
    <row r="379" spans="1:81" ht="13.8">
      <c r="A379" s="55" t="str">
        <f t="shared" si="18"/>
        <v/>
      </c>
      <c r="R379" s="92"/>
      <c r="AV379" s="92"/>
      <c r="BZ379" s="92"/>
      <c r="CA379" s="93" t="str">
        <f t="shared" si="16"/>
        <v/>
      </c>
      <c r="CB379" s="93" t="str">
        <f t="shared" si="17"/>
        <v/>
      </c>
      <c r="CC379" s="92"/>
    </row>
    <row r="380" spans="1:81" ht="13.8">
      <c r="A380" s="55" t="str">
        <f t="shared" si="18"/>
        <v/>
      </c>
      <c r="R380" s="92"/>
      <c r="AV380" s="92"/>
      <c r="BZ380" s="92"/>
      <c r="CA380" s="93" t="str">
        <f t="shared" si="16"/>
        <v/>
      </c>
      <c r="CB380" s="93" t="str">
        <f t="shared" si="17"/>
        <v/>
      </c>
      <c r="CC380" s="92"/>
    </row>
    <row r="381" spans="1:81" ht="13.8">
      <c r="A381" s="55" t="str">
        <f t="shared" si="18"/>
        <v/>
      </c>
      <c r="R381" s="92"/>
      <c r="AV381" s="92"/>
      <c r="BZ381" s="92"/>
      <c r="CA381" s="93" t="str">
        <f t="shared" si="16"/>
        <v/>
      </c>
      <c r="CB381" s="93" t="str">
        <f t="shared" si="17"/>
        <v/>
      </c>
      <c r="CC381" s="92"/>
    </row>
    <row r="382" spans="1:81" ht="13.8">
      <c r="A382" s="55" t="str">
        <f t="shared" si="18"/>
        <v/>
      </c>
      <c r="R382" s="92"/>
      <c r="AV382" s="92"/>
      <c r="BZ382" s="92"/>
      <c r="CA382" s="93" t="str">
        <f t="shared" si="16"/>
        <v/>
      </c>
      <c r="CB382" s="93" t="str">
        <f t="shared" si="17"/>
        <v/>
      </c>
      <c r="CC382" s="92"/>
    </row>
    <row r="383" spans="1:81" ht="13.8">
      <c r="A383" s="55" t="str">
        <f t="shared" si="18"/>
        <v/>
      </c>
      <c r="R383" s="92"/>
      <c r="AV383" s="92"/>
      <c r="BZ383" s="92"/>
      <c r="CA383" s="93" t="str">
        <f t="shared" si="16"/>
        <v/>
      </c>
      <c r="CB383" s="93" t="str">
        <f t="shared" si="17"/>
        <v/>
      </c>
      <c r="CC383" s="92"/>
    </row>
    <row r="384" spans="1:81" ht="13.8">
      <c r="A384" s="55" t="str">
        <f t="shared" si="18"/>
        <v/>
      </c>
      <c r="R384" s="92"/>
      <c r="AV384" s="92"/>
      <c r="BZ384" s="92"/>
      <c r="CA384" s="93" t="str">
        <f t="shared" si="16"/>
        <v/>
      </c>
      <c r="CB384" s="93" t="str">
        <f t="shared" si="17"/>
        <v/>
      </c>
      <c r="CC384" s="92"/>
    </row>
    <row r="385" spans="1:81" ht="13.8">
      <c r="A385" s="55" t="str">
        <f t="shared" si="18"/>
        <v/>
      </c>
      <c r="R385" s="92"/>
      <c r="AV385" s="92"/>
      <c r="BZ385" s="92"/>
      <c r="CA385" s="93" t="str">
        <f t="shared" si="16"/>
        <v/>
      </c>
      <c r="CB385" s="93" t="str">
        <f t="shared" si="17"/>
        <v/>
      </c>
      <c r="CC385" s="92"/>
    </row>
    <row r="386" spans="1:81" ht="13.8">
      <c r="A386" s="55" t="str">
        <f t="shared" si="18"/>
        <v/>
      </c>
      <c r="R386" s="92"/>
      <c r="AV386" s="92"/>
      <c r="BZ386" s="92"/>
      <c r="CA386" s="93" t="str">
        <f t="shared" si="16"/>
        <v/>
      </c>
      <c r="CB386" s="93" t="str">
        <f t="shared" si="17"/>
        <v/>
      </c>
      <c r="CC386" s="92"/>
    </row>
    <row r="387" spans="1:81" ht="13.8">
      <c r="A387" s="55" t="str">
        <f t="shared" si="18"/>
        <v/>
      </c>
      <c r="R387" s="92"/>
      <c r="AV387" s="92"/>
      <c r="BZ387" s="92"/>
      <c r="CA387" s="93" t="str">
        <f t="shared" ref="CA387:CA450" si="19">IF(V387="","",V387)</f>
        <v/>
      </c>
      <c r="CB387" s="93" t="str">
        <f t="shared" si="17"/>
        <v/>
      </c>
      <c r="CC387" s="92"/>
    </row>
    <row r="388" spans="1:81" ht="13.8">
      <c r="A388" s="55" t="str">
        <f t="shared" si="18"/>
        <v/>
      </c>
      <c r="R388" s="92"/>
      <c r="AV388" s="92"/>
      <c r="BZ388" s="92"/>
      <c r="CA388" s="93" t="str">
        <f t="shared" si="19"/>
        <v/>
      </c>
      <c r="CB388" s="93" t="str">
        <f t="shared" si="17"/>
        <v/>
      </c>
      <c r="CC388" s="92"/>
    </row>
    <row r="389" spans="1:81" ht="13.8">
      <c r="A389" s="55" t="str">
        <f t="shared" si="18"/>
        <v/>
      </c>
      <c r="R389" s="92"/>
      <c r="AV389" s="92"/>
      <c r="BZ389" s="92"/>
      <c r="CA389" s="93" t="str">
        <f t="shared" si="19"/>
        <v/>
      </c>
      <c r="CB389" s="93" t="str">
        <f t="shared" si="17"/>
        <v/>
      </c>
      <c r="CC389" s="92"/>
    </row>
    <row r="390" spans="1:81" ht="13.8">
      <c r="A390" s="55" t="str">
        <f t="shared" si="18"/>
        <v/>
      </c>
      <c r="R390" s="92"/>
      <c r="AV390" s="92"/>
      <c r="BZ390" s="92"/>
      <c r="CA390" s="93" t="str">
        <f t="shared" si="19"/>
        <v/>
      </c>
      <c r="CB390" s="93" t="str">
        <f t="shared" si="17"/>
        <v/>
      </c>
      <c r="CC390" s="92"/>
    </row>
    <row r="391" spans="1:81" ht="13.8">
      <c r="A391" s="55" t="str">
        <f t="shared" si="18"/>
        <v/>
      </c>
      <c r="R391" s="92"/>
      <c r="AV391" s="92"/>
      <c r="BZ391" s="92"/>
      <c r="CA391" s="93" t="str">
        <f t="shared" si="19"/>
        <v/>
      </c>
      <c r="CB391" s="93" t="str">
        <f t="shared" ref="CB391:CB454" si="20">IF(AB391="","",AB391)</f>
        <v/>
      </c>
      <c r="CC391" s="92"/>
    </row>
    <row r="392" spans="1:81" ht="13.8">
      <c r="A392" s="55" t="str">
        <f t="shared" si="18"/>
        <v/>
      </c>
      <c r="R392" s="92"/>
      <c r="AV392" s="92"/>
      <c r="BZ392" s="92"/>
      <c r="CA392" s="93" t="str">
        <f t="shared" si="19"/>
        <v/>
      </c>
      <c r="CB392" s="93" t="str">
        <f t="shared" si="20"/>
        <v/>
      </c>
      <c r="CC392" s="92"/>
    </row>
    <row r="393" spans="1:81" ht="13.8">
      <c r="A393" s="55" t="str">
        <f t="shared" ref="A393:A400" si="21">RIGHT(B393,4)</f>
        <v/>
      </c>
      <c r="R393" s="92"/>
      <c r="AV393" s="92"/>
      <c r="BZ393" s="92"/>
      <c r="CA393" s="93" t="str">
        <f t="shared" si="19"/>
        <v/>
      </c>
      <c r="CB393" s="93" t="str">
        <f t="shared" si="20"/>
        <v/>
      </c>
      <c r="CC393" s="92"/>
    </row>
    <row r="394" spans="1:81" ht="13.8">
      <c r="A394" s="55" t="str">
        <f t="shared" si="21"/>
        <v/>
      </c>
      <c r="R394" s="92"/>
      <c r="AV394" s="92"/>
      <c r="BZ394" s="92"/>
      <c r="CA394" s="93" t="str">
        <f t="shared" si="19"/>
        <v/>
      </c>
      <c r="CB394" s="93" t="str">
        <f t="shared" si="20"/>
        <v/>
      </c>
      <c r="CC394" s="92"/>
    </row>
    <row r="395" spans="1:81" ht="13.8">
      <c r="A395" s="55" t="str">
        <f t="shared" si="21"/>
        <v/>
      </c>
      <c r="R395" s="92"/>
      <c r="AV395" s="92"/>
      <c r="BZ395" s="92"/>
      <c r="CA395" s="93" t="str">
        <f t="shared" si="19"/>
        <v/>
      </c>
      <c r="CB395" s="93" t="str">
        <f t="shared" si="20"/>
        <v/>
      </c>
      <c r="CC395" s="92"/>
    </row>
    <row r="396" spans="1:81" ht="13.8">
      <c r="A396" s="55" t="str">
        <f t="shared" si="21"/>
        <v/>
      </c>
      <c r="R396" s="92"/>
      <c r="AV396" s="92"/>
      <c r="BZ396" s="92"/>
      <c r="CA396" s="93" t="str">
        <f t="shared" si="19"/>
        <v/>
      </c>
      <c r="CB396" s="93" t="str">
        <f t="shared" si="20"/>
        <v/>
      </c>
      <c r="CC396" s="92"/>
    </row>
    <row r="397" spans="1:81" ht="13.8">
      <c r="A397" s="55" t="str">
        <f t="shared" si="21"/>
        <v/>
      </c>
      <c r="R397" s="92"/>
      <c r="AV397" s="92"/>
      <c r="BZ397" s="92"/>
      <c r="CA397" s="93" t="str">
        <f t="shared" si="19"/>
        <v/>
      </c>
      <c r="CB397" s="93" t="str">
        <f t="shared" si="20"/>
        <v/>
      </c>
      <c r="CC397" s="92"/>
    </row>
    <row r="398" spans="1:81" ht="13.8">
      <c r="A398" s="55" t="str">
        <f t="shared" si="21"/>
        <v/>
      </c>
      <c r="R398" s="92"/>
      <c r="AV398" s="92"/>
      <c r="BZ398" s="92"/>
      <c r="CA398" s="93" t="str">
        <f t="shared" si="19"/>
        <v/>
      </c>
      <c r="CB398" s="93" t="str">
        <f t="shared" si="20"/>
        <v/>
      </c>
      <c r="CC398" s="92"/>
    </row>
    <row r="399" spans="1:81" ht="13.8">
      <c r="A399" s="55" t="str">
        <f t="shared" si="21"/>
        <v/>
      </c>
      <c r="R399" s="92"/>
      <c r="AV399" s="92"/>
      <c r="BZ399" s="92"/>
      <c r="CA399" s="93" t="str">
        <f t="shared" si="19"/>
        <v/>
      </c>
      <c r="CB399" s="93" t="str">
        <f t="shared" si="20"/>
        <v/>
      </c>
      <c r="CC399" s="92"/>
    </row>
    <row r="400" spans="1:81" ht="13.8">
      <c r="A400" s="55" t="str">
        <f t="shared" si="21"/>
        <v/>
      </c>
      <c r="R400" s="92"/>
      <c r="AV400" s="92"/>
      <c r="BZ400" s="92"/>
      <c r="CA400" s="93" t="str">
        <f t="shared" si="19"/>
        <v/>
      </c>
      <c r="CB400" s="93" t="str">
        <f t="shared" si="20"/>
        <v/>
      </c>
      <c r="CC400" s="92"/>
    </row>
    <row r="401" spans="1:81" ht="13.8">
      <c r="A401" s="55"/>
      <c r="R401" s="92"/>
      <c r="AV401" s="92"/>
      <c r="BZ401" s="92"/>
      <c r="CA401" s="93" t="str">
        <f t="shared" si="19"/>
        <v/>
      </c>
      <c r="CB401" s="93" t="str">
        <f t="shared" si="20"/>
        <v/>
      </c>
      <c r="CC401" s="92"/>
    </row>
    <row r="402" spans="1:81" ht="13.8">
      <c r="CA402" s="93" t="str">
        <f t="shared" si="19"/>
        <v/>
      </c>
      <c r="CB402" s="93" t="str">
        <f t="shared" si="20"/>
        <v/>
      </c>
    </row>
    <row r="403" spans="1:81" ht="13.8">
      <c r="CA403" s="93" t="str">
        <f t="shared" si="19"/>
        <v/>
      </c>
      <c r="CB403" s="93" t="str">
        <f t="shared" si="20"/>
        <v/>
      </c>
    </row>
    <row r="404" spans="1:81" ht="13.8">
      <c r="CA404" s="93" t="str">
        <f t="shared" si="19"/>
        <v/>
      </c>
      <c r="CB404" s="93" t="str">
        <f t="shared" si="20"/>
        <v/>
      </c>
    </row>
    <row r="405" spans="1:81" ht="13.8">
      <c r="CA405" s="93" t="str">
        <f t="shared" si="19"/>
        <v/>
      </c>
      <c r="CB405" s="93" t="str">
        <f t="shared" si="20"/>
        <v/>
      </c>
    </row>
    <row r="406" spans="1:81" ht="13.8">
      <c r="CA406" s="93" t="str">
        <f t="shared" si="19"/>
        <v/>
      </c>
      <c r="CB406" s="93" t="str">
        <f t="shared" si="20"/>
        <v/>
      </c>
    </row>
    <row r="407" spans="1:81" ht="13.8">
      <c r="CA407" s="93" t="str">
        <f t="shared" si="19"/>
        <v/>
      </c>
      <c r="CB407" s="93" t="str">
        <f t="shared" si="20"/>
        <v/>
      </c>
    </row>
    <row r="408" spans="1:81" ht="13.8">
      <c r="CA408" s="93" t="str">
        <f t="shared" si="19"/>
        <v/>
      </c>
      <c r="CB408" s="93" t="str">
        <f t="shared" si="20"/>
        <v/>
      </c>
    </row>
    <row r="409" spans="1:81" ht="13.8">
      <c r="CA409" s="93" t="str">
        <f t="shared" si="19"/>
        <v/>
      </c>
      <c r="CB409" s="93" t="str">
        <f t="shared" si="20"/>
        <v/>
      </c>
    </row>
    <row r="410" spans="1:81" ht="13.8">
      <c r="CA410" s="93" t="str">
        <f t="shared" si="19"/>
        <v/>
      </c>
      <c r="CB410" s="93" t="str">
        <f t="shared" si="20"/>
        <v/>
      </c>
    </row>
    <row r="411" spans="1:81" ht="13.8">
      <c r="CA411" s="93" t="str">
        <f t="shared" si="19"/>
        <v/>
      </c>
      <c r="CB411" s="93" t="str">
        <f t="shared" si="20"/>
        <v/>
      </c>
    </row>
    <row r="412" spans="1:81" ht="13.8">
      <c r="CA412" s="93" t="str">
        <f t="shared" si="19"/>
        <v/>
      </c>
      <c r="CB412" s="93" t="str">
        <f t="shared" si="20"/>
        <v/>
      </c>
    </row>
    <row r="413" spans="1:81" ht="13.8">
      <c r="CA413" s="93" t="str">
        <f t="shared" si="19"/>
        <v/>
      </c>
      <c r="CB413" s="93" t="str">
        <f t="shared" si="20"/>
        <v/>
      </c>
    </row>
    <row r="414" spans="1:81" ht="13.8">
      <c r="CA414" s="93" t="str">
        <f t="shared" si="19"/>
        <v/>
      </c>
      <c r="CB414" s="93" t="str">
        <f t="shared" si="20"/>
        <v/>
      </c>
    </row>
    <row r="415" spans="1:81" ht="13.8">
      <c r="CA415" s="93" t="str">
        <f t="shared" si="19"/>
        <v/>
      </c>
      <c r="CB415" s="93" t="str">
        <f t="shared" si="20"/>
        <v/>
      </c>
    </row>
    <row r="416" spans="1:81" ht="13.8">
      <c r="CA416" s="93" t="str">
        <f t="shared" si="19"/>
        <v/>
      </c>
      <c r="CB416" s="93" t="str">
        <f t="shared" si="20"/>
        <v/>
      </c>
    </row>
    <row r="417" spans="79:80" ht="13.8">
      <c r="CA417" s="93" t="str">
        <f t="shared" si="19"/>
        <v/>
      </c>
      <c r="CB417" s="93" t="str">
        <f t="shared" si="20"/>
        <v/>
      </c>
    </row>
    <row r="418" spans="79:80" ht="13.8">
      <c r="CA418" s="93" t="str">
        <f t="shared" si="19"/>
        <v/>
      </c>
      <c r="CB418" s="93" t="str">
        <f t="shared" si="20"/>
        <v/>
      </c>
    </row>
    <row r="419" spans="79:80" ht="13.8">
      <c r="CA419" s="93" t="str">
        <f t="shared" si="19"/>
        <v/>
      </c>
      <c r="CB419" s="93" t="str">
        <f t="shared" si="20"/>
        <v/>
      </c>
    </row>
    <row r="420" spans="79:80" ht="13.8">
      <c r="CA420" s="93" t="str">
        <f t="shared" si="19"/>
        <v/>
      </c>
      <c r="CB420" s="93" t="str">
        <f t="shared" si="20"/>
        <v/>
      </c>
    </row>
    <row r="421" spans="79:80" ht="13.8">
      <c r="CA421" s="93" t="str">
        <f t="shared" si="19"/>
        <v/>
      </c>
      <c r="CB421" s="93" t="str">
        <f t="shared" si="20"/>
        <v/>
      </c>
    </row>
    <row r="422" spans="79:80" ht="13.8">
      <c r="CA422" s="93" t="str">
        <f t="shared" si="19"/>
        <v/>
      </c>
      <c r="CB422" s="93" t="str">
        <f t="shared" si="20"/>
        <v/>
      </c>
    </row>
    <row r="423" spans="79:80" ht="13.8">
      <c r="CA423" s="93" t="str">
        <f t="shared" si="19"/>
        <v/>
      </c>
      <c r="CB423" s="93" t="str">
        <f t="shared" si="20"/>
        <v/>
      </c>
    </row>
    <row r="424" spans="79:80" ht="13.8">
      <c r="CA424" s="93" t="str">
        <f t="shared" si="19"/>
        <v/>
      </c>
      <c r="CB424" s="93" t="str">
        <f t="shared" si="20"/>
        <v/>
      </c>
    </row>
    <row r="425" spans="79:80" ht="13.8">
      <c r="CA425" s="93" t="str">
        <f t="shared" si="19"/>
        <v/>
      </c>
      <c r="CB425" s="93" t="str">
        <f t="shared" si="20"/>
        <v/>
      </c>
    </row>
    <row r="426" spans="79:80" ht="13.8">
      <c r="CA426" s="93" t="str">
        <f t="shared" si="19"/>
        <v/>
      </c>
      <c r="CB426" s="93" t="str">
        <f t="shared" si="20"/>
        <v/>
      </c>
    </row>
    <row r="427" spans="79:80" ht="13.8">
      <c r="CA427" s="93" t="str">
        <f t="shared" si="19"/>
        <v/>
      </c>
      <c r="CB427" s="93" t="str">
        <f t="shared" si="20"/>
        <v/>
      </c>
    </row>
    <row r="428" spans="79:80" ht="13.8">
      <c r="CA428" s="93" t="str">
        <f t="shared" si="19"/>
        <v/>
      </c>
      <c r="CB428" s="93" t="str">
        <f t="shared" si="20"/>
        <v/>
      </c>
    </row>
    <row r="429" spans="79:80" ht="13.8">
      <c r="CA429" s="93" t="str">
        <f t="shared" si="19"/>
        <v/>
      </c>
      <c r="CB429" s="93" t="str">
        <f t="shared" si="20"/>
        <v/>
      </c>
    </row>
    <row r="430" spans="79:80" ht="13.8">
      <c r="CA430" s="93" t="str">
        <f t="shared" si="19"/>
        <v/>
      </c>
      <c r="CB430" s="93" t="str">
        <f t="shared" si="20"/>
        <v/>
      </c>
    </row>
    <row r="431" spans="79:80" ht="13.8">
      <c r="CA431" s="93" t="str">
        <f t="shared" si="19"/>
        <v/>
      </c>
      <c r="CB431" s="93" t="str">
        <f t="shared" si="20"/>
        <v/>
      </c>
    </row>
    <row r="432" spans="79:80" ht="13.8">
      <c r="CA432" s="93" t="str">
        <f t="shared" si="19"/>
        <v/>
      </c>
      <c r="CB432" s="93" t="str">
        <f t="shared" si="20"/>
        <v/>
      </c>
    </row>
    <row r="433" spans="79:80" ht="13.8">
      <c r="CA433" s="93" t="str">
        <f t="shared" si="19"/>
        <v/>
      </c>
      <c r="CB433" s="93" t="str">
        <f t="shared" si="20"/>
        <v/>
      </c>
    </row>
    <row r="434" spans="79:80" ht="13.8">
      <c r="CA434" s="93" t="str">
        <f t="shared" si="19"/>
        <v/>
      </c>
      <c r="CB434" s="93" t="str">
        <f t="shared" si="20"/>
        <v/>
      </c>
    </row>
    <row r="435" spans="79:80" ht="13.8">
      <c r="CA435" s="93" t="str">
        <f t="shared" si="19"/>
        <v/>
      </c>
      <c r="CB435" s="93" t="str">
        <f t="shared" si="20"/>
        <v/>
      </c>
    </row>
    <row r="436" spans="79:80" ht="13.8">
      <c r="CA436" s="93" t="str">
        <f t="shared" si="19"/>
        <v/>
      </c>
      <c r="CB436" s="93" t="str">
        <f t="shared" si="20"/>
        <v/>
      </c>
    </row>
    <row r="437" spans="79:80" ht="13.8">
      <c r="CA437" s="93" t="str">
        <f t="shared" si="19"/>
        <v/>
      </c>
      <c r="CB437" s="93" t="str">
        <f t="shared" si="20"/>
        <v/>
      </c>
    </row>
    <row r="438" spans="79:80" ht="13.8">
      <c r="CA438" s="93" t="str">
        <f t="shared" si="19"/>
        <v/>
      </c>
      <c r="CB438" s="93" t="str">
        <f t="shared" si="20"/>
        <v/>
      </c>
    </row>
    <row r="439" spans="79:80" ht="13.8">
      <c r="CA439" s="93" t="str">
        <f t="shared" si="19"/>
        <v/>
      </c>
      <c r="CB439" s="93" t="str">
        <f t="shared" si="20"/>
        <v/>
      </c>
    </row>
    <row r="440" spans="79:80" ht="13.8">
      <c r="CA440" s="93" t="str">
        <f t="shared" si="19"/>
        <v/>
      </c>
      <c r="CB440" s="93" t="str">
        <f t="shared" si="20"/>
        <v/>
      </c>
    </row>
    <row r="441" spans="79:80" ht="13.8">
      <c r="CA441" s="93" t="str">
        <f t="shared" si="19"/>
        <v/>
      </c>
      <c r="CB441" s="93" t="str">
        <f t="shared" si="20"/>
        <v/>
      </c>
    </row>
    <row r="442" spans="79:80" ht="13.8">
      <c r="CA442" s="93" t="str">
        <f t="shared" si="19"/>
        <v/>
      </c>
      <c r="CB442" s="93" t="str">
        <f t="shared" si="20"/>
        <v/>
      </c>
    </row>
    <row r="443" spans="79:80" ht="13.8">
      <c r="CA443" s="93" t="str">
        <f t="shared" si="19"/>
        <v/>
      </c>
      <c r="CB443" s="93" t="str">
        <f t="shared" si="20"/>
        <v/>
      </c>
    </row>
    <row r="444" spans="79:80" ht="13.8">
      <c r="CA444" s="93" t="str">
        <f t="shared" si="19"/>
        <v/>
      </c>
      <c r="CB444" s="93" t="str">
        <f t="shared" si="20"/>
        <v/>
      </c>
    </row>
    <row r="445" spans="79:80" ht="13.8">
      <c r="CA445" s="93" t="str">
        <f t="shared" si="19"/>
        <v/>
      </c>
      <c r="CB445" s="93" t="str">
        <f t="shared" si="20"/>
        <v/>
      </c>
    </row>
    <row r="446" spans="79:80" ht="13.8">
      <c r="CA446" s="93" t="str">
        <f t="shared" si="19"/>
        <v/>
      </c>
      <c r="CB446" s="93" t="str">
        <f t="shared" si="20"/>
        <v/>
      </c>
    </row>
    <row r="447" spans="79:80" ht="13.8">
      <c r="CA447" s="93" t="str">
        <f t="shared" si="19"/>
        <v/>
      </c>
      <c r="CB447" s="93" t="str">
        <f t="shared" si="20"/>
        <v/>
      </c>
    </row>
    <row r="448" spans="79:80" ht="13.8">
      <c r="CA448" s="93" t="str">
        <f t="shared" si="19"/>
        <v/>
      </c>
      <c r="CB448" s="93" t="str">
        <f t="shared" si="20"/>
        <v/>
      </c>
    </row>
    <row r="449" spans="79:80" ht="13.8">
      <c r="CA449" s="93" t="str">
        <f t="shared" si="19"/>
        <v/>
      </c>
      <c r="CB449" s="93" t="str">
        <f t="shared" si="20"/>
        <v/>
      </c>
    </row>
    <row r="450" spans="79:80" ht="13.8">
      <c r="CA450" s="93" t="str">
        <f t="shared" si="19"/>
        <v/>
      </c>
      <c r="CB450" s="93" t="str">
        <f t="shared" si="20"/>
        <v/>
      </c>
    </row>
    <row r="451" spans="79:80" ht="13.8">
      <c r="CA451" s="93" t="str">
        <f t="shared" ref="CA451:CA514" si="22">IF(V451="","",V451)</f>
        <v/>
      </c>
      <c r="CB451" s="93" t="str">
        <f t="shared" si="20"/>
        <v/>
      </c>
    </row>
    <row r="452" spans="79:80" ht="13.8">
      <c r="CA452" s="93" t="str">
        <f t="shared" si="22"/>
        <v/>
      </c>
      <c r="CB452" s="93" t="str">
        <f t="shared" si="20"/>
        <v/>
      </c>
    </row>
    <row r="453" spans="79:80" ht="13.8">
      <c r="CA453" s="93" t="str">
        <f t="shared" si="22"/>
        <v/>
      </c>
      <c r="CB453" s="93" t="str">
        <f t="shared" si="20"/>
        <v/>
      </c>
    </row>
    <row r="454" spans="79:80" ht="13.8">
      <c r="CA454" s="93" t="str">
        <f t="shared" si="22"/>
        <v/>
      </c>
      <c r="CB454" s="93" t="str">
        <f t="shared" si="20"/>
        <v/>
      </c>
    </row>
    <row r="455" spans="79:80" ht="13.8">
      <c r="CA455" s="93" t="str">
        <f t="shared" si="22"/>
        <v/>
      </c>
      <c r="CB455" s="93" t="str">
        <f t="shared" ref="CB455:CB518" si="23">IF(AB455="","",AB455)</f>
        <v/>
      </c>
    </row>
    <row r="456" spans="79:80" ht="13.8">
      <c r="CA456" s="93" t="str">
        <f t="shared" si="22"/>
        <v/>
      </c>
      <c r="CB456" s="93" t="str">
        <f t="shared" si="23"/>
        <v/>
      </c>
    </row>
    <row r="457" spans="79:80" ht="13.8">
      <c r="CA457" s="93" t="str">
        <f t="shared" si="22"/>
        <v/>
      </c>
      <c r="CB457" s="93" t="str">
        <f t="shared" si="23"/>
        <v/>
      </c>
    </row>
    <row r="458" spans="79:80" ht="13.8">
      <c r="CA458" s="93" t="str">
        <f t="shared" si="22"/>
        <v/>
      </c>
      <c r="CB458" s="93" t="str">
        <f t="shared" si="23"/>
        <v/>
      </c>
    </row>
    <row r="459" spans="79:80" ht="13.8">
      <c r="CA459" s="93" t="str">
        <f t="shared" si="22"/>
        <v/>
      </c>
      <c r="CB459" s="93" t="str">
        <f t="shared" si="23"/>
        <v/>
      </c>
    </row>
    <row r="460" spans="79:80" ht="13.8">
      <c r="CA460" s="93" t="str">
        <f t="shared" si="22"/>
        <v/>
      </c>
      <c r="CB460" s="93" t="str">
        <f t="shared" si="23"/>
        <v/>
      </c>
    </row>
    <row r="461" spans="79:80" ht="13.8">
      <c r="CA461" s="93" t="str">
        <f t="shared" si="22"/>
        <v/>
      </c>
      <c r="CB461" s="93" t="str">
        <f t="shared" si="23"/>
        <v/>
      </c>
    </row>
    <row r="462" spans="79:80" ht="13.8">
      <c r="CA462" s="93" t="str">
        <f t="shared" si="22"/>
        <v/>
      </c>
      <c r="CB462" s="93" t="str">
        <f t="shared" si="23"/>
        <v/>
      </c>
    </row>
    <row r="463" spans="79:80" ht="13.8">
      <c r="CA463" s="93" t="str">
        <f t="shared" si="22"/>
        <v/>
      </c>
      <c r="CB463" s="93" t="str">
        <f t="shared" si="23"/>
        <v/>
      </c>
    </row>
    <row r="464" spans="79:80" ht="13.8">
      <c r="CA464" s="93" t="str">
        <f t="shared" si="22"/>
        <v/>
      </c>
      <c r="CB464" s="93" t="str">
        <f t="shared" si="23"/>
        <v/>
      </c>
    </row>
    <row r="465" spans="79:80" ht="13.8">
      <c r="CA465" s="93" t="str">
        <f t="shared" si="22"/>
        <v/>
      </c>
      <c r="CB465" s="93" t="str">
        <f t="shared" si="23"/>
        <v/>
      </c>
    </row>
    <row r="466" spans="79:80" ht="13.8">
      <c r="CA466" s="93" t="str">
        <f t="shared" si="22"/>
        <v/>
      </c>
      <c r="CB466" s="93" t="str">
        <f t="shared" si="23"/>
        <v/>
      </c>
    </row>
    <row r="467" spans="79:80" ht="13.8">
      <c r="CA467" s="93" t="str">
        <f t="shared" si="22"/>
        <v/>
      </c>
      <c r="CB467" s="93" t="str">
        <f t="shared" si="23"/>
        <v/>
      </c>
    </row>
    <row r="468" spans="79:80" ht="13.8">
      <c r="CA468" s="93" t="str">
        <f t="shared" si="22"/>
        <v/>
      </c>
      <c r="CB468" s="93" t="str">
        <f t="shared" si="23"/>
        <v/>
      </c>
    </row>
    <row r="469" spans="79:80" ht="13.8">
      <c r="CA469" s="93" t="str">
        <f t="shared" si="22"/>
        <v/>
      </c>
      <c r="CB469" s="93" t="str">
        <f t="shared" si="23"/>
        <v/>
      </c>
    </row>
    <row r="470" spans="79:80" ht="13.8">
      <c r="CA470" s="93" t="str">
        <f t="shared" si="22"/>
        <v/>
      </c>
      <c r="CB470" s="93" t="str">
        <f t="shared" si="23"/>
        <v/>
      </c>
    </row>
    <row r="471" spans="79:80" ht="13.8">
      <c r="CA471" s="93" t="str">
        <f t="shared" si="22"/>
        <v/>
      </c>
      <c r="CB471" s="93" t="str">
        <f t="shared" si="23"/>
        <v/>
      </c>
    </row>
    <row r="472" spans="79:80" ht="13.8">
      <c r="CA472" s="93" t="str">
        <f t="shared" si="22"/>
        <v/>
      </c>
      <c r="CB472" s="93" t="str">
        <f t="shared" si="23"/>
        <v/>
      </c>
    </row>
    <row r="473" spans="79:80" ht="13.8">
      <c r="CA473" s="93" t="str">
        <f t="shared" si="22"/>
        <v/>
      </c>
      <c r="CB473" s="93" t="str">
        <f t="shared" si="23"/>
        <v/>
      </c>
    </row>
    <row r="474" spans="79:80" ht="13.8">
      <c r="CA474" s="93" t="str">
        <f t="shared" si="22"/>
        <v/>
      </c>
      <c r="CB474" s="93" t="str">
        <f t="shared" si="23"/>
        <v/>
      </c>
    </row>
    <row r="475" spans="79:80" ht="13.8">
      <c r="CA475" s="93" t="str">
        <f t="shared" si="22"/>
        <v/>
      </c>
      <c r="CB475" s="93" t="str">
        <f t="shared" si="23"/>
        <v/>
      </c>
    </row>
    <row r="476" spans="79:80" ht="13.8">
      <c r="CA476" s="93" t="str">
        <f t="shared" si="22"/>
        <v/>
      </c>
      <c r="CB476" s="93" t="str">
        <f t="shared" si="23"/>
        <v/>
      </c>
    </row>
    <row r="477" spans="79:80" ht="13.8">
      <c r="CA477" s="93" t="str">
        <f t="shared" si="22"/>
        <v/>
      </c>
      <c r="CB477" s="93" t="str">
        <f t="shared" si="23"/>
        <v/>
      </c>
    </row>
    <row r="478" spans="79:80" ht="13.8">
      <c r="CA478" s="93" t="str">
        <f t="shared" si="22"/>
        <v/>
      </c>
      <c r="CB478" s="93" t="str">
        <f t="shared" si="23"/>
        <v/>
      </c>
    </row>
    <row r="479" spans="79:80" ht="13.8">
      <c r="CA479" s="93" t="str">
        <f t="shared" si="22"/>
        <v/>
      </c>
      <c r="CB479" s="93" t="str">
        <f t="shared" si="23"/>
        <v/>
      </c>
    </row>
    <row r="480" spans="79:80" ht="13.8">
      <c r="CA480" s="93" t="str">
        <f t="shared" si="22"/>
        <v/>
      </c>
      <c r="CB480" s="93" t="str">
        <f t="shared" si="23"/>
        <v/>
      </c>
    </row>
    <row r="481" spans="79:80" ht="13.8">
      <c r="CA481" s="93" t="str">
        <f t="shared" si="22"/>
        <v/>
      </c>
      <c r="CB481" s="93" t="str">
        <f t="shared" si="23"/>
        <v/>
      </c>
    </row>
    <row r="482" spans="79:80" ht="13.8">
      <c r="CA482" s="93" t="str">
        <f t="shared" si="22"/>
        <v/>
      </c>
      <c r="CB482" s="93" t="str">
        <f t="shared" si="23"/>
        <v/>
      </c>
    </row>
    <row r="483" spans="79:80" ht="13.8">
      <c r="CA483" s="93" t="str">
        <f t="shared" si="22"/>
        <v/>
      </c>
      <c r="CB483" s="93" t="str">
        <f t="shared" si="23"/>
        <v/>
      </c>
    </row>
    <row r="484" spans="79:80" ht="13.8">
      <c r="CA484" s="93" t="str">
        <f t="shared" si="22"/>
        <v/>
      </c>
      <c r="CB484" s="93" t="str">
        <f t="shared" si="23"/>
        <v/>
      </c>
    </row>
    <row r="485" spans="79:80" ht="13.8">
      <c r="CA485" s="93" t="str">
        <f t="shared" si="22"/>
        <v/>
      </c>
      <c r="CB485" s="93" t="str">
        <f t="shared" si="23"/>
        <v/>
      </c>
    </row>
    <row r="486" spans="79:80" ht="13.8">
      <c r="CA486" s="93" t="str">
        <f t="shared" si="22"/>
        <v/>
      </c>
      <c r="CB486" s="93" t="str">
        <f t="shared" si="23"/>
        <v/>
      </c>
    </row>
    <row r="487" spans="79:80" ht="13.8">
      <c r="CA487" s="93" t="str">
        <f t="shared" si="22"/>
        <v/>
      </c>
      <c r="CB487" s="93" t="str">
        <f t="shared" si="23"/>
        <v/>
      </c>
    </row>
    <row r="488" spans="79:80" ht="13.8">
      <c r="CA488" s="93" t="str">
        <f t="shared" si="22"/>
        <v/>
      </c>
      <c r="CB488" s="93" t="str">
        <f t="shared" si="23"/>
        <v/>
      </c>
    </row>
    <row r="489" spans="79:80" ht="13.8">
      <c r="CA489" s="93" t="str">
        <f t="shared" si="22"/>
        <v/>
      </c>
      <c r="CB489" s="93" t="str">
        <f t="shared" si="23"/>
        <v/>
      </c>
    </row>
    <row r="490" spans="79:80" ht="13.8">
      <c r="CA490" s="93" t="str">
        <f t="shared" si="22"/>
        <v/>
      </c>
      <c r="CB490" s="93" t="str">
        <f t="shared" si="23"/>
        <v/>
      </c>
    </row>
    <row r="491" spans="79:80" ht="13.8">
      <c r="CA491" s="93" t="str">
        <f t="shared" si="22"/>
        <v/>
      </c>
      <c r="CB491" s="93" t="str">
        <f t="shared" si="23"/>
        <v/>
      </c>
    </row>
    <row r="492" spans="79:80" ht="13.8">
      <c r="CA492" s="93" t="str">
        <f t="shared" si="22"/>
        <v/>
      </c>
      <c r="CB492" s="93" t="str">
        <f t="shared" si="23"/>
        <v/>
      </c>
    </row>
    <row r="493" spans="79:80" ht="13.8">
      <c r="CA493" s="93" t="str">
        <f t="shared" si="22"/>
        <v/>
      </c>
      <c r="CB493" s="93" t="str">
        <f t="shared" si="23"/>
        <v/>
      </c>
    </row>
    <row r="494" spans="79:80" ht="13.8">
      <c r="CA494" s="93" t="str">
        <f t="shared" si="22"/>
        <v/>
      </c>
      <c r="CB494" s="93" t="str">
        <f t="shared" si="23"/>
        <v/>
      </c>
    </row>
    <row r="495" spans="79:80" ht="13.8">
      <c r="CA495" s="93" t="str">
        <f t="shared" si="22"/>
        <v/>
      </c>
      <c r="CB495" s="93" t="str">
        <f t="shared" si="23"/>
        <v/>
      </c>
    </row>
    <row r="496" spans="79:80" ht="13.8">
      <c r="CA496" s="93" t="str">
        <f t="shared" si="22"/>
        <v/>
      </c>
      <c r="CB496" s="93" t="str">
        <f t="shared" si="23"/>
        <v/>
      </c>
    </row>
    <row r="497" spans="79:80" ht="13.8">
      <c r="CA497" s="93" t="str">
        <f t="shared" si="22"/>
        <v/>
      </c>
      <c r="CB497" s="93" t="str">
        <f t="shared" si="23"/>
        <v/>
      </c>
    </row>
    <row r="498" spans="79:80" ht="13.8">
      <c r="CA498" s="93" t="str">
        <f t="shared" si="22"/>
        <v/>
      </c>
      <c r="CB498" s="93" t="str">
        <f t="shared" si="23"/>
        <v/>
      </c>
    </row>
    <row r="499" spans="79:80" ht="13.8">
      <c r="CA499" s="93" t="str">
        <f t="shared" si="22"/>
        <v/>
      </c>
      <c r="CB499" s="93" t="str">
        <f t="shared" si="23"/>
        <v/>
      </c>
    </row>
    <row r="500" spans="79:80" ht="13.8">
      <c r="CA500" s="93" t="str">
        <f t="shared" si="22"/>
        <v/>
      </c>
      <c r="CB500" s="93" t="str">
        <f t="shared" si="23"/>
        <v/>
      </c>
    </row>
    <row r="501" spans="79:80" ht="13.8">
      <c r="CA501" s="93" t="str">
        <f t="shared" si="22"/>
        <v/>
      </c>
      <c r="CB501" s="93" t="str">
        <f t="shared" si="23"/>
        <v/>
      </c>
    </row>
    <row r="502" spans="79:80" ht="13.8">
      <c r="CA502" s="93" t="str">
        <f t="shared" si="22"/>
        <v/>
      </c>
      <c r="CB502" s="93" t="str">
        <f t="shared" si="23"/>
        <v/>
      </c>
    </row>
    <row r="503" spans="79:80" ht="13.8">
      <c r="CA503" s="93" t="str">
        <f t="shared" si="22"/>
        <v/>
      </c>
      <c r="CB503" s="93" t="str">
        <f t="shared" si="23"/>
        <v/>
      </c>
    </row>
    <row r="504" spans="79:80" ht="13.8">
      <c r="CA504" s="93" t="str">
        <f t="shared" si="22"/>
        <v/>
      </c>
      <c r="CB504" s="93" t="str">
        <f t="shared" si="23"/>
        <v/>
      </c>
    </row>
    <row r="505" spans="79:80" ht="13.8">
      <c r="CA505" s="93" t="str">
        <f t="shared" si="22"/>
        <v/>
      </c>
      <c r="CB505" s="93" t="str">
        <f t="shared" si="23"/>
        <v/>
      </c>
    </row>
    <row r="506" spans="79:80" ht="13.8">
      <c r="CA506" s="93" t="str">
        <f t="shared" si="22"/>
        <v/>
      </c>
      <c r="CB506" s="93" t="str">
        <f t="shared" si="23"/>
        <v/>
      </c>
    </row>
    <row r="507" spans="79:80" ht="13.8">
      <c r="CA507" s="93" t="str">
        <f t="shared" si="22"/>
        <v/>
      </c>
      <c r="CB507" s="93" t="str">
        <f t="shared" si="23"/>
        <v/>
      </c>
    </row>
    <row r="508" spans="79:80" ht="13.8">
      <c r="CA508" s="93" t="str">
        <f t="shared" si="22"/>
        <v/>
      </c>
      <c r="CB508" s="93" t="str">
        <f t="shared" si="23"/>
        <v/>
      </c>
    </row>
    <row r="509" spans="79:80" ht="13.8">
      <c r="CA509" s="93" t="str">
        <f t="shared" si="22"/>
        <v/>
      </c>
      <c r="CB509" s="93" t="str">
        <f t="shared" si="23"/>
        <v/>
      </c>
    </row>
    <row r="510" spans="79:80" ht="13.8">
      <c r="CA510" s="93" t="str">
        <f t="shared" si="22"/>
        <v/>
      </c>
      <c r="CB510" s="93" t="str">
        <f t="shared" si="23"/>
        <v/>
      </c>
    </row>
    <row r="511" spans="79:80" ht="13.8">
      <c r="CA511" s="93" t="str">
        <f t="shared" si="22"/>
        <v/>
      </c>
      <c r="CB511" s="93" t="str">
        <f t="shared" si="23"/>
        <v/>
      </c>
    </row>
    <row r="512" spans="79:80" ht="13.8">
      <c r="CA512" s="93" t="str">
        <f t="shared" si="22"/>
        <v/>
      </c>
      <c r="CB512" s="93" t="str">
        <f t="shared" si="23"/>
        <v/>
      </c>
    </row>
    <row r="513" spans="79:80" ht="13.8">
      <c r="CA513" s="93" t="str">
        <f t="shared" si="22"/>
        <v/>
      </c>
      <c r="CB513" s="93" t="str">
        <f t="shared" si="23"/>
        <v/>
      </c>
    </row>
    <row r="514" spans="79:80" ht="13.8">
      <c r="CA514" s="93" t="str">
        <f t="shared" si="22"/>
        <v/>
      </c>
      <c r="CB514" s="93" t="str">
        <f t="shared" si="23"/>
        <v/>
      </c>
    </row>
    <row r="515" spans="79:80" ht="13.8">
      <c r="CA515" s="93" t="str">
        <f t="shared" ref="CA515:CA578" si="24">IF(V515="","",V515)</f>
        <v/>
      </c>
      <c r="CB515" s="93" t="str">
        <f t="shared" si="23"/>
        <v/>
      </c>
    </row>
    <row r="516" spans="79:80" ht="13.8">
      <c r="CA516" s="93" t="str">
        <f t="shared" si="24"/>
        <v/>
      </c>
      <c r="CB516" s="93" t="str">
        <f t="shared" si="23"/>
        <v/>
      </c>
    </row>
    <row r="517" spans="79:80" ht="13.8">
      <c r="CA517" s="93" t="str">
        <f t="shared" si="24"/>
        <v/>
      </c>
      <c r="CB517" s="93" t="str">
        <f t="shared" si="23"/>
        <v/>
      </c>
    </row>
    <row r="518" spans="79:80" ht="13.8">
      <c r="CA518" s="93" t="str">
        <f t="shared" si="24"/>
        <v/>
      </c>
      <c r="CB518" s="93" t="str">
        <f t="shared" si="23"/>
        <v/>
      </c>
    </row>
    <row r="519" spans="79:80" ht="13.8">
      <c r="CA519" s="93" t="str">
        <f t="shared" si="24"/>
        <v/>
      </c>
      <c r="CB519" s="93" t="str">
        <f t="shared" ref="CB519:CB582" si="25">IF(AB519="","",AB519)</f>
        <v/>
      </c>
    </row>
    <row r="520" spans="79:80" ht="13.8">
      <c r="CA520" s="93" t="str">
        <f t="shared" si="24"/>
        <v/>
      </c>
      <c r="CB520" s="93" t="str">
        <f t="shared" si="25"/>
        <v/>
      </c>
    </row>
    <row r="521" spans="79:80" ht="13.8">
      <c r="CA521" s="93" t="str">
        <f t="shared" si="24"/>
        <v/>
      </c>
      <c r="CB521" s="93" t="str">
        <f t="shared" si="25"/>
        <v/>
      </c>
    </row>
    <row r="522" spans="79:80" ht="13.8">
      <c r="CA522" s="93" t="str">
        <f t="shared" si="24"/>
        <v/>
      </c>
      <c r="CB522" s="93" t="str">
        <f t="shared" si="25"/>
        <v/>
      </c>
    </row>
    <row r="523" spans="79:80" ht="13.8">
      <c r="CA523" s="93" t="str">
        <f t="shared" si="24"/>
        <v/>
      </c>
      <c r="CB523" s="93" t="str">
        <f t="shared" si="25"/>
        <v/>
      </c>
    </row>
    <row r="524" spans="79:80" ht="13.8">
      <c r="CA524" s="93" t="str">
        <f t="shared" si="24"/>
        <v/>
      </c>
      <c r="CB524" s="93" t="str">
        <f t="shared" si="25"/>
        <v/>
      </c>
    </row>
    <row r="525" spans="79:80" ht="13.8">
      <c r="CA525" s="93" t="str">
        <f t="shared" si="24"/>
        <v/>
      </c>
      <c r="CB525" s="93" t="str">
        <f t="shared" si="25"/>
        <v/>
      </c>
    </row>
    <row r="526" spans="79:80" ht="13.8">
      <c r="CA526" s="93" t="str">
        <f t="shared" si="24"/>
        <v/>
      </c>
      <c r="CB526" s="93" t="str">
        <f t="shared" si="25"/>
        <v/>
      </c>
    </row>
    <row r="527" spans="79:80" ht="13.8">
      <c r="CA527" s="93" t="str">
        <f t="shared" si="24"/>
        <v/>
      </c>
      <c r="CB527" s="93" t="str">
        <f t="shared" si="25"/>
        <v/>
      </c>
    </row>
    <row r="528" spans="79:80" ht="13.8">
      <c r="CA528" s="93" t="str">
        <f t="shared" si="24"/>
        <v/>
      </c>
      <c r="CB528" s="93" t="str">
        <f t="shared" si="25"/>
        <v/>
      </c>
    </row>
    <row r="529" spans="79:80" ht="13.8">
      <c r="CA529" s="93" t="str">
        <f t="shared" si="24"/>
        <v/>
      </c>
      <c r="CB529" s="93" t="str">
        <f t="shared" si="25"/>
        <v/>
      </c>
    </row>
    <row r="530" spans="79:80" ht="13.8">
      <c r="CA530" s="93" t="str">
        <f t="shared" si="24"/>
        <v/>
      </c>
      <c r="CB530" s="93" t="str">
        <f t="shared" si="25"/>
        <v/>
      </c>
    </row>
    <row r="531" spans="79:80" ht="13.8">
      <c r="CA531" s="93" t="str">
        <f t="shared" si="24"/>
        <v/>
      </c>
      <c r="CB531" s="93" t="str">
        <f t="shared" si="25"/>
        <v/>
      </c>
    </row>
    <row r="532" spans="79:80" ht="13.8">
      <c r="CA532" s="93" t="str">
        <f t="shared" si="24"/>
        <v/>
      </c>
      <c r="CB532" s="93" t="str">
        <f t="shared" si="25"/>
        <v/>
      </c>
    </row>
    <row r="533" spans="79:80" ht="13.8">
      <c r="CA533" s="93" t="str">
        <f t="shared" si="24"/>
        <v/>
      </c>
      <c r="CB533" s="93" t="str">
        <f t="shared" si="25"/>
        <v/>
      </c>
    </row>
    <row r="534" spans="79:80" ht="13.8">
      <c r="CA534" s="93" t="str">
        <f t="shared" si="24"/>
        <v/>
      </c>
      <c r="CB534" s="93" t="str">
        <f t="shared" si="25"/>
        <v/>
      </c>
    </row>
    <row r="535" spans="79:80" ht="13.8">
      <c r="CA535" s="93" t="str">
        <f t="shared" si="24"/>
        <v/>
      </c>
      <c r="CB535" s="93" t="str">
        <f t="shared" si="25"/>
        <v/>
      </c>
    </row>
    <row r="536" spans="79:80" ht="13.8">
      <c r="CA536" s="93" t="str">
        <f t="shared" si="24"/>
        <v/>
      </c>
      <c r="CB536" s="93" t="str">
        <f t="shared" si="25"/>
        <v/>
      </c>
    </row>
    <row r="537" spans="79:80" ht="13.8">
      <c r="CA537" s="93" t="str">
        <f t="shared" si="24"/>
        <v/>
      </c>
      <c r="CB537" s="93" t="str">
        <f t="shared" si="25"/>
        <v/>
      </c>
    </row>
    <row r="538" spans="79:80" ht="13.8">
      <c r="CA538" s="93" t="str">
        <f t="shared" si="24"/>
        <v/>
      </c>
      <c r="CB538" s="93" t="str">
        <f t="shared" si="25"/>
        <v/>
      </c>
    </row>
    <row r="539" spans="79:80" ht="13.8">
      <c r="CA539" s="93" t="str">
        <f t="shared" si="24"/>
        <v/>
      </c>
      <c r="CB539" s="93" t="str">
        <f t="shared" si="25"/>
        <v/>
      </c>
    </row>
    <row r="540" spans="79:80" ht="13.8">
      <c r="CA540" s="93" t="str">
        <f t="shared" si="24"/>
        <v/>
      </c>
      <c r="CB540" s="93" t="str">
        <f t="shared" si="25"/>
        <v/>
      </c>
    </row>
    <row r="541" spans="79:80" ht="13.8">
      <c r="CA541" s="93" t="str">
        <f t="shared" si="24"/>
        <v/>
      </c>
      <c r="CB541" s="93" t="str">
        <f t="shared" si="25"/>
        <v/>
      </c>
    </row>
    <row r="542" spans="79:80" ht="13.8">
      <c r="CA542" s="93" t="str">
        <f t="shared" si="24"/>
        <v/>
      </c>
      <c r="CB542" s="93" t="str">
        <f t="shared" si="25"/>
        <v/>
      </c>
    </row>
    <row r="543" spans="79:80" ht="13.8">
      <c r="CA543" s="93" t="str">
        <f t="shared" si="24"/>
        <v/>
      </c>
      <c r="CB543" s="93" t="str">
        <f t="shared" si="25"/>
        <v/>
      </c>
    </row>
    <row r="544" spans="79:80" ht="13.8">
      <c r="CA544" s="93" t="str">
        <f t="shared" si="24"/>
        <v/>
      </c>
      <c r="CB544" s="93" t="str">
        <f t="shared" si="25"/>
        <v/>
      </c>
    </row>
    <row r="545" spans="79:80" ht="13.8">
      <c r="CA545" s="93" t="str">
        <f t="shared" si="24"/>
        <v/>
      </c>
      <c r="CB545" s="93" t="str">
        <f t="shared" si="25"/>
        <v/>
      </c>
    </row>
    <row r="546" spans="79:80" ht="13.8">
      <c r="CA546" s="93" t="str">
        <f t="shared" si="24"/>
        <v/>
      </c>
      <c r="CB546" s="93" t="str">
        <f t="shared" si="25"/>
        <v/>
      </c>
    </row>
    <row r="547" spans="79:80" ht="13.8">
      <c r="CA547" s="93" t="str">
        <f t="shared" si="24"/>
        <v/>
      </c>
      <c r="CB547" s="93" t="str">
        <f t="shared" si="25"/>
        <v/>
      </c>
    </row>
    <row r="548" spans="79:80" ht="13.8">
      <c r="CA548" s="93" t="str">
        <f t="shared" si="24"/>
        <v/>
      </c>
      <c r="CB548" s="93" t="str">
        <f t="shared" si="25"/>
        <v/>
      </c>
    </row>
    <row r="549" spans="79:80" ht="13.8">
      <c r="CA549" s="93" t="str">
        <f t="shared" si="24"/>
        <v/>
      </c>
      <c r="CB549" s="93" t="str">
        <f t="shared" si="25"/>
        <v/>
      </c>
    </row>
    <row r="550" spans="79:80" ht="13.8">
      <c r="CA550" s="93" t="str">
        <f t="shared" si="24"/>
        <v/>
      </c>
      <c r="CB550" s="93" t="str">
        <f t="shared" si="25"/>
        <v/>
      </c>
    </row>
    <row r="551" spans="79:80" ht="13.8">
      <c r="CA551" s="93" t="str">
        <f t="shared" si="24"/>
        <v/>
      </c>
      <c r="CB551" s="93" t="str">
        <f t="shared" si="25"/>
        <v/>
      </c>
    </row>
    <row r="552" spans="79:80" ht="13.8">
      <c r="CA552" s="93" t="str">
        <f t="shared" si="24"/>
        <v/>
      </c>
      <c r="CB552" s="93" t="str">
        <f t="shared" si="25"/>
        <v/>
      </c>
    </row>
    <row r="553" spans="79:80" ht="13.8">
      <c r="CA553" s="93" t="str">
        <f t="shared" si="24"/>
        <v/>
      </c>
      <c r="CB553" s="93" t="str">
        <f t="shared" si="25"/>
        <v/>
      </c>
    </row>
    <row r="554" spans="79:80" ht="13.8">
      <c r="CA554" s="93" t="str">
        <f t="shared" si="24"/>
        <v/>
      </c>
      <c r="CB554" s="93" t="str">
        <f t="shared" si="25"/>
        <v/>
      </c>
    </row>
    <row r="555" spans="79:80" ht="13.8">
      <c r="CA555" s="93" t="str">
        <f t="shared" si="24"/>
        <v/>
      </c>
      <c r="CB555" s="93" t="str">
        <f t="shared" si="25"/>
        <v/>
      </c>
    </row>
    <row r="556" spans="79:80" ht="13.8">
      <c r="CA556" s="93" t="str">
        <f t="shared" si="24"/>
        <v/>
      </c>
      <c r="CB556" s="93" t="str">
        <f t="shared" si="25"/>
        <v/>
      </c>
    </row>
    <row r="557" spans="79:80" ht="13.8">
      <c r="CA557" s="93" t="str">
        <f t="shared" si="24"/>
        <v/>
      </c>
      <c r="CB557" s="93" t="str">
        <f t="shared" si="25"/>
        <v/>
      </c>
    </row>
    <row r="558" spans="79:80" ht="13.8">
      <c r="CA558" s="93" t="str">
        <f t="shared" si="24"/>
        <v/>
      </c>
      <c r="CB558" s="93" t="str">
        <f t="shared" si="25"/>
        <v/>
      </c>
    </row>
    <row r="559" spans="79:80" ht="13.8">
      <c r="CA559" s="93" t="str">
        <f t="shared" si="24"/>
        <v/>
      </c>
      <c r="CB559" s="93" t="str">
        <f t="shared" si="25"/>
        <v/>
      </c>
    </row>
    <row r="560" spans="79:80" ht="13.8">
      <c r="CA560" s="93" t="str">
        <f t="shared" si="24"/>
        <v/>
      </c>
      <c r="CB560" s="93" t="str">
        <f t="shared" si="25"/>
        <v/>
      </c>
    </row>
    <row r="561" spans="79:80" ht="13.8">
      <c r="CA561" s="93" t="str">
        <f t="shared" si="24"/>
        <v/>
      </c>
      <c r="CB561" s="93" t="str">
        <f t="shared" si="25"/>
        <v/>
      </c>
    </row>
    <row r="562" spans="79:80" ht="13.8">
      <c r="CA562" s="93" t="str">
        <f t="shared" si="24"/>
        <v/>
      </c>
      <c r="CB562" s="93" t="str">
        <f t="shared" si="25"/>
        <v/>
      </c>
    </row>
    <row r="563" spans="79:80" ht="13.8">
      <c r="CA563" s="93" t="str">
        <f t="shared" si="24"/>
        <v/>
      </c>
      <c r="CB563" s="93" t="str">
        <f t="shared" si="25"/>
        <v/>
      </c>
    </row>
    <row r="564" spans="79:80" ht="13.8">
      <c r="CA564" s="93" t="str">
        <f t="shared" si="24"/>
        <v/>
      </c>
      <c r="CB564" s="93" t="str">
        <f t="shared" si="25"/>
        <v/>
      </c>
    </row>
    <row r="565" spans="79:80" ht="13.8">
      <c r="CA565" s="93" t="str">
        <f t="shared" si="24"/>
        <v/>
      </c>
      <c r="CB565" s="93" t="str">
        <f t="shared" si="25"/>
        <v/>
      </c>
    </row>
    <row r="566" spans="79:80" ht="13.8">
      <c r="CA566" s="93" t="str">
        <f t="shared" si="24"/>
        <v/>
      </c>
      <c r="CB566" s="93" t="str">
        <f t="shared" si="25"/>
        <v/>
      </c>
    </row>
    <row r="567" spans="79:80" ht="13.8">
      <c r="CA567" s="93" t="str">
        <f t="shared" si="24"/>
        <v/>
      </c>
      <c r="CB567" s="93" t="str">
        <f t="shared" si="25"/>
        <v/>
      </c>
    </row>
    <row r="568" spans="79:80" ht="13.8">
      <c r="CA568" s="93" t="str">
        <f t="shared" si="24"/>
        <v/>
      </c>
      <c r="CB568" s="93" t="str">
        <f t="shared" si="25"/>
        <v/>
      </c>
    </row>
    <row r="569" spans="79:80" ht="13.8">
      <c r="CA569" s="93" t="str">
        <f t="shared" si="24"/>
        <v/>
      </c>
      <c r="CB569" s="93" t="str">
        <f t="shared" si="25"/>
        <v/>
      </c>
    </row>
    <row r="570" spans="79:80" ht="13.8">
      <c r="CA570" s="93" t="str">
        <f t="shared" si="24"/>
        <v/>
      </c>
      <c r="CB570" s="93" t="str">
        <f t="shared" si="25"/>
        <v/>
      </c>
    </row>
    <row r="571" spans="79:80" ht="13.8">
      <c r="CA571" s="93" t="str">
        <f t="shared" si="24"/>
        <v/>
      </c>
      <c r="CB571" s="93" t="str">
        <f t="shared" si="25"/>
        <v/>
      </c>
    </row>
    <row r="572" spans="79:80" ht="13.8">
      <c r="CA572" s="93" t="str">
        <f t="shared" si="24"/>
        <v/>
      </c>
      <c r="CB572" s="93" t="str">
        <f t="shared" si="25"/>
        <v/>
      </c>
    </row>
    <row r="573" spans="79:80" ht="13.8">
      <c r="CA573" s="93" t="str">
        <f t="shared" si="24"/>
        <v/>
      </c>
      <c r="CB573" s="93" t="str">
        <f t="shared" si="25"/>
        <v/>
      </c>
    </row>
    <row r="574" spans="79:80" ht="13.8">
      <c r="CA574" s="93" t="str">
        <f t="shared" si="24"/>
        <v/>
      </c>
      <c r="CB574" s="93" t="str">
        <f t="shared" si="25"/>
        <v/>
      </c>
    </row>
    <row r="575" spans="79:80" ht="13.8">
      <c r="CA575" s="93" t="str">
        <f t="shared" si="24"/>
        <v/>
      </c>
      <c r="CB575" s="93" t="str">
        <f t="shared" si="25"/>
        <v/>
      </c>
    </row>
    <row r="576" spans="79:80" ht="13.8">
      <c r="CA576" s="93" t="str">
        <f t="shared" si="24"/>
        <v/>
      </c>
      <c r="CB576" s="93" t="str">
        <f t="shared" si="25"/>
        <v/>
      </c>
    </row>
    <row r="577" spans="79:80" ht="13.8">
      <c r="CA577" s="93" t="str">
        <f t="shared" si="24"/>
        <v/>
      </c>
      <c r="CB577" s="93" t="str">
        <f t="shared" si="25"/>
        <v/>
      </c>
    </row>
    <row r="578" spans="79:80" ht="13.8">
      <c r="CA578" s="93" t="str">
        <f t="shared" si="24"/>
        <v/>
      </c>
      <c r="CB578" s="93" t="str">
        <f t="shared" si="25"/>
        <v/>
      </c>
    </row>
    <row r="579" spans="79:80" ht="13.8">
      <c r="CA579" s="93" t="str">
        <f t="shared" ref="CA579:CA642" si="26">IF(V579="","",V579)</f>
        <v/>
      </c>
      <c r="CB579" s="93" t="str">
        <f t="shared" si="25"/>
        <v/>
      </c>
    </row>
    <row r="580" spans="79:80" ht="13.8">
      <c r="CA580" s="93" t="str">
        <f t="shared" si="26"/>
        <v/>
      </c>
      <c r="CB580" s="93" t="str">
        <f t="shared" si="25"/>
        <v/>
      </c>
    </row>
    <row r="581" spans="79:80" ht="13.8">
      <c r="CA581" s="93" t="str">
        <f t="shared" si="26"/>
        <v/>
      </c>
      <c r="CB581" s="93" t="str">
        <f t="shared" si="25"/>
        <v/>
      </c>
    </row>
    <row r="582" spans="79:80" ht="13.8">
      <c r="CA582" s="93" t="str">
        <f t="shared" si="26"/>
        <v/>
      </c>
      <c r="CB582" s="93" t="str">
        <f t="shared" si="25"/>
        <v/>
      </c>
    </row>
    <row r="583" spans="79:80" ht="13.8">
      <c r="CA583" s="93" t="str">
        <f t="shared" si="26"/>
        <v/>
      </c>
      <c r="CB583" s="93" t="str">
        <f t="shared" ref="CB583:CB646" si="27">IF(AB583="","",AB583)</f>
        <v/>
      </c>
    </row>
    <row r="584" spans="79:80" ht="13.8">
      <c r="CA584" s="93" t="str">
        <f t="shared" si="26"/>
        <v/>
      </c>
      <c r="CB584" s="93" t="str">
        <f t="shared" si="27"/>
        <v/>
      </c>
    </row>
    <row r="585" spans="79:80" ht="13.8">
      <c r="CA585" s="93" t="str">
        <f t="shared" si="26"/>
        <v/>
      </c>
      <c r="CB585" s="93" t="str">
        <f t="shared" si="27"/>
        <v/>
      </c>
    </row>
    <row r="586" spans="79:80" ht="13.8">
      <c r="CA586" s="93" t="str">
        <f t="shared" si="26"/>
        <v/>
      </c>
      <c r="CB586" s="93" t="str">
        <f t="shared" si="27"/>
        <v/>
      </c>
    </row>
    <row r="587" spans="79:80" ht="13.8">
      <c r="CA587" s="93" t="str">
        <f t="shared" si="26"/>
        <v/>
      </c>
      <c r="CB587" s="93" t="str">
        <f t="shared" si="27"/>
        <v/>
      </c>
    </row>
    <row r="588" spans="79:80" ht="13.8">
      <c r="CA588" s="93" t="str">
        <f t="shared" si="26"/>
        <v/>
      </c>
      <c r="CB588" s="93" t="str">
        <f t="shared" si="27"/>
        <v/>
      </c>
    </row>
    <row r="589" spans="79:80" ht="13.8">
      <c r="CA589" s="93" t="str">
        <f t="shared" si="26"/>
        <v/>
      </c>
      <c r="CB589" s="93" t="str">
        <f t="shared" si="27"/>
        <v/>
      </c>
    </row>
    <row r="590" spans="79:80" ht="13.8">
      <c r="CA590" s="93" t="str">
        <f t="shared" si="26"/>
        <v/>
      </c>
      <c r="CB590" s="93" t="str">
        <f t="shared" si="27"/>
        <v/>
      </c>
    </row>
    <row r="591" spans="79:80" ht="13.8">
      <c r="CA591" s="93" t="str">
        <f t="shared" si="26"/>
        <v/>
      </c>
      <c r="CB591" s="93" t="str">
        <f t="shared" si="27"/>
        <v/>
      </c>
    </row>
    <row r="592" spans="79:80" ht="13.8">
      <c r="CA592" s="93" t="str">
        <f t="shared" si="26"/>
        <v/>
      </c>
      <c r="CB592" s="93" t="str">
        <f t="shared" si="27"/>
        <v/>
      </c>
    </row>
    <row r="593" spans="79:80" ht="13.8">
      <c r="CA593" s="93" t="str">
        <f t="shared" si="26"/>
        <v/>
      </c>
      <c r="CB593" s="93" t="str">
        <f t="shared" si="27"/>
        <v/>
      </c>
    </row>
    <row r="594" spans="79:80" ht="13.8">
      <c r="CA594" s="93" t="str">
        <f t="shared" si="26"/>
        <v/>
      </c>
      <c r="CB594" s="93" t="str">
        <f t="shared" si="27"/>
        <v/>
      </c>
    </row>
    <row r="595" spans="79:80" ht="13.8">
      <c r="CA595" s="93" t="str">
        <f t="shared" si="26"/>
        <v/>
      </c>
      <c r="CB595" s="93" t="str">
        <f t="shared" si="27"/>
        <v/>
      </c>
    </row>
    <row r="596" spans="79:80" ht="13.8">
      <c r="CA596" s="93" t="str">
        <f t="shared" si="26"/>
        <v/>
      </c>
      <c r="CB596" s="93" t="str">
        <f t="shared" si="27"/>
        <v/>
      </c>
    </row>
    <row r="597" spans="79:80" ht="13.8">
      <c r="CA597" s="93" t="str">
        <f t="shared" si="26"/>
        <v/>
      </c>
      <c r="CB597" s="93" t="str">
        <f t="shared" si="27"/>
        <v/>
      </c>
    </row>
    <row r="598" spans="79:80" ht="13.8">
      <c r="CA598" s="93" t="str">
        <f t="shared" si="26"/>
        <v/>
      </c>
      <c r="CB598" s="93" t="str">
        <f t="shared" si="27"/>
        <v/>
      </c>
    </row>
    <row r="599" spans="79:80" ht="13.8">
      <c r="CA599" s="93" t="str">
        <f t="shared" si="26"/>
        <v/>
      </c>
      <c r="CB599" s="93" t="str">
        <f t="shared" si="27"/>
        <v/>
      </c>
    </row>
    <row r="600" spans="79:80" ht="13.8">
      <c r="CA600" s="93" t="str">
        <f t="shared" si="26"/>
        <v/>
      </c>
      <c r="CB600" s="93" t="str">
        <f t="shared" si="27"/>
        <v/>
      </c>
    </row>
    <row r="601" spans="79:80" ht="13.8">
      <c r="CA601" s="93" t="str">
        <f t="shared" si="26"/>
        <v/>
      </c>
      <c r="CB601" s="93" t="str">
        <f t="shared" si="27"/>
        <v/>
      </c>
    </row>
    <row r="602" spans="79:80" ht="13.8">
      <c r="CA602" s="93" t="str">
        <f t="shared" si="26"/>
        <v/>
      </c>
      <c r="CB602" s="93" t="str">
        <f t="shared" si="27"/>
        <v/>
      </c>
    </row>
    <row r="603" spans="79:80" ht="13.8">
      <c r="CA603" s="93" t="str">
        <f t="shared" si="26"/>
        <v/>
      </c>
      <c r="CB603" s="93" t="str">
        <f t="shared" si="27"/>
        <v/>
      </c>
    </row>
    <row r="604" spans="79:80" ht="13.8">
      <c r="CA604" s="93" t="str">
        <f t="shared" si="26"/>
        <v/>
      </c>
      <c r="CB604" s="93" t="str">
        <f t="shared" si="27"/>
        <v/>
      </c>
    </row>
    <row r="605" spans="79:80" ht="13.8">
      <c r="CA605" s="93" t="str">
        <f t="shared" si="26"/>
        <v/>
      </c>
      <c r="CB605" s="93" t="str">
        <f t="shared" si="27"/>
        <v/>
      </c>
    </row>
    <row r="606" spans="79:80" ht="13.8">
      <c r="CA606" s="93" t="str">
        <f t="shared" si="26"/>
        <v/>
      </c>
      <c r="CB606" s="93" t="str">
        <f t="shared" si="27"/>
        <v/>
      </c>
    </row>
    <row r="607" spans="79:80" ht="13.8">
      <c r="CA607" s="93" t="str">
        <f t="shared" si="26"/>
        <v/>
      </c>
      <c r="CB607" s="93" t="str">
        <f t="shared" si="27"/>
        <v/>
      </c>
    </row>
    <row r="608" spans="79:80" ht="13.8">
      <c r="CA608" s="93" t="str">
        <f t="shared" si="26"/>
        <v/>
      </c>
      <c r="CB608" s="93" t="str">
        <f t="shared" si="27"/>
        <v/>
      </c>
    </row>
    <row r="609" spans="79:80" ht="13.8">
      <c r="CA609" s="93" t="str">
        <f t="shared" si="26"/>
        <v/>
      </c>
      <c r="CB609" s="93" t="str">
        <f t="shared" si="27"/>
        <v/>
      </c>
    </row>
    <row r="610" spans="79:80" ht="13.8">
      <c r="CA610" s="93" t="str">
        <f t="shared" si="26"/>
        <v/>
      </c>
      <c r="CB610" s="93" t="str">
        <f t="shared" si="27"/>
        <v/>
      </c>
    </row>
    <row r="611" spans="79:80" ht="13.8">
      <c r="CA611" s="93" t="str">
        <f t="shared" si="26"/>
        <v/>
      </c>
      <c r="CB611" s="93" t="str">
        <f t="shared" si="27"/>
        <v/>
      </c>
    </row>
    <row r="612" spans="79:80" ht="13.8">
      <c r="CA612" s="93" t="str">
        <f t="shared" si="26"/>
        <v/>
      </c>
      <c r="CB612" s="93" t="str">
        <f t="shared" si="27"/>
        <v/>
      </c>
    </row>
    <row r="613" spans="79:80" ht="13.8">
      <c r="CA613" s="93" t="str">
        <f t="shared" si="26"/>
        <v/>
      </c>
      <c r="CB613" s="93" t="str">
        <f t="shared" si="27"/>
        <v/>
      </c>
    </row>
    <row r="614" spans="79:80" ht="13.8">
      <c r="CA614" s="93" t="str">
        <f t="shared" si="26"/>
        <v/>
      </c>
      <c r="CB614" s="93" t="str">
        <f t="shared" si="27"/>
        <v/>
      </c>
    </row>
    <row r="615" spans="79:80" ht="13.8">
      <c r="CA615" s="93" t="str">
        <f t="shared" si="26"/>
        <v/>
      </c>
      <c r="CB615" s="93" t="str">
        <f t="shared" si="27"/>
        <v/>
      </c>
    </row>
    <row r="616" spans="79:80" ht="13.8">
      <c r="CA616" s="93" t="str">
        <f t="shared" si="26"/>
        <v/>
      </c>
      <c r="CB616" s="93" t="str">
        <f t="shared" si="27"/>
        <v/>
      </c>
    </row>
    <row r="617" spans="79:80" ht="13.8">
      <c r="CA617" s="93" t="str">
        <f t="shared" si="26"/>
        <v/>
      </c>
      <c r="CB617" s="93" t="str">
        <f t="shared" si="27"/>
        <v/>
      </c>
    </row>
    <row r="618" spans="79:80" ht="13.8">
      <c r="CA618" s="93" t="str">
        <f t="shared" si="26"/>
        <v/>
      </c>
      <c r="CB618" s="93" t="str">
        <f t="shared" si="27"/>
        <v/>
      </c>
    </row>
    <row r="619" spans="79:80" ht="13.8">
      <c r="CA619" s="93" t="str">
        <f t="shared" si="26"/>
        <v/>
      </c>
      <c r="CB619" s="93" t="str">
        <f t="shared" si="27"/>
        <v/>
      </c>
    </row>
    <row r="620" spans="79:80" ht="13.8">
      <c r="CA620" s="93" t="str">
        <f t="shared" si="26"/>
        <v/>
      </c>
      <c r="CB620" s="93" t="str">
        <f t="shared" si="27"/>
        <v/>
      </c>
    </row>
    <row r="621" spans="79:80" ht="13.8">
      <c r="CA621" s="93" t="str">
        <f t="shared" si="26"/>
        <v/>
      </c>
      <c r="CB621" s="93" t="str">
        <f t="shared" si="27"/>
        <v/>
      </c>
    </row>
    <row r="622" spans="79:80" ht="13.8">
      <c r="CA622" s="93" t="str">
        <f t="shared" si="26"/>
        <v/>
      </c>
      <c r="CB622" s="93" t="str">
        <f t="shared" si="27"/>
        <v/>
      </c>
    </row>
    <row r="623" spans="79:80" ht="13.8">
      <c r="CA623" s="93" t="str">
        <f t="shared" si="26"/>
        <v/>
      </c>
      <c r="CB623" s="93" t="str">
        <f t="shared" si="27"/>
        <v/>
      </c>
    </row>
    <row r="624" spans="79:80" ht="13.8">
      <c r="CA624" s="93" t="str">
        <f t="shared" si="26"/>
        <v/>
      </c>
      <c r="CB624" s="93" t="str">
        <f t="shared" si="27"/>
        <v/>
      </c>
    </row>
    <row r="625" spans="79:80" ht="13.8">
      <c r="CA625" s="93" t="str">
        <f t="shared" si="26"/>
        <v/>
      </c>
      <c r="CB625" s="93" t="str">
        <f t="shared" si="27"/>
        <v/>
      </c>
    </row>
    <row r="626" spans="79:80" ht="13.8">
      <c r="CA626" s="93" t="str">
        <f t="shared" si="26"/>
        <v/>
      </c>
      <c r="CB626" s="93" t="str">
        <f t="shared" si="27"/>
        <v/>
      </c>
    </row>
    <row r="627" spans="79:80" ht="13.8">
      <c r="CA627" s="93" t="str">
        <f t="shared" si="26"/>
        <v/>
      </c>
      <c r="CB627" s="93" t="str">
        <f t="shared" si="27"/>
        <v/>
      </c>
    </row>
    <row r="628" spans="79:80" ht="13.8">
      <c r="CA628" s="93" t="str">
        <f t="shared" si="26"/>
        <v/>
      </c>
      <c r="CB628" s="93" t="str">
        <f t="shared" si="27"/>
        <v/>
      </c>
    </row>
    <row r="629" spans="79:80" ht="13.8">
      <c r="CA629" s="93" t="str">
        <f t="shared" si="26"/>
        <v/>
      </c>
      <c r="CB629" s="93" t="str">
        <f t="shared" si="27"/>
        <v/>
      </c>
    </row>
    <row r="630" spans="79:80" ht="13.8">
      <c r="CA630" s="93" t="str">
        <f t="shared" si="26"/>
        <v/>
      </c>
      <c r="CB630" s="93" t="str">
        <f t="shared" si="27"/>
        <v/>
      </c>
    </row>
    <row r="631" spans="79:80" ht="13.8">
      <c r="CA631" s="93" t="str">
        <f t="shared" si="26"/>
        <v/>
      </c>
      <c r="CB631" s="93" t="str">
        <f t="shared" si="27"/>
        <v/>
      </c>
    </row>
    <row r="632" spans="79:80" ht="13.8">
      <c r="CA632" s="93" t="str">
        <f t="shared" si="26"/>
        <v/>
      </c>
      <c r="CB632" s="93" t="str">
        <f t="shared" si="27"/>
        <v/>
      </c>
    </row>
    <row r="633" spans="79:80" ht="13.8">
      <c r="CA633" s="93" t="str">
        <f t="shared" si="26"/>
        <v/>
      </c>
      <c r="CB633" s="93" t="str">
        <f t="shared" si="27"/>
        <v/>
      </c>
    </row>
    <row r="634" spans="79:80" ht="13.8">
      <c r="CA634" s="93" t="str">
        <f t="shared" si="26"/>
        <v/>
      </c>
      <c r="CB634" s="93" t="str">
        <f t="shared" si="27"/>
        <v/>
      </c>
    </row>
    <row r="635" spans="79:80" ht="13.8">
      <c r="CA635" s="93" t="str">
        <f t="shared" si="26"/>
        <v/>
      </c>
      <c r="CB635" s="93" t="str">
        <f t="shared" si="27"/>
        <v/>
      </c>
    </row>
    <row r="636" spans="79:80" ht="13.8">
      <c r="CA636" s="93" t="str">
        <f t="shared" si="26"/>
        <v/>
      </c>
      <c r="CB636" s="93" t="str">
        <f t="shared" si="27"/>
        <v/>
      </c>
    </row>
    <row r="637" spans="79:80" ht="13.8">
      <c r="CA637" s="93" t="str">
        <f t="shared" si="26"/>
        <v/>
      </c>
      <c r="CB637" s="93" t="str">
        <f t="shared" si="27"/>
        <v/>
      </c>
    </row>
    <row r="638" spans="79:80" ht="13.8">
      <c r="CA638" s="93" t="str">
        <f t="shared" si="26"/>
        <v/>
      </c>
      <c r="CB638" s="93" t="str">
        <f t="shared" si="27"/>
        <v/>
      </c>
    </row>
    <row r="639" spans="79:80" ht="13.8">
      <c r="CA639" s="93" t="str">
        <f t="shared" si="26"/>
        <v/>
      </c>
      <c r="CB639" s="93" t="str">
        <f t="shared" si="27"/>
        <v/>
      </c>
    </row>
    <row r="640" spans="79:80" ht="13.8">
      <c r="CA640" s="93" t="str">
        <f t="shared" si="26"/>
        <v/>
      </c>
      <c r="CB640" s="93" t="str">
        <f t="shared" si="27"/>
        <v/>
      </c>
    </row>
    <row r="641" spans="79:80" ht="13.8">
      <c r="CA641" s="93" t="str">
        <f t="shared" si="26"/>
        <v/>
      </c>
      <c r="CB641" s="93" t="str">
        <f t="shared" si="27"/>
        <v/>
      </c>
    </row>
    <row r="642" spans="79:80" ht="13.8">
      <c r="CA642" s="93" t="str">
        <f t="shared" si="26"/>
        <v/>
      </c>
      <c r="CB642" s="93" t="str">
        <f t="shared" si="27"/>
        <v/>
      </c>
    </row>
    <row r="643" spans="79:80" ht="13.8">
      <c r="CA643" s="93" t="str">
        <f t="shared" ref="CA643:CA706" si="28">IF(V643="","",V643)</f>
        <v/>
      </c>
      <c r="CB643" s="93" t="str">
        <f t="shared" si="27"/>
        <v/>
      </c>
    </row>
    <row r="644" spans="79:80" ht="13.8">
      <c r="CA644" s="93" t="str">
        <f t="shared" si="28"/>
        <v/>
      </c>
      <c r="CB644" s="93" t="str">
        <f t="shared" si="27"/>
        <v/>
      </c>
    </row>
    <row r="645" spans="79:80" ht="13.8">
      <c r="CA645" s="93" t="str">
        <f t="shared" si="28"/>
        <v/>
      </c>
      <c r="CB645" s="93" t="str">
        <f t="shared" si="27"/>
        <v/>
      </c>
    </row>
    <row r="646" spans="79:80" ht="13.8">
      <c r="CA646" s="93" t="str">
        <f t="shared" si="28"/>
        <v/>
      </c>
      <c r="CB646" s="93" t="str">
        <f t="shared" si="27"/>
        <v/>
      </c>
    </row>
    <row r="647" spans="79:80" ht="13.8">
      <c r="CA647" s="93" t="str">
        <f t="shared" si="28"/>
        <v/>
      </c>
      <c r="CB647" s="93" t="str">
        <f t="shared" ref="CB647:CB710" si="29">IF(AB647="","",AB647)</f>
        <v/>
      </c>
    </row>
    <row r="648" spans="79:80" ht="13.8">
      <c r="CA648" s="93" t="str">
        <f t="shared" si="28"/>
        <v/>
      </c>
      <c r="CB648" s="93" t="str">
        <f t="shared" si="29"/>
        <v/>
      </c>
    </row>
    <row r="649" spans="79:80" ht="13.8">
      <c r="CA649" s="93" t="str">
        <f t="shared" si="28"/>
        <v/>
      </c>
      <c r="CB649" s="93" t="str">
        <f t="shared" si="29"/>
        <v/>
      </c>
    </row>
    <row r="650" spans="79:80" ht="13.8">
      <c r="CA650" s="93" t="str">
        <f t="shared" si="28"/>
        <v/>
      </c>
      <c r="CB650" s="93" t="str">
        <f t="shared" si="29"/>
        <v/>
      </c>
    </row>
    <row r="651" spans="79:80" ht="13.8">
      <c r="CA651" s="93" t="str">
        <f t="shared" si="28"/>
        <v/>
      </c>
      <c r="CB651" s="93" t="str">
        <f t="shared" si="29"/>
        <v/>
      </c>
    </row>
    <row r="652" spans="79:80" ht="13.8">
      <c r="CA652" s="93" t="str">
        <f t="shared" si="28"/>
        <v/>
      </c>
      <c r="CB652" s="93" t="str">
        <f t="shared" si="29"/>
        <v/>
      </c>
    </row>
    <row r="653" spans="79:80" ht="13.8">
      <c r="CA653" s="93" t="str">
        <f t="shared" si="28"/>
        <v/>
      </c>
      <c r="CB653" s="93" t="str">
        <f t="shared" si="29"/>
        <v/>
      </c>
    </row>
    <row r="654" spans="79:80" ht="13.8">
      <c r="CA654" s="93" t="str">
        <f t="shared" si="28"/>
        <v/>
      </c>
      <c r="CB654" s="93" t="str">
        <f t="shared" si="29"/>
        <v/>
      </c>
    </row>
    <row r="655" spans="79:80" ht="13.8">
      <c r="CA655" s="93" t="str">
        <f t="shared" si="28"/>
        <v/>
      </c>
      <c r="CB655" s="93" t="str">
        <f t="shared" si="29"/>
        <v/>
      </c>
    </row>
    <row r="656" spans="79:80" ht="13.8">
      <c r="CA656" s="93" t="str">
        <f t="shared" si="28"/>
        <v/>
      </c>
      <c r="CB656" s="93" t="str">
        <f t="shared" si="29"/>
        <v/>
      </c>
    </row>
    <row r="657" spans="79:80" ht="13.8">
      <c r="CA657" s="93" t="str">
        <f t="shared" si="28"/>
        <v/>
      </c>
      <c r="CB657" s="93" t="str">
        <f t="shared" si="29"/>
        <v/>
      </c>
    </row>
    <row r="658" spans="79:80" ht="13.8">
      <c r="CA658" s="93" t="str">
        <f t="shared" si="28"/>
        <v/>
      </c>
      <c r="CB658" s="93" t="str">
        <f t="shared" si="29"/>
        <v/>
      </c>
    </row>
    <row r="659" spans="79:80" ht="13.8">
      <c r="CA659" s="93" t="str">
        <f t="shared" si="28"/>
        <v/>
      </c>
      <c r="CB659" s="93" t="str">
        <f t="shared" si="29"/>
        <v/>
      </c>
    </row>
    <row r="660" spans="79:80" ht="13.8">
      <c r="CA660" s="93" t="str">
        <f t="shared" si="28"/>
        <v/>
      </c>
      <c r="CB660" s="93" t="str">
        <f t="shared" si="29"/>
        <v/>
      </c>
    </row>
    <row r="661" spans="79:80" ht="13.8">
      <c r="CA661" s="93" t="str">
        <f t="shared" si="28"/>
        <v/>
      </c>
      <c r="CB661" s="93" t="str">
        <f t="shared" si="29"/>
        <v/>
      </c>
    </row>
    <row r="662" spans="79:80" ht="13.8">
      <c r="CA662" s="93" t="str">
        <f t="shared" si="28"/>
        <v/>
      </c>
      <c r="CB662" s="93" t="str">
        <f t="shared" si="29"/>
        <v/>
      </c>
    </row>
    <row r="663" spans="79:80" ht="13.8">
      <c r="CA663" s="93" t="str">
        <f t="shared" si="28"/>
        <v/>
      </c>
      <c r="CB663" s="93" t="str">
        <f t="shared" si="29"/>
        <v/>
      </c>
    </row>
    <row r="664" spans="79:80" ht="13.8">
      <c r="CA664" s="93" t="str">
        <f t="shared" si="28"/>
        <v/>
      </c>
      <c r="CB664" s="93" t="str">
        <f t="shared" si="29"/>
        <v/>
      </c>
    </row>
    <row r="665" spans="79:80" ht="13.8">
      <c r="CA665" s="93" t="str">
        <f t="shared" si="28"/>
        <v/>
      </c>
      <c r="CB665" s="93" t="str">
        <f t="shared" si="29"/>
        <v/>
      </c>
    </row>
    <row r="666" spans="79:80" ht="13.8">
      <c r="CA666" s="93" t="str">
        <f t="shared" si="28"/>
        <v/>
      </c>
      <c r="CB666" s="93" t="str">
        <f t="shared" si="29"/>
        <v/>
      </c>
    </row>
    <row r="667" spans="79:80" ht="13.8">
      <c r="CA667" s="93" t="str">
        <f t="shared" si="28"/>
        <v/>
      </c>
      <c r="CB667" s="93" t="str">
        <f t="shared" si="29"/>
        <v/>
      </c>
    </row>
    <row r="668" spans="79:80" ht="13.8">
      <c r="CA668" s="93" t="str">
        <f t="shared" si="28"/>
        <v/>
      </c>
      <c r="CB668" s="93" t="str">
        <f t="shared" si="29"/>
        <v/>
      </c>
    </row>
    <row r="669" spans="79:80" ht="13.8">
      <c r="CA669" s="93" t="str">
        <f t="shared" si="28"/>
        <v/>
      </c>
      <c r="CB669" s="93" t="str">
        <f t="shared" si="29"/>
        <v/>
      </c>
    </row>
    <row r="670" spans="79:80" ht="13.8">
      <c r="CA670" s="93" t="str">
        <f t="shared" si="28"/>
        <v/>
      </c>
      <c r="CB670" s="93" t="str">
        <f t="shared" si="29"/>
        <v/>
      </c>
    </row>
    <row r="671" spans="79:80" ht="13.8">
      <c r="CA671" s="93" t="str">
        <f t="shared" si="28"/>
        <v/>
      </c>
      <c r="CB671" s="93" t="str">
        <f t="shared" si="29"/>
        <v/>
      </c>
    </row>
    <row r="672" spans="79:80" ht="13.8">
      <c r="CA672" s="93" t="str">
        <f t="shared" si="28"/>
        <v/>
      </c>
      <c r="CB672" s="93" t="str">
        <f t="shared" si="29"/>
        <v/>
      </c>
    </row>
    <row r="673" spans="79:80" ht="13.8">
      <c r="CA673" s="93" t="str">
        <f t="shared" si="28"/>
        <v/>
      </c>
      <c r="CB673" s="93" t="str">
        <f t="shared" si="29"/>
        <v/>
      </c>
    </row>
    <row r="674" spans="79:80" ht="13.8">
      <c r="CA674" s="93" t="str">
        <f t="shared" si="28"/>
        <v/>
      </c>
      <c r="CB674" s="93" t="str">
        <f t="shared" si="29"/>
        <v/>
      </c>
    </row>
    <row r="675" spans="79:80" ht="13.8">
      <c r="CA675" s="93" t="str">
        <f t="shared" si="28"/>
        <v/>
      </c>
      <c r="CB675" s="93" t="str">
        <f t="shared" si="29"/>
        <v/>
      </c>
    </row>
    <row r="676" spans="79:80" ht="13.8">
      <c r="CA676" s="93" t="str">
        <f t="shared" si="28"/>
        <v/>
      </c>
      <c r="CB676" s="93" t="str">
        <f t="shared" si="29"/>
        <v/>
      </c>
    </row>
    <row r="677" spans="79:80" ht="13.8">
      <c r="CA677" s="93" t="str">
        <f t="shared" si="28"/>
        <v/>
      </c>
      <c r="CB677" s="93" t="str">
        <f t="shared" si="29"/>
        <v/>
      </c>
    </row>
    <row r="678" spans="79:80" ht="13.8">
      <c r="CA678" s="93" t="str">
        <f t="shared" si="28"/>
        <v/>
      </c>
      <c r="CB678" s="93" t="str">
        <f t="shared" si="29"/>
        <v/>
      </c>
    </row>
    <row r="679" spans="79:80" ht="13.8">
      <c r="CA679" s="93" t="str">
        <f t="shared" si="28"/>
        <v/>
      </c>
      <c r="CB679" s="93" t="str">
        <f t="shared" si="29"/>
        <v/>
      </c>
    </row>
    <row r="680" spans="79:80" ht="13.8">
      <c r="CA680" s="93" t="str">
        <f t="shared" si="28"/>
        <v/>
      </c>
      <c r="CB680" s="93" t="str">
        <f t="shared" si="29"/>
        <v/>
      </c>
    </row>
    <row r="681" spans="79:80" ht="13.8">
      <c r="CA681" s="93" t="str">
        <f t="shared" si="28"/>
        <v/>
      </c>
      <c r="CB681" s="93" t="str">
        <f t="shared" si="29"/>
        <v/>
      </c>
    </row>
    <row r="682" spans="79:80" ht="13.8">
      <c r="CA682" s="93" t="str">
        <f t="shared" si="28"/>
        <v/>
      </c>
      <c r="CB682" s="93" t="str">
        <f t="shared" si="29"/>
        <v/>
      </c>
    </row>
    <row r="683" spans="79:80" ht="13.8">
      <c r="CA683" s="93" t="str">
        <f t="shared" si="28"/>
        <v/>
      </c>
      <c r="CB683" s="93" t="str">
        <f t="shared" si="29"/>
        <v/>
      </c>
    </row>
    <row r="684" spans="79:80" ht="13.8">
      <c r="CA684" s="93" t="str">
        <f t="shared" si="28"/>
        <v/>
      </c>
      <c r="CB684" s="93" t="str">
        <f t="shared" si="29"/>
        <v/>
      </c>
    </row>
    <row r="685" spans="79:80" ht="13.8">
      <c r="CA685" s="93" t="str">
        <f t="shared" si="28"/>
        <v/>
      </c>
      <c r="CB685" s="93" t="str">
        <f t="shared" si="29"/>
        <v/>
      </c>
    </row>
    <row r="686" spans="79:80" ht="13.8">
      <c r="CA686" s="93" t="str">
        <f t="shared" si="28"/>
        <v/>
      </c>
      <c r="CB686" s="93" t="str">
        <f t="shared" si="29"/>
        <v/>
      </c>
    </row>
    <row r="687" spans="79:80" ht="13.8">
      <c r="CA687" s="93" t="str">
        <f t="shared" si="28"/>
        <v/>
      </c>
      <c r="CB687" s="93" t="str">
        <f t="shared" si="29"/>
        <v/>
      </c>
    </row>
    <row r="688" spans="79:80" ht="13.8">
      <c r="CA688" s="93" t="str">
        <f t="shared" si="28"/>
        <v/>
      </c>
      <c r="CB688" s="93" t="str">
        <f t="shared" si="29"/>
        <v/>
      </c>
    </row>
    <row r="689" spans="79:80" ht="13.8">
      <c r="CA689" s="93" t="str">
        <f t="shared" si="28"/>
        <v/>
      </c>
      <c r="CB689" s="93" t="str">
        <f t="shared" si="29"/>
        <v/>
      </c>
    </row>
    <row r="690" spans="79:80" ht="13.8">
      <c r="CA690" s="93" t="str">
        <f t="shared" si="28"/>
        <v/>
      </c>
      <c r="CB690" s="93" t="str">
        <f t="shared" si="29"/>
        <v/>
      </c>
    </row>
    <row r="691" spans="79:80" ht="13.8">
      <c r="CA691" s="93" t="str">
        <f t="shared" si="28"/>
        <v/>
      </c>
      <c r="CB691" s="93" t="str">
        <f t="shared" si="29"/>
        <v/>
      </c>
    </row>
    <row r="692" spans="79:80" ht="13.8">
      <c r="CA692" s="93" t="str">
        <f t="shared" si="28"/>
        <v/>
      </c>
      <c r="CB692" s="93" t="str">
        <f t="shared" si="29"/>
        <v/>
      </c>
    </row>
    <row r="693" spans="79:80" ht="13.8">
      <c r="CA693" s="93" t="str">
        <f t="shared" si="28"/>
        <v/>
      </c>
      <c r="CB693" s="93" t="str">
        <f t="shared" si="29"/>
        <v/>
      </c>
    </row>
    <row r="694" spans="79:80" ht="13.8">
      <c r="CA694" s="93" t="str">
        <f t="shared" si="28"/>
        <v/>
      </c>
      <c r="CB694" s="93" t="str">
        <f t="shared" si="29"/>
        <v/>
      </c>
    </row>
    <row r="695" spans="79:80" ht="13.8">
      <c r="CA695" s="93" t="str">
        <f t="shared" si="28"/>
        <v/>
      </c>
      <c r="CB695" s="93" t="str">
        <f t="shared" si="29"/>
        <v/>
      </c>
    </row>
    <row r="696" spans="79:80" ht="13.8">
      <c r="CA696" s="93" t="str">
        <f t="shared" si="28"/>
        <v/>
      </c>
      <c r="CB696" s="93" t="str">
        <f t="shared" si="29"/>
        <v/>
      </c>
    </row>
    <row r="697" spans="79:80" ht="13.8">
      <c r="CA697" s="93" t="str">
        <f t="shared" si="28"/>
        <v/>
      </c>
      <c r="CB697" s="93" t="str">
        <f t="shared" si="29"/>
        <v/>
      </c>
    </row>
    <row r="698" spans="79:80" ht="13.8">
      <c r="CA698" s="93" t="str">
        <f t="shared" si="28"/>
        <v/>
      </c>
      <c r="CB698" s="93" t="str">
        <f t="shared" si="29"/>
        <v/>
      </c>
    </row>
    <row r="699" spans="79:80" ht="13.8">
      <c r="CA699" s="93" t="str">
        <f t="shared" si="28"/>
        <v/>
      </c>
      <c r="CB699" s="93" t="str">
        <f t="shared" si="29"/>
        <v/>
      </c>
    </row>
    <row r="700" spans="79:80" ht="13.8">
      <c r="CA700" s="93" t="str">
        <f t="shared" si="28"/>
        <v/>
      </c>
      <c r="CB700" s="93" t="str">
        <f t="shared" si="29"/>
        <v/>
      </c>
    </row>
    <row r="701" spans="79:80" ht="13.8">
      <c r="CA701" s="93" t="str">
        <f t="shared" si="28"/>
        <v/>
      </c>
      <c r="CB701" s="93" t="str">
        <f t="shared" si="29"/>
        <v/>
      </c>
    </row>
    <row r="702" spans="79:80" ht="13.8">
      <c r="CA702" s="93" t="str">
        <f t="shared" si="28"/>
        <v/>
      </c>
      <c r="CB702" s="93" t="str">
        <f t="shared" si="29"/>
        <v/>
      </c>
    </row>
    <row r="703" spans="79:80" ht="13.8">
      <c r="CA703" s="93" t="str">
        <f t="shared" si="28"/>
        <v/>
      </c>
      <c r="CB703" s="93" t="str">
        <f t="shared" si="29"/>
        <v/>
      </c>
    </row>
    <row r="704" spans="79:80" ht="13.8">
      <c r="CA704" s="93" t="str">
        <f t="shared" si="28"/>
        <v/>
      </c>
      <c r="CB704" s="93" t="str">
        <f t="shared" si="29"/>
        <v/>
      </c>
    </row>
    <row r="705" spans="79:80" ht="13.8">
      <c r="CA705" s="93" t="str">
        <f t="shared" si="28"/>
        <v/>
      </c>
      <c r="CB705" s="93" t="str">
        <f t="shared" si="29"/>
        <v/>
      </c>
    </row>
    <row r="706" spans="79:80" ht="13.8">
      <c r="CA706" s="93" t="str">
        <f t="shared" si="28"/>
        <v/>
      </c>
      <c r="CB706" s="93" t="str">
        <f t="shared" si="29"/>
        <v/>
      </c>
    </row>
    <row r="707" spans="79:80" ht="13.8">
      <c r="CA707" s="93" t="str">
        <f t="shared" ref="CA707:CA770" si="30">IF(V707="","",V707)</f>
        <v/>
      </c>
      <c r="CB707" s="93" t="str">
        <f t="shared" si="29"/>
        <v/>
      </c>
    </row>
    <row r="708" spans="79:80" ht="13.8">
      <c r="CA708" s="93" t="str">
        <f t="shared" si="30"/>
        <v/>
      </c>
      <c r="CB708" s="93" t="str">
        <f t="shared" si="29"/>
        <v/>
      </c>
    </row>
    <row r="709" spans="79:80" ht="13.8">
      <c r="CA709" s="93" t="str">
        <f t="shared" si="30"/>
        <v/>
      </c>
      <c r="CB709" s="93" t="str">
        <f t="shared" si="29"/>
        <v/>
      </c>
    </row>
    <row r="710" spans="79:80" ht="13.8">
      <c r="CA710" s="93" t="str">
        <f t="shared" si="30"/>
        <v/>
      </c>
      <c r="CB710" s="93" t="str">
        <f t="shared" si="29"/>
        <v/>
      </c>
    </row>
    <row r="711" spans="79:80" ht="13.8">
      <c r="CA711" s="93" t="str">
        <f t="shared" si="30"/>
        <v/>
      </c>
      <c r="CB711" s="93" t="str">
        <f t="shared" ref="CB711:CB774" si="31">IF(AB711="","",AB711)</f>
        <v/>
      </c>
    </row>
    <row r="712" spans="79:80" ht="13.8">
      <c r="CA712" s="93" t="str">
        <f t="shared" si="30"/>
        <v/>
      </c>
      <c r="CB712" s="93" t="str">
        <f t="shared" si="31"/>
        <v/>
      </c>
    </row>
    <row r="713" spans="79:80" ht="13.8">
      <c r="CA713" s="93" t="str">
        <f t="shared" si="30"/>
        <v/>
      </c>
      <c r="CB713" s="93" t="str">
        <f t="shared" si="31"/>
        <v/>
      </c>
    </row>
    <row r="714" spans="79:80" ht="13.8">
      <c r="CA714" s="93" t="str">
        <f t="shared" si="30"/>
        <v/>
      </c>
      <c r="CB714" s="93" t="str">
        <f t="shared" si="31"/>
        <v/>
      </c>
    </row>
    <row r="715" spans="79:80" ht="13.8">
      <c r="CA715" s="93" t="str">
        <f t="shared" si="30"/>
        <v/>
      </c>
      <c r="CB715" s="93" t="str">
        <f t="shared" si="31"/>
        <v/>
      </c>
    </row>
    <row r="716" spans="79:80" ht="13.8">
      <c r="CA716" s="93" t="str">
        <f t="shared" si="30"/>
        <v/>
      </c>
      <c r="CB716" s="93" t="str">
        <f t="shared" si="31"/>
        <v/>
      </c>
    </row>
    <row r="717" spans="79:80" ht="13.8">
      <c r="CA717" s="93" t="str">
        <f t="shared" si="30"/>
        <v/>
      </c>
      <c r="CB717" s="93" t="str">
        <f t="shared" si="31"/>
        <v/>
      </c>
    </row>
    <row r="718" spans="79:80" ht="13.8">
      <c r="CA718" s="93" t="str">
        <f t="shared" si="30"/>
        <v/>
      </c>
      <c r="CB718" s="93" t="str">
        <f t="shared" si="31"/>
        <v/>
      </c>
    </row>
    <row r="719" spans="79:80" ht="13.8">
      <c r="CA719" s="93" t="str">
        <f t="shared" si="30"/>
        <v/>
      </c>
      <c r="CB719" s="93" t="str">
        <f t="shared" si="31"/>
        <v/>
      </c>
    </row>
    <row r="720" spans="79:80" ht="13.8">
      <c r="CA720" s="93" t="str">
        <f t="shared" si="30"/>
        <v/>
      </c>
      <c r="CB720" s="93" t="str">
        <f t="shared" si="31"/>
        <v/>
      </c>
    </row>
    <row r="721" spans="79:80" ht="13.8">
      <c r="CA721" s="93" t="str">
        <f t="shared" si="30"/>
        <v/>
      </c>
      <c r="CB721" s="93" t="str">
        <f t="shared" si="31"/>
        <v/>
      </c>
    </row>
    <row r="722" spans="79:80" ht="13.8">
      <c r="CA722" s="93" t="str">
        <f t="shared" si="30"/>
        <v/>
      </c>
      <c r="CB722" s="93" t="str">
        <f t="shared" si="31"/>
        <v/>
      </c>
    </row>
    <row r="723" spans="79:80" ht="13.8">
      <c r="CA723" s="93" t="str">
        <f t="shared" si="30"/>
        <v/>
      </c>
      <c r="CB723" s="93" t="str">
        <f t="shared" si="31"/>
        <v/>
      </c>
    </row>
    <row r="724" spans="79:80" ht="13.8">
      <c r="CA724" s="93" t="str">
        <f t="shared" si="30"/>
        <v/>
      </c>
      <c r="CB724" s="93" t="str">
        <f t="shared" si="31"/>
        <v/>
      </c>
    </row>
    <row r="725" spans="79:80" ht="13.8">
      <c r="CA725" s="93" t="str">
        <f t="shared" si="30"/>
        <v/>
      </c>
      <c r="CB725" s="93" t="str">
        <f t="shared" si="31"/>
        <v/>
      </c>
    </row>
    <row r="726" spans="79:80" ht="13.8">
      <c r="CA726" s="93" t="str">
        <f t="shared" si="30"/>
        <v/>
      </c>
      <c r="CB726" s="93" t="str">
        <f t="shared" si="31"/>
        <v/>
      </c>
    </row>
    <row r="727" spans="79:80" ht="13.8">
      <c r="CA727" s="93" t="str">
        <f t="shared" si="30"/>
        <v/>
      </c>
      <c r="CB727" s="93" t="str">
        <f t="shared" si="31"/>
        <v/>
      </c>
    </row>
    <row r="728" spans="79:80" ht="13.8">
      <c r="CA728" s="93" t="str">
        <f t="shared" si="30"/>
        <v/>
      </c>
      <c r="CB728" s="93" t="str">
        <f t="shared" si="31"/>
        <v/>
      </c>
    </row>
    <row r="729" spans="79:80" ht="13.8">
      <c r="CA729" s="93" t="str">
        <f t="shared" si="30"/>
        <v/>
      </c>
      <c r="CB729" s="93" t="str">
        <f t="shared" si="31"/>
        <v/>
      </c>
    </row>
    <row r="730" spans="79:80" ht="13.8">
      <c r="CA730" s="93" t="str">
        <f t="shared" si="30"/>
        <v/>
      </c>
      <c r="CB730" s="93" t="str">
        <f t="shared" si="31"/>
        <v/>
      </c>
    </row>
    <row r="731" spans="79:80" ht="13.8">
      <c r="CA731" s="93" t="str">
        <f t="shared" si="30"/>
        <v/>
      </c>
      <c r="CB731" s="93" t="str">
        <f t="shared" si="31"/>
        <v/>
      </c>
    </row>
    <row r="732" spans="79:80" ht="13.8">
      <c r="CA732" s="93" t="str">
        <f t="shared" si="30"/>
        <v/>
      </c>
      <c r="CB732" s="93" t="str">
        <f t="shared" si="31"/>
        <v/>
      </c>
    </row>
    <row r="733" spans="79:80" ht="13.8">
      <c r="CA733" s="93" t="str">
        <f t="shared" si="30"/>
        <v/>
      </c>
      <c r="CB733" s="93" t="str">
        <f t="shared" si="31"/>
        <v/>
      </c>
    </row>
    <row r="734" spans="79:80" ht="13.8">
      <c r="CA734" s="93" t="str">
        <f t="shared" si="30"/>
        <v/>
      </c>
      <c r="CB734" s="93" t="str">
        <f t="shared" si="31"/>
        <v/>
      </c>
    </row>
    <row r="735" spans="79:80" ht="13.8">
      <c r="CA735" s="93" t="str">
        <f t="shared" si="30"/>
        <v/>
      </c>
      <c r="CB735" s="93" t="str">
        <f t="shared" si="31"/>
        <v/>
      </c>
    </row>
    <row r="736" spans="79:80" ht="13.8">
      <c r="CA736" s="93" t="str">
        <f t="shared" si="30"/>
        <v/>
      </c>
      <c r="CB736" s="93" t="str">
        <f t="shared" si="31"/>
        <v/>
      </c>
    </row>
    <row r="737" spans="79:80" ht="13.8">
      <c r="CA737" s="93" t="str">
        <f t="shared" si="30"/>
        <v/>
      </c>
      <c r="CB737" s="93" t="str">
        <f t="shared" si="31"/>
        <v/>
      </c>
    </row>
    <row r="738" spans="79:80" ht="13.8">
      <c r="CA738" s="93" t="str">
        <f t="shared" si="30"/>
        <v/>
      </c>
      <c r="CB738" s="93" t="str">
        <f t="shared" si="31"/>
        <v/>
      </c>
    </row>
    <row r="739" spans="79:80" ht="13.8">
      <c r="CA739" s="93" t="str">
        <f t="shared" si="30"/>
        <v/>
      </c>
      <c r="CB739" s="93" t="str">
        <f t="shared" si="31"/>
        <v/>
      </c>
    </row>
    <row r="740" spans="79:80" ht="13.8">
      <c r="CA740" s="93" t="str">
        <f t="shared" si="30"/>
        <v/>
      </c>
      <c r="CB740" s="93" t="str">
        <f t="shared" si="31"/>
        <v/>
      </c>
    </row>
    <row r="741" spans="79:80" ht="13.8">
      <c r="CA741" s="93" t="str">
        <f t="shared" si="30"/>
        <v/>
      </c>
      <c r="CB741" s="93" t="str">
        <f t="shared" si="31"/>
        <v/>
      </c>
    </row>
    <row r="742" spans="79:80" ht="13.8">
      <c r="CA742" s="93" t="str">
        <f t="shared" si="30"/>
        <v/>
      </c>
      <c r="CB742" s="93" t="str">
        <f t="shared" si="31"/>
        <v/>
      </c>
    </row>
    <row r="743" spans="79:80" ht="13.8">
      <c r="CA743" s="93" t="str">
        <f t="shared" si="30"/>
        <v/>
      </c>
      <c r="CB743" s="93" t="str">
        <f t="shared" si="31"/>
        <v/>
      </c>
    </row>
    <row r="744" spans="79:80" ht="13.8">
      <c r="CA744" s="93" t="str">
        <f t="shared" si="30"/>
        <v/>
      </c>
      <c r="CB744" s="93" t="str">
        <f t="shared" si="31"/>
        <v/>
      </c>
    </row>
    <row r="745" spans="79:80" ht="13.8">
      <c r="CA745" s="93" t="str">
        <f t="shared" si="30"/>
        <v/>
      </c>
      <c r="CB745" s="93" t="str">
        <f t="shared" si="31"/>
        <v/>
      </c>
    </row>
    <row r="746" spans="79:80" ht="13.8">
      <c r="CA746" s="93" t="str">
        <f t="shared" si="30"/>
        <v/>
      </c>
      <c r="CB746" s="93" t="str">
        <f t="shared" si="31"/>
        <v/>
      </c>
    </row>
    <row r="747" spans="79:80" ht="13.8">
      <c r="CA747" s="93" t="str">
        <f t="shared" si="30"/>
        <v/>
      </c>
      <c r="CB747" s="93" t="str">
        <f t="shared" si="31"/>
        <v/>
      </c>
    </row>
    <row r="748" spans="79:80" ht="13.8">
      <c r="CA748" s="93" t="str">
        <f t="shared" si="30"/>
        <v/>
      </c>
      <c r="CB748" s="93" t="str">
        <f t="shared" si="31"/>
        <v/>
      </c>
    </row>
    <row r="749" spans="79:80" ht="13.8">
      <c r="CA749" s="93" t="str">
        <f t="shared" si="30"/>
        <v/>
      </c>
      <c r="CB749" s="93" t="str">
        <f t="shared" si="31"/>
        <v/>
      </c>
    </row>
    <row r="750" spans="79:80" ht="13.8">
      <c r="CA750" s="93" t="str">
        <f t="shared" si="30"/>
        <v/>
      </c>
      <c r="CB750" s="93" t="str">
        <f t="shared" si="31"/>
        <v/>
      </c>
    </row>
    <row r="751" spans="79:80" ht="13.8">
      <c r="CA751" s="93" t="str">
        <f t="shared" si="30"/>
        <v/>
      </c>
      <c r="CB751" s="93" t="str">
        <f t="shared" si="31"/>
        <v/>
      </c>
    </row>
    <row r="752" spans="79:80" ht="13.8">
      <c r="CA752" s="93" t="str">
        <f t="shared" si="30"/>
        <v/>
      </c>
      <c r="CB752" s="93" t="str">
        <f t="shared" si="31"/>
        <v/>
      </c>
    </row>
    <row r="753" spans="79:80" ht="13.8">
      <c r="CA753" s="93" t="str">
        <f t="shared" si="30"/>
        <v/>
      </c>
      <c r="CB753" s="93" t="str">
        <f t="shared" si="31"/>
        <v/>
      </c>
    </row>
    <row r="754" spans="79:80" ht="13.8">
      <c r="CA754" s="93" t="str">
        <f t="shared" si="30"/>
        <v/>
      </c>
      <c r="CB754" s="93" t="str">
        <f t="shared" si="31"/>
        <v/>
      </c>
    </row>
    <row r="755" spans="79:80" ht="13.8">
      <c r="CA755" s="93" t="str">
        <f t="shared" si="30"/>
        <v/>
      </c>
      <c r="CB755" s="93" t="str">
        <f t="shared" si="31"/>
        <v/>
      </c>
    </row>
    <row r="756" spans="79:80" ht="13.8">
      <c r="CA756" s="93" t="str">
        <f t="shared" si="30"/>
        <v/>
      </c>
      <c r="CB756" s="93" t="str">
        <f t="shared" si="31"/>
        <v/>
      </c>
    </row>
    <row r="757" spans="79:80" ht="13.8">
      <c r="CA757" s="93" t="str">
        <f t="shared" si="30"/>
        <v/>
      </c>
      <c r="CB757" s="93" t="str">
        <f t="shared" si="31"/>
        <v/>
      </c>
    </row>
    <row r="758" spans="79:80" ht="13.8">
      <c r="CA758" s="93" t="str">
        <f t="shared" si="30"/>
        <v/>
      </c>
      <c r="CB758" s="93" t="str">
        <f t="shared" si="31"/>
        <v/>
      </c>
    </row>
    <row r="759" spans="79:80" ht="13.8">
      <c r="CA759" s="93" t="str">
        <f t="shared" si="30"/>
        <v/>
      </c>
      <c r="CB759" s="93" t="str">
        <f t="shared" si="31"/>
        <v/>
      </c>
    </row>
    <row r="760" spans="79:80" ht="13.8">
      <c r="CA760" s="93" t="str">
        <f t="shared" si="30"/>
        <v/>
      </c>
      <c r="CB760" s="93" t="str">
        <f t="shared" si="31"/>
        <v/>
      </c>
    </row>
    <row r="761" spans="79:80" ht="13.8">
      <c r="CA761" s="93" t="str">
        <f t="shared" si="30"/>
        <v/>
      </c>
      <c r="CB761" s="93" t="str">
        <f t="shared" si="31"/>
        <v/>
      </c>
    </row>
    <row r="762" spans="79:80" ht="13.8">
      <c r="CA762" s="93" t="str">
        <f t="shared" si="30"/>
        <v/>
      </c>
      <c r="CB762" s="93" t="str">
        <f t="shared" si="31"/>
        <v/>
      </c>
    </row>
    <row r="763" spans="79:80" ht="13.8">
      <c r="CA763" s="93" t="str">
        <f t="shared" si="30"/>
        <v/>
      </c>
      <c r="CB763" s="93" t="str">
        <f t="shared" si="31"/>
        <v/>
      </c>
    </row>
    <row r="764" spans="79:80" ht="13.8">
      <c r="CA764" s="93" t="str">
        <f t="shared" si="30"/>
        <v/>
      </c>
      <c r="CB764" s="93" t="str">
        <f t="shared" si="31"/>
        <v/>
      </c>
    </row>
    <row r="765" spans="79:80" ht="13.8">
      <c r="CA765" s="93" t="str">
        <f t="shared" si="30"/>
        <v/>
      </c>
      <c r="CB765" s="93" t="str">
        <f t="shared" si="31"/>
        <v/>
      </c>
    </row>
    <row r="766" spans="79:80" ht="13.8">
      <c r="CA766" s="93" t="str">
        <f t="shared" si="30"/>
        <v/>
      </c>
      <c r="CB766" s="93" t="str">
        <f t="shared" si="31"/>
        <v/>
      </c>
    </row>
    <row r="767" spans="79:80" ht="13.8">
      <c r="CA767" s="93" t="str">
        <f t="shared" si="30"/>
        <v/>
      </c>
      <c r="CB767" s="93" t="str">
        <f t="shared" si="31"/>
        <v/>
      </c>
    </row>
    <row r="768" spans="79:80" ht="13.8">
      <c r="CA768" s="93" t="str">
        <f t="shared" si="30"/>
        <v/>
      </c>
      <c r="CB768" s="93" t="str">
        <f t="shared" si="31"/>
        <v/>
      </c>
    </row>
    <row r="769" spans="79:80" ht="13.8">
      <c r="CA769" s="93" t="str">
        <f t="shared" si="30"/>
        <v/>
      </c>
      <c r="CB769" s="93" t="str">
        <f t="shared" si="31"/>
        <v/>
      </c>
    </row>
    <row r="770" spans="79:80" ht="13.8">
      <c r="CA770" s="93" t="str">
        <f t="shared" si="30"/>
        <v/>
      </c>
      <c r="CB770" s="93" t="str">
        <f t="shared" si="31"/>
        <v/>
      </c>
    </row>
    <row r="771" spans="79:80" ht="13.8">
      <c r="CA771" s="93" t="str">
        <f t="shared" ref="CA771:CA834" si="32">IF(V771="","",V771)</f>
        <v/>
      </c>
      <c r="CB771" s="93" t="str">
        <f t="shared" si="31"/>
        <v/>
      </c>
    </row>
    <row r="772" spans="79:80" ht="13.8">
      <c r="CA772" s="93" t="str">
        <f t="shared" si="32"/>
        <v/>
      </c>
      <c r="CB772" s="93" t="str">
        <f t="shared" si="31"/>
        <v/>
      </c>
    </row>
    <row r="773" spans="79:80" ht="13.8">
      <c r="CA773" s="93" t="str">
        <f t="shared" si="32"/>
        <v/>
      </c>
      <c r="CB773" s="93" t="str">
        <f t="shared" si="31"/>
        <v/>
      </c>
    </row>
    <row r="774" spans="79:80" ht="13.8">
      <c r="CA774" s="93" t="str">
        <f t="shared" si="32"/>
        <v/>
      </c>
      <c r="CB774" s="93" t="str">
        <f t="shared" si="31"/>
        <v/>
      </c>
    </row>
    <row r="775" spans="79:80" ht="13.8">
      <c r="CA775" s="93" t="str">
        <f t="shared" si="32"/>
        <v/>
      </c>
      <c r="CB775" s="93" t="str">
        <f t="shared" ref="CB775:CB838" si="33">IF(AB775="","",AB775)</f>
        <v/>
      </c>
    </row>
    <row r="776" spans="79:80" ht="13.8">
      <c r="CA776" s="93" t="str">
        <f t="shared" si="32"/>
        <v/>
      </c>
      <c r="CB776" s="93" t="str">
        <f t="shared" si="33"/>
        <v/>
      </c>
    </row>
    <row r="777" spans="79:80" ht="13.8">
      <c r="CA777" s="93" t="str">
        <f t="shared" si="32"/>
        <v/>
      </c>
      <c r="CB777" s="93" t="str">
        <f t="shared" si="33"/>
        <v/>
      </c>
    </row>
    <row r="778" spans="79:80" ht="13.8">
      <c r="CA778" s="93" t="str">
        <f t="shared" si="32"/>
        <v/>
      </c>
      <c r="CB778" s="93" t="str">
        <f t="shared" si="33"/>
        <v/>
      </c>
    </row>
    <row r="779" spans="79:80" ht="13.8">
      <c r="CA779" s="93" t="str">
        <f t="shared" si="32"/>
        <v/>
      </c>
      <c r="CB779" s="93" t="str">
        <f t="shared" si="33"/>
        <v/>
      </c>
    </row>
    <row r="780" spans="79:80" ht="13.8">
      <c r="CA780" s="93" t="str">
        <f t="shared" si="32"/>
        <v/>
      </c>
      <c r="CB780" s="93" t="str">
        <f t="shared" si="33"/>
        <v/>
      </c>
    </row>
    <row r="781" spans="79:80" ht="13.8">
      <c r="CA781" s="93" t="str">
        <f t="shared" si="32"/>
        <v/>
      </c>
      <c r="CB781" s="93" t="str">
        <f t="shared" si="33"/>
        <v/>
      </c>
    </row>
    <row r="782" spans="79:80" ht="13.8">
      <c r="CA782" s="93" t="str">
        <f t="shared" si="32"/>
        <v/>
      </c>
      <c r="CB782" s="93" t="str">
        <f t="shared" si="33"/>
        <v/>
      </c>
    </row>
    <row r="783" spans="79:80" ht="13.8">
      <c r="CA783" s="93" t="str">
        <f t="shared" si="32"/>
        <v/>
      </c>
      <c r="CB783" s="93" t="str">
        <f t="shared" si="33"/>
        <v/>
      </c>
    </row>
    <row r="784" spans="79:80" ht="13.8">
      <c r="CA784" s="93" t="str">
        <f t="shared" si="32"/>
        <v/>
      </c>
      <c r="CB784" s="93" t="str">
        <f t="shared" si="33"/>
        <v/>
      </c>
    </row>
    <row r="785" spans="79:80" ht="13.8">
      <c r="CA785" s="93" t="str">
        <f t="shared" si="32"/>
        <v/>
      </c>
      <c r="CB785" s="93" t="str">
        <f t="shared" si="33"/>
        <v/>
      </c>
    </row>
    <row r="786" spans="79:80" ht="13.8">
      <c r="CA786" s="93" t="str">
        <f t="shared" si="32"/>
        <v/>
      </c>
      <c r="CB786" s="93" t="str">
        <f t="shared" si="33"/>
        <v/>
      </c>
    </row>
    <row r="787" spans="79:80" ht="13.8">
      <c r="CA787" s="93" t="str">
        <f t="shared" si="32"/>
        <v/>
      </c>
      <c r="CB787" s="93" t="str">
        <f t="shared" si="33"/>
        <v/>
      </c>
    </row>
    <row r="788" spans="79:80" ht="13.8">
      <c r="CA788" s="93" t="str">
        <f t="shared" si="32"/>
        <v/>
      </c>
      <c r="CB788" s="93" t="str">
        <f t="shared" si="33"/>
        <v/>
      </c>
    </row>
    <row r="789" spans="79:80" ht="13.8">
      <c r="CA789" s="93" t="str">
        <f t="shared" si="32"/>
        <v/>
      </c>
      <c r="CB789" s="93" t="str">
        <f t="shared" si="33"/>
        <v/>
      </c>
    </row>
    <row r="790" spans="79:80" ht="13.8">
      <c r="CA790" s="93" t="str">
        <f t="shared" si="32"/>
        <v/>
      </c>
      <c r="CB790" s="93" t="str">
        <f t="shared" si="33"/>
        <v/>
      </c>
    </row>
    <row r="791" spans="79:80" ht="13.8">
      <c r="CA791" s="93" t="str">
        <f t="shared" si="32"/>
        <v/>
      </c>
      <c r="CB791" s="93" t="str">
        <f t="shared" si="33"/>
        <v/>
      </c>
    </row>
    <row r="792" spans="79:80" ht="13.8">
      <c r="CA792" s="93" t="str">
        <f t="shared" si="32"/>
        <v/>
      </c>
      <c r="CB792" s="93" t="str">
        <f t="shared" si="33"/>
        <v/>
      </c>
    </row>
    <row r="793" spans="79:80" ht="13.8">
      <c r="CA793" s="93" t="str">
        <f t="shared" si="32"/>
        <v/>
      </c>
      <c r="CB793" s="93" t="str">
        <f t="shared" si="33"/>
        <v/>
      </c>
    </row>
    <row r="794" spans="79:80" ht="13.8">
      <c r="CA794" s="93" t="str">
        <f t="shared" si="32"/>
        <v/>
      </c>
      <c r="CB794" s="93" t="str">
        <f t="shared" si="33"/>
        <v/>
      </c>
    </row>
    <row r="795" spans="79:80" ht="13.8">
      <c r="CA795" s="93" t="str">
        <f t="shared" si="32"/>
        <v/>
      </c>
      <c r="CB795" s="93" t="str">
        <f t="shared" si="33"/>
        <v/>
      </c>
    </row>
    <row r="796" spans="79:80" ht="13.8">
      <c r="CA796" s="93" t="str">
        <f t="shared" si="32"/>
        <v/>
      </c>
      <c r="CB796" s="93" t="str">
        <f t="shared" si="33"/>
        <v/>
      </c>
    </row>
    <row r="797" spans="79:80" ht="13.8">
      <c r="CA797" s="93" t="str">
        <f t="shared" si="32"/>
        <v/>
      </c>
      <c r="CB797" s="93" t="str">
        <f t="shared" si="33"/>
        <v/>
      </c>
    </row>
    <row r="798" spans="79:80" ht="13.8">
      <c r="CA798" s="93" t="str">
        <f t="shared" si="32"/>
        <v/>
      </c>
      <c r="CB798" s="93" t="str">
        <f t="shared" si="33"/>
        <v/>
      </c>
    </row>
    <row r="799" spans="79:80" ht="13.8">
      <c r="CA799" s="93" t="str">
        <f t="shared" si="32"/>
        <v/>
      </c>
      <c r="CB799" s="93" t="str">
        <f t="shared" si="33"/>
        <v/>
      </c>
    </row>
    <row r="800" spans="79:80" ht="13.8">
      <c r="CA800" s="93" t="str">
        <f t="shared" si="32"/>
        <v/>
      </c>
      <c r="CB800" s="93" t="str">
        <f t="shared" si="33"/>
        <v/>
      </c>
    </row>
    <row r="801" spans="79:80" ht="13.8">
      <c r="CA801" s="93" t="str">
        <f t="shared" si="32"/>
        <v/>
      </c>
      <c r="CB801" s="93" t="str">
        <f t="shared" si="33"/>
        <v/>
      </c>
    </row>
    <row r="802" spans="79:80" ht="13.8">
      <c r="CA802" s="93" t="str">
        <f t="shared" si="32"/>
        <v/>
      </c>
      <c r="CB802" s="93" t="str">
        <f t="shared" si="33"/>
        <v/>
      </c>
    </row>
    <row r="803" spans="79:80" ht="13.8">
      <c r="CA803" s="93" t="str">
        <f t="shared" si="32"/>
        <v/>
      </c>
      <c r="CB803" s="93" t="str">
        <f t="shared" si="33"/>
        <v/>
      </c>
    </row>
    <row r="804" spans="79:80" ht="13.8">
      <c r="CA804" s="93" t="str">
        <f t="shared" si="32"/>
        <v/>
      </c>
      <c r="CB804" s="93" t="str">
        <f t="shared" si="33"/>
        <v/>
      </c>
    </row>
    <row r="805" spans="79:80" ht="13.8">
      <c r="CA805" s="93" t="str">
        <f t="shared" si="32"/>
        <v/>
      </c>
      <c r="CB805" s="93" t="str">
        <f t="shared" si="33"/>
        <v/>
      </c>
    </row>
    <row r="806" spans="79:80" ht="13.8">
      <c r="CA806" s="93" t="str">
        <f t="shared" si="32"/>
        <v/>
      </c>
      <c r="CB806" s="93" t="str">
        <f t="shared" si="33"/>
        <v/>
      </c>
    </row>
    <row r="807" spans="79:80" ht="13.8">
      <c r="CA807" s="93" t="str">
        <f t="shared" si="32"/>
        <v/>
      </c>
      <c r="CB807" s="93" t="str">
        <f t="shared" si="33"/>
        <v/>
      </c>
    </row>
    <row r="808" spans="79:80" ht="13.8">
      <c r="CA808" s="93" t="str">
        <f t="shared" si="32"/>
        <v/>
      </c>
      <c r="CB808" s="93" t="str">
        <f t="shared" si="33"/>
        <v/>
      </c>
    </row>
    <row r="809" spans="79:80" ht="13.8">
      <c r="CA809" s="93" t="str">
        <f t="shared" si="32"/>
        <v/>
      </c>
      <c r="CB809" s="93" t="str">
        <f t="shared" si="33"/>
        <v/>
      </c>
    </row>
    <row r="810" spans="79:80" ht="13.8">
      <c r="CA810" s="93" t="str">
        <f t="shared" si="32"/>
        <v/>
      </c>
      <c r="CB810" s="93" t="str">
        <f t="shared" si="33"/>
        <v/>
      </c>
    </row>
    <row r="811" spans="79:80" ht="13.8">
      <c r="CA811" s="93" t="str">
        <f t="shared" si="32"/>
        <v/>
      </c>
      <c r="CB811" s="93" t="str">
        <f t="shared" si="33"/>
        <v/>
      </c>
    </row>
    <row r="812" spans="79:80" ht="13.8">
      <c r="CA812" s="93" t="str">
        <f t="shared" si="32"/>
        <v/>
      </c>
      <c r="CB812" s="93" t="str">
        <f t="shared" si="33"/>
        <v/>
      </c>
    </row>
    <row r="813" spans="79:80" ht="13.8">
      <c r="CA813" s="93" t="str">
        <f t="shared" si="32"/>
        <v/>
      </c>
      <c r="CB813" s="93" t="str">
        <f t="shared" si="33"/>
        <v/>
      </c>
    </row>
    <row r="814" spans="79:80" ht="13.8">
      <c r="CA814" s="93" t="str">
        <f t="shared" si="32"/>
        <v/>
      </c>
      <c r="CB814" s="93" t="str">
        <f t="shared" si="33"/>
        <v/>
      </c>
    </row>
    <row r="815" spans="79:80" ht="13.8">
      <c r="CA815" s="93" t="str">
        <f t="shared" si="32"/>
        <v/>
      </c>
      <c r="CB815" s="93" t="str">
        <f t="shared" si="33"/>
        <v/>
      </c>
    </row>
    <row r="816" spans="79:80" ht="13.8">
      <c r="CA816" s="93" t="str">
        <f t="shared" si="32"/>
        <v/>
      </c>
      <c r="CB816" s="93" t="str">
        <f t="shared" si="33"/>
        <v/>
      </c>
    </row>
    <row r="817" spans="79:80" ht="13.8">
      <c r="CA817" s="93" t="str">
        <f t="shared" si="32"/>
        <v/>
      </c>
      <c r="CB817" s="93" t="str">
        <f t="shared" si="33"/>
        <v/>
      </c>
    </row>
    <row r="818" spans="79:80" ht="13.8">
      <c r="CA818" s="93" t="str">
        <f t="shared" si="32"/>
        <v/>
      </c>
      <c r="CB818" s="93" t="str">
        <f t="shared" si="33"/>
        <v/>
      </c>
    </row>
    <row r="819" spans="79:80" ht="13.8">
      <c r="CA819" s="93" t="str">
        <f t="shared" si="32"/>
        <v/>
      </c>
      <c r="CB819" s="93" t="str">
        <f t="shared" si="33"/>
        <v/>
      </c>
    </row>
    <row r="820" spans="79:80" ht="13.8">
      <c r="CA820" s="93" t="str">
        <f t="shared" si="32"/>
        <v/>
      </c>
      <c r="CB820" s="93" t="str">
        <f t="shared" si="33"/>
        <v/>
      </c>
    </row>
    <row r="821" spans="79:80" ht="13.8">
      <c r="CA821" s="93" t="str">
        <f t="shared" si="32"/>
        <v/>
      </c>
      <c r="CB821" s="93" t="str">
        <f t="shared" si="33"/>
        <v/>
      </c>
    </row>
    <row r="822" spans="79:80" ht="13.8">
      <c r="CA822" s="93" t="str">
        <f t="shared" si="32"/>
        <v/>
      </c>
      <c r="CB822" s="93" t="str">
        <f t="shared" si="33"/>
        <v/>
      </c>
    </row>
    <row r="823" spans="79:80" ht="13.8">
      <c r="CA823" s="93" t="str">
        <f t="shared" si="32"/>
        <v/>
      </c>
      <c r="CB823" s="93" t="str">
        <f t="shared" si="33"/>
        <v/>
      </c>
    </row>
    <row r="824" spans="79:80" ht="13.8">
      <c r="CA824" s="93" t="str">
        <f t="shared" si="32"/>
        <v/>
      </c>
      <c r="CB824" s="93" t="str">
        <f t="shared" si="33"/>
        <v/>
      </c>
    </row>
    <row r="825" spans="79:80" ht="13.8">
      <c r="CA825" s="93" t="str">
        <f t="shared" si="32"/>
        <v/>
      </c>
      <c r="CB825" s="93" t="str">
        <f t="shared" si="33"/>
        <v/>
      </c>
    </row>
    <row r="826" spans="79:80" ht="13.8">
      <c r="CA826" s="93" t="str">
        <f t="shared" si="32"/>
        <v/>
      </c>
      <c r="CB826" s="93" t="str">
        <f t="shared" si="33"/>
        <v/>
      </c>
    </row>
    <row r="827" spans="79:80" ht="13.8">
      <c r="CA827" s="93" t="str">
        <f t="shared" si="32"/>
        <v/>
      </c>
      <c r="CB827" s="93" t="str">
        <f t="shared" si="33"/>
        <v/>
      </c>
    </row>
    <row r="828" spans="79:80" ht="13.8">
      <c r="CA828" s="93" t="str">
        <f t="shared" si="32"/>
        <v/>
      </c>
      <c r="CB828" s="93" t="str">
        <f t="shared" si="33"/>
        <v/>
      </c>
    </row>
    <row r="829" spans="79:80" ht="13.8">
      <c r="CA829" s="93" t="str">
        <f t="shared" si="32"/>
        <v/>
      </c>
      <c r="CB829" s="93" t="str">
        <f t="shared" si="33"/>
        <v/>
      </c>
    </row>
    <row r="830" spans="79:80" ht="13.8">
      <c r="CA830" s="93" t="str">
        <f t="shared" si="32"/>
        <v/>
      </c>
      <c r="CB830" s="93" t="str">
        <f t="shared" si="33"/>
        <v/>
      </c>
    </row>
    <row r="831" spans="79:80" ht="13.8">
      <c r="CA831" s="93" t="str">
        <f t="shared" si="32"/>
        <v/>
      </c>
      <c r="CB831" s="93" t="str">
        <f t="shared" si="33"/>
        <v/>
      </c>
    </row>
    <row r="832" spans="79:80" ht="13.8">
      <c r="CA832" s="93" t="str">
        <f t="shared" si="32"/>
        <v/>
      </c>
      <c r="CB832" s="93" t="str">
        <f t="shared" si="33"/>
        <v/>
      </c>
    </row>
    <row r="833" spans="79:80" ht="13.8">
      <c r="CA833" s="93" t="str">
        <f t="shared" si="32"/>
        <v/>
      </c>
      <c r="CB833" s="93" t="str">
        <f t="shared" si="33"/>
        <v/>
      </c>
    </row>
    <row r="834" spans="79:80" ht="13.8">
      <c r="CA834" s="93" t="str">
        <f t="shared" si="32"/>
        <v/>
      </c>
      <c r="CB834" s="93" t="str">
        <f t="shared" si="33"/>
        <v/>
      </c>
    </row>
    <row r="835" spans="79:80" ht="13.8">
      <c r="CA835" s="93" t="str">
        <f t="shared" ref="CA835:CA898" si="34">IF(V835="","",V835)</f>
        <v/>
      </c>
      <c r="CB835" s="93" t="str">
        <f t="shared" si="33"/>
        <v/>
      </c>
    </row>
    <row r="836" spans="79:80" ht="13.8">
      <c r="CA836" s="93" t="str">
        <f t="shared" si="34"/>
        <v/>
      </c>
      <c r="CB836" s="93" t="str">
        <f t="shared" si="33"/>
        <v/>
      </c>
    </row>
    <row r="837" spans="79:80" ht="13.8">
      <c r="CA837" s="93" t="str">
        <f t="shared" si="34"/>
        <v/>
      </c>
      <c r="CB837" s="93" t="str">
        <f t="shared" si="33"/>
        <v/>
      </c>
    </row>
    <row r="838" spans="79:80" ht="13.8">
      <c r="CA838" s="93" t="str">
        <f t="shared" si="34"/>
        <v/>
      </c>
      <c r="CB838" s="93" t="str">
        <f t="shared" si="33"/>
        <v/>
      </c>
    </row>
    <row r="839" spans="79:80" ht="13.8">
      <c r="CA839" s="93" t="str">
        <f t="shared" si="34"/>
        <v/>
      </c>
      <c r="CB839" s="93" t="str">
        <f t="shared" ref="CB839:CB902" si="35">IF(AB839="","",AB839)</f>
        <v/>
      </c>
    </row>
    <row r="840" spans="79:80" ht="13.8">
      <c r="CA840" s="93" t="str">
        <f t="shared" si="34"/>
        <v/>
      </c>
      <c r="CB840" s="93" t="str">
        <f t="shared" si="35"/>
        <v/>
      </c>
    </row>
    <row r="841" spans="79:80" ht="13.8">
      <c r="CA841" s="93" t="str">
        <f t="shared" si="34"/>
        <v/>
      </c>
      <c r="CB841" s="93" t="str">
        <f t="shared" si="35"/>
        <v/>
      </c>
    </row>
    <row r="842" spans="79:80" ht="13.8">
      <c r="CA842" s="93" t="str">
        <f t="shared" si="34"/>
        <v/>
      </c>
      <c r="CB842" s="93" t="str">
        <f t="shared" si="35"/>
        <v/>
      </c>
    </row>
    <row r="843" spans="79:80" ht="13.8">
      <c r="CA843" s="93" t="str">
        <f t="shared" si="34"/>
        <v/>
      </c>
      <c r="CB843" s="93" t="str">
        <f t="shared" si="35"/>
        <v/>
      </c>
    </row>
    <row r="844" spans="79:80" ht="13.8">
      <c r="CA844" s="93" t="str">
        <f t="shared" si="34"/>
        <v/>
      </c>
      <c r="CB844" s="93" t="str">
        <f t="shared" si="35"/>
        <v/>
      </c>
    </row>
    <row r="845" spans="79:80" ht="13.8">
      <c r="CA845" s="93" t="str">
        <f t="shared" si="34"/>
        <v/>
      </c>
      <c r="CB845" s="93" t="str">
        <f t="shared" si="35"/>
        <v/>
      </c>
    </row>
    <row r="846" spans="79:80" ht="13.8">
      <c r="CA846" s="93" t="str">
        <f t="shared" si="34"/>
        <v/>
      </c>
      <c r="CB846" s="93" t="str">
        <f t="shared" si="35"/>
        <v/>
      </c>
    </row>
    <row r="847" spans="79:80" ht="13.8">
      <c r="CA847" s="93" t="str">
        <f t="shared" si="34"/>
        <v/>
      </c>
      <c r="CB847" s="93" t="str">
        <f t="shared" si="35"/>
        <v/>
      </c>
    </row>
    <row r="848" spans="79:80" ht="13.8">
      <c r="CA848" s="93" t="str">
        <f t="shared" si="34"/>
        <v/>
      </c>
      <c r="CB848" s="93" t="str">
        <f t="shared" si="35"/>
        <v/>
      </c>
    </row>
    <row r="849" spans="79:80" ht="13.8">
      <c r="CA849" s="93" t="str">
        <f t="shared" si="34"/>
        <v/>
      </c>
      <c r="CB849" s="93" t="str">
        <f t="shared" si="35"/>
        <v/>
      </c>
    </row>
    <row r="850" spans="79:80" ht="13.8">
      <c r="CA850" s="93" t="str">
        <f t="shared" si="34"/>
        <v/>
      </c>
      <c r="CB850" s="93" t="str">
        <f t="shared" si="35"/>
        <v/>
      </c>
    </row>
    <row r="851" spans="79:80" ht="13.8">
      <c r="CA851" s="93" t="str">
        <f t="shared" si="34"/>
        <v/>
      </c>
      <c r="CB851" s="93" t="str">
        <f t="shared" si="35"/>
        <v/>
      </c>
    </row>
    <row r="852" spans="79:80" ht="13.8">
      <c r="CA852" s="93" t="str">
        <f t="shared" si="34"/>
        <v/>
      </c>
      <c r="CB852" s="93" t="str">
        <f t="shared" si="35"/>
        <v/>
      </c>
    </row>
    <row r="853" spans="79:80" ht="13.8">
      <c r="CA853" s="93" t="str">
        <f t="shared" si="34"/>
        <v/>
      </c>
      <c r="CB853" s="93" t="str">
        <f t="shared" si="35"/>
        <v/>
      </c>
    </row>
    <row r="854" spans="79:80" ht="13.8">
      <c r="CA854" s="93" t="str">
        <f t="shared" si="34"/>
        <v/>
      </c>
      <c r="CB854" s="93" t="str">
        <f t="shared" si="35"/>
        <v/>
      </c>
    </row>
    <row r="855" spans="79:80" ht="13.8">
      <c r="CA855" s="93" t="str">
        <f t="shared" si="34"/>
        <v/>
      </c>
      <c r="CB855" s="93" t="str">
        <f t="shared" si="35"/>
        <v/>
      </c>
    </row>
    <row r="856" spans="79:80" ht="13.8">
      <c r="CA856" s="93" t="str">
        <f t="shared" si="34"/>
        <v/>
      </c>
      <c r="CB856" s="93" t="str">
        <f t="shared" si="35"/>
        <v/>
      </c>
    </row>
    <row r="857" spans="79:80" ht="13.8">
      <c r="CA857" s="93" t="str">
        <f t="shared" si="34"/>
        <v/>
      </c>
      <c r="CB857" s="93" t="str">
        <f t="shared" si="35"/>
        <v/>
      </c>
    </row>
    <row r="858" spans="79:80" ht="13.8">
      <c r="CA858" s="93" t="str">
        <f t="shared" si="34"/>
        <v/>
      </c>
      <c r="CB858" s="93" t="str">
        <f t="shared" si="35"/>
        <v/>
      </c>
    </row>
    <row r="859" spans="79:80" ht="13.8">
      <c r="CA859" s="93" t="str">
        <f t="shared" si="34"/>
        <v/>
      </c>
      <c r="CB859" s="93" t="str">
        <f t="shared" si="35"/>
        <v/>
      </c>
    </row>
    <row r="860" spans="79:80" ht="13.8">
      <c r="CA860" s="93" t="str">
        <f t="shared" si="34"/>
        <v/>
      </c>
      <c r="CB860" s="93" t="str">
        <f t="shared" si="35"/>
        <v/>
      </c>
    </row>
    <row r="861" spans="79:80" ht="13.8">
      <c r="CA861" s="93" t="str">
        <f t="shared" si="34"/>
        <v/>
      </c>
      <c r="CB861" s="93" t="str">
        <f t="shared" si="35"/>
        <v/>
      </c>
    </row>
    <row r="862" spans="79:80" ht="13.8">
      <c r="CA862" s="93" t="str">
        <f t="shared" si="34"/>
        <v/>
      </c>
      <c r="CB862" s="93" t="str">
        <f t="shared" si="35"/>
        <v/>
      </c>
    </row>
    <row r="863" spans="79:80" ht="13.8">
      <c r="CA863" s="93" t="str">
        <f t="shared" si="34"/>
        <v/>
      </c>
      <c r="CB863" s="93" t="str">
        <f t="shared" si="35"/>
        <v/>
      </c>
    </row>
    <row r="864" spans="79:80" ht="13.8">
      <c r="CA864" s="93" t="str">
        <f t="shared" si="34"/>
        <v/>
      </c>
      <c r="CB864" s="93" t="str">
        <f t="shared" si="35"/>
        <v/>
      </c>
    </row>
    <row r="865" spans="79:80" ht="13.8">
      <c r="CA865" s="93" t="str">
        <f t="shared" si="34"/>
        <v/>
      </c>
      <c r="CB865" s="93" t="str">
        <f t="shared" si="35"/>
        <v/>
      </c>
    </row>
    <row r="866" spans="79:80" ht="13.8">
      <c r="CA866" s="93" t="str">
        <f t="shared" si="34"/>
        <v/>
      </c>
      <c r="CB866" s="93" t="str">
        <f t="shared" si="35"/>
        <v/>
      </c>
    </row>
    <row r="867" spans="79:80" ht="13.8">
      <c r="CA867" s="93" t="str">
        <f t="shared" si="34"/>
        <v/>
      </c>
      <c r="CB867" s="93" t="str">
        <f t="shared" si="35"/>
        <v/>
      </c>
    </row>
    <row r="868" spans="79:80" ht="13.8">
      <c r="CA868" s="93" t="str">
        <f t="shared" si="34"/>
        <v/>
      </c>
      <c r="CB868" s="93" t="str">
        <f t="shared" si="35"/>
        <v/>
      </c>
    </row>
    <row r="869" spans="79:80" ht="13.8">
      <c r="CA869" s="93" t="str">
        <f t="shared" si="34"/>
        <v/>
      </c>
      <c r="CB869" s="93" t="str">
        <f t="shared" si="35"/>
        <v/>
      </c>
    </row>
    <row r="870" spans="79:80" ht="13.8">
      <c r="CA870" s="93" t="str">
        <f t="shared" si="34"/>
        <v/>
      </c>
      <c r="CB870" s="93" t="str">
        <f t="shared" si="35"/>
        <v/>
      </c>
    </row>
    <row r="871" spans="79:80" ht="13.8">
      <c r="CA871" s="93" t="str">
        <f t="shared" si="34"/>
        <v/>
      </c>
      <c r="CB871" s="93" t="str">
        <f t="shared" si="35"/>
        <v/>
      </c>
    </row>
    <row r="872" spans="79:80" ht="13.8">
      <c r="CA872" s="93" t="str">
        <f t="shared" si="34"/>
        <v/>
      </c>
      <c r="CB872" s="93" t="str">
        <f t="shared" si="35"/>
        <v/>
      </c>
    </row>
    <row r="873" spans="79:80" ht="13.8">
      <c r="CA873" s="93" t="str">
        <f t="shared" si="34"/>
        <v/>
      </c>
      <c r="CB873" s="93" t="str">
        <f t="shared" si="35"/>
        <v/>
      </c>
    </row>
    <row r="874" spans="79:80" ht="13.8">
      <c r="CA874" s="93" t="str">
        <f t="shared" si="34"/>
        <v/>
      </c>
      <c r="CB874" s="93" t="str">
        <f t="shared" si="35"/>
        <v/>
      </c>
    </row>
    <row r="875" spans="79:80" ht="13.8">
      <c r="CA875" s="93" t="str">
        <f t="shared" si="34"/>
        <v/>
      </c>
      <c r="CB875" s="93" t="str">
        <f t="shared" si="35"/>
        <v/>
      </c>
    </row>
    <row r="876" spans="79:80" ht="13.8">
      <c r="CA876" s="93" t="str">
        <f t="shared" si="34"/>
        <v/>
      </c>
      <c r="CB876" s="93" t="str">
        <f t="shared" si="35"/>
        <v/>
      </c>
    </row>
    <row r="877" spans="79:80" ht="13.8">
      <c r="CA877" s="93" t="str">
        <f t="shared" si="34"/>
        <v/>
      </c>
      <c r="CB877" s="93" t="str">
        <f t="shared" si="35"/>
        <v/>
      </c>
    </row>
    <row r="878" spans="79:80" ht="13.8">
      <c r="CA878" s="93" t="str">
        <f t="shared" si="34"/>
        <v/>
      </c>
      <c r="CB878" s="93" t="str">
        <f t="shared" si="35"/>
        <v/>
      </c>
    </row>
    <row r="879" spans="79:80" ht="13.8">
      <c r="CA879" s="93" t="str">
        <f t="shared" si="34"/>
        <v/>
      </c>
      <c r="CB879" s="93" t="str">
        <f t="shared" si="35"/>
        <v/>
      </c>
    </row>
    <row r="880" spans="79:80" ht="13.8">
      <c r="CA880" s="93" t="str">
        <f t="shared" si="34"/>
        <v/>
      </c>
      <c r="CB880" s="93" t="str">
        <f t="shared" si="35"/>
        <v/>
      </c>
    </row>
    <row r="881" spans="79:80" ht="13.8">
      <c r="CA881" s="93" t="str">
        <f t="shared" si="34"/>
        <v/>
      </c>
      <c r="CB881" s="93" t="str">
        <f t="shared" si="35"/>
        <v/>
      </c>
    </row>
    <row r="882" spans="79:80" ht="13.8">
      <c r="CA882" s="93" t="str">
        <f t="shared" si="34"/>
        <v/>
      </c>
      <c r="CB882" s="93" t="str">
        <f t="shared" si="35"/>
        <v/>
      </c>
    </row>
    <row r="883" spans="79:80" ht="13.8">
      <c r="CA883" s="93" t="str">
        <f t="shared" si="34"/>
        <v/>
      </c>
      <c r="CB883" s="93" t="str">
        <f t="shared" si="35"/>
        <v/>
      </c>
    </row>
    <row r="884" spans="79:80" ht="13.8">
      <c r="CA884" s="93" t="str">
        <f t="shared" si="34"/>
        <v/>
      </c>
      <c r="CB884" s="93" t="str">
        <f t="shared" si="35"/>
        <v/>
      </c>
    </row>
    <row r="885" spans="79:80" ht="13.8">
      <c r="CA885" s="93" t="str">
        <f t="shared" si="34"/>
        <v/>
      </c>
      <c r="CB885" s="93" t="str">
        <f t="shared" si="35"/>
        <v/>
      </c>
    </row>
    <row r="886" spans="79:80" ht="13.8">
      <c r="CA886" s="93" t="str">
        <f t="shared" si="34"/>
        <v/>
      </c>
      <c r="CB886" s="93" t="str">
        <f t="shared" si="35"/>
        <v/>
      </c>
    </row>
    <row r="887" spans="79:80" ht="13.8">
      <c r="CA887" s="93" t="str">
        <f t="shared" si="34"/>
        <v/>
      </c>
      <c r="CB887" s="93" t="str">
        <f t="shared" si="35"/>
        <v/>
      </c>
    </row>
    <row r="888" spans="79:80" ht="13.8">
      <c r="CA888" s="93" t="str">
        <f t="shared" si="34"/>
        <v/>
      </c>
      <c r="CB888" s="93" t="str">
        <f t="shared" si="35"/>
        <v/>
      </c>
    </row>
    <row r="889" spans="79:80" ht="13.8">
      <c r="CA889" s="93" t="str">
        <f t="shared" si="34"/>
        <v/>
      </c>
      <c r="CB889" s="93" t="str">
        <f t="shared" si="35"/>
        <v/>
      </c>
    </row>
    <row r="890" spans="79:80" ht="13.8">
      <c r="CA890" s="93" t="str">
        <f t="shared" si="34"/>
        <v/>
      </c>
      <c r="CB890" s="93" t="str">
        <f t="shared" si="35"/>
        <v/>
      </c>
    </row>
    <row r="891" spans="79:80" ht="13.8">
      <c r="CA891" s="93" t="str">
        <f t="shared" si="34"/>
        <v/>
      </c>
      <c r="CB891" s="93" t="str">
        <f t="shared" si="35"/>
        <v/>
      </c>
    </row>
    <row r="892" spans="79:80" ht="13.8">
      <c r="CA892" s="93" t="str">
        <f t="shared" si="34"/>
        <v/>
      </c>
      <c r="CB892" s="93" t="str">
        <f t="shared" si="35"/>
        <v/>
      </c>
    </row>
    <row r="893" spans="79:80" ht="13.8">
      <c r="CA893" s="93" t="str">
        <f t="shared" si="34"/>
        <v/>
      </c>
      <c r="CB893" s="93" t="str">
        <f t="shared" si="35"/>
        <v/>
      </c>
    </row>
    <row r="894" spans="79:80" ht="13.8">
      <c r="CA894" s="93" t="str">
        <f t="shared" si="34"/>
        <v/>
      </c>
      <c r="CB894" s="93" t="str">
        <f t="shared" si="35"/>
        <v/>
      </c>
    </row>
    <row r="895" spans="79:80" ht="13.8">
      <c r="CA895" s="93" t="str">
        <f t="shared" si="34"/>
        <v/>
      </c>
      <c r="CB895" s="93" t="str">
        <f t="shared" si="35"/>
        <v/>
      </c>
    </row>
    <row r="896" spans="79:80" ht="13.8">
      <c r="CA896" s="93" t="str">
        <f t="shared" si="34"/>
        <v/>
      </c>
      <c r="CB896" s="93" t="str">
        <f t="shared" si="35"/>
        <v/>
      </c>
    </row>
    <row r="897" spans="79:80" ht="13.8">
      <c r="CA897" s="93" t="str">
        <f t="shared" si="34"/>
        <v/>
      </c>
      <c r="CB897" s="93" t="str">
        <f t="shared" si="35"/>
        <v/>
      </c>
    </row>
    <row r="898" spans="79:80" ht="13.8">
      <c r="CA898" s="93" t="str">
        <f t="shared" si="34"/>
        <v/>
      </c>
      <c r="CB898" s="93" t="str">
        <f t="shared" si="35"/>
        <v/>
      </c>
    </row>
    <row r="899" spans="79:80" ht="13.8">
      <c r="CA899" s="93" t="str">
        <f t="shared" ref="CA899:CA962" si="36">IF(V899="","",V899)</f>
        <v/>
      </c>
      <c r="CB899" s="93" t="str">
        <f t="shared" si="35"/>
        <v/>
      </c>
    </row>
    <row r="900" spans="79:80" ht="13.8">
      <c r="CA900" s="93" t="str">
        <f t="shared" si="36"/>
        <v/>
      </c>
      <c r="CB900" s="93" t="str">
        <f t="shared" si="35"/>
        <v/>
      </c>
    </row>
    <row r="901" spans="79:80" ht="13.8">
      <c r="CA901" s="93" t="str">
        <f t="shared" si="36"/>
        <v/>
      </c>
      <c r="CB901" s="93" t="str">
        <f t="shared" si="35"/>
        <v/>
      </c>
    </row>
    <row r="902" spans="79:80" ht="13.8">
      <c r="CA902" s="93" t="str">
        <f t="shared" si="36"/>
        <v/>
      </c>
      <c r="CB902" s="93" t="str">
        <f t="shared" si="35"/>
        <v/>
      </c>
    </row>
    <row r="903" spans="79:80" ht="13.8">
      <c r="CA903" s="93" t="str">
        <f t="shared" si="36"/>
        <v/>
      </c>
      <c r="CB903" s="93" t="str">
        <f t="shared" ref="CB903:CB966" si="37">IF(AB903="","",AB903)</f>
        <v/>
      </c>
    </row>
    <row r="904" spans="79:80" ht="13.8">
      <c r="CA904" s="93" t="str">
        <f t="shared" si="36"/>
        <v/>
      </c>
      <c r="CB904" s="93" t="str">
        <f t="shared" si="37"/>
        <v/>
      </c>
    </row>
    <row r="905" spans="79:80" ht="13.8">
      <c r="CA905" s="93" t="str">
        <f t="shared" si="36"/>
        <v/>
      </c>
      <c r="CB905" s="93" t="str">
        <f t="shared" si="37"/>
        <v/>
      </c>
    </row>
    <row r="906" spans="79:80" ht="13.8">
      <c r="CA906" s="93" t="str">
        <f t="shared" si="36"/>
        <v/>
      </c>
      <c r="CB906" s="93" t="str">
        <f t="shared" si="37"/>
        <v/>
      </c>
    </row>
    <row r="907" spans="79:80" ht="13.8">
      <c r="CA907" s="93" t="str">
        <f t="shared" si="36"/>
        <v/>
      </c>
      <c r="CB907" s="93" t="str">
        <f t="shared" si="37"/>
        <v/>
      </c>
    </row>
    <row r="908" spans="79:80" ht="13.8">
      <c r="CA908" s="93" t="str">
        <f t="shared" si="36"/>
        <v/>
      </c>
      <c r="CB908" s="93" t="str">
        <f t="shared" si="37"/>
        <v/>
      </c>
    </row>
    <row r="909" spans="79:80" ht="13.8">
      <c r="CA909" s="93" t="str">
        <f t="shared" si="36"/>
        <v/>
      </c>
      <c r="CB909" s="93" t="str">
        <f t="shared" si="37"/>
        <v/>
      </c>
    </row>
    <row r="910" spans="79:80" ht="13.8">
      <c r="CA910" s="93" t="str">
        <f t="shared" si="36"/>
        <v/>
      </c>
      <c r="CB910" s="93" t="str">
        <f t="shared" si="37"/>
        <v/>
      </c>
    </row>
    <row r="911" spans="79:80" ht="13.8">
      <c r="CA911" s="93" t="str">
        <f t="shared" si="36"/>
        <v/>
      </c>
      <c r="CB911" s="93" t="str">
        <f t="shared" si="37"/>
        <v/>
      </c>
    </row>
    <row r="912" spans="79:80" ht="13.8">
      <c r="CA912" s="93" t="str">
        <f t="shared" si="36"/>
        <v/>
      </c>
      <c r="CB912" s="93" t="str">
        <f t="shared" si="37"/>
        <v/>
      </c>
    </row>
    <row r="913" spans="79:80" ht="13.8">
      <c r="CA913" s="93" t="str">
        <f t="shared" si="36"/>
        <v/>
      </c>
      <c r="CB913" s="93" t="str">
        <f t="shared" si="37"/>
        <v/>
      </c>
    </row>
    <row r="914" spans="79:80" ht="13.8">
      <c r="CA914" s="93" t="str">
        <f t="shared" si="36"/>
        <v/>
      </c>
      <c r="CB914" s="93" t="str">
        <f t="shared" si="37"/>
        <v/>
      </c>
    </row>
    <row r="915" spans="79:80" ht="13.8">
      <c r="CA915" s="93" t="str">
        <f t="shared" si="36"/>
        <v/>
      </c>
      <c r="CB915" s="93" t="str">
        <f t="shared" si="37"/>
        <v/>
      </c>
    </row>
    <row r="916" spans="79:80" ht="13.8">
      <c r="CA916" s="93" t="str">
        <f t="shared" si="36"/>
        <v/>
      </c>
      <c r="CB916" s="93" t="str">
        <f t="shared" si="37"/>
        <v/>
      </c>
    </row>
    <row r="917" spans="79:80" ht="13.8">
      <c r="CA917" s="93" t="str">
        <f t="shared" si="36"/>
        <v/>
      </c>
      <c r="CB917" s="93" t="str">
        <f t="shared" si="37"/>
        <v/>
      </c>
    </row>
    <row r="918" spans="79:80" ht="13.8">
      <c r="CA918" s="93" t="str">
        <f t="shared" si="36"/>
        <v/>
      </c>
      <c r="CB918" s="93" t="str">
        <f t="shared" si="37"/>
        <v/>
      </c>
    </row>
    <row r="919" spans="79:80" ht="13.8">
      <c r="CA919" s="93" t="str">
        <f t="shared" si="36"/>
        <v/>
      </c>
      <c r="CB919" s="93" t="str">
        <f t="shared" si="37"/>
        <v/>
      </c>
    </row>
    <row r="920" spans="79:80" ht="13.8">
      <c r="CA920" s="93" t="str">
        <f t="shared" si="36"/>
        <v/>
      </c>
      <c r="CB920" s="93" t="str">
        <f t="shared" si="37"/>
        <v/>
      </c>
    </row>
    <row r="921" spans="79:80" ht="13.8">
      <c r="CA921" s="93" t="str">
        <f t="shared" si="36"/>
        <v/>
      </c>
      <c r="CB921" s="93" t="str">
        <f t="shared" si="37"/>
        <v/>
      </c>
    </row>
    <row r="922" spans="79:80" ht="13.8">
      <c r="CA922" s="93" t="str">
        <f t="shared" si="36"/>
        <v/>
      </c>
      <c r="CB922" s="93" t="str">
        <f t="shared" si="37"/>
        <v/>
      </c>
    </row>
    <row r="923" spans="79:80" ht="13.8">
      <c r="CA923" s="93" t="str">
        <f t="shared" si="36"/>
        <v/>
      </c>
      <c r="CB923" s="93" t="str">
        <f t="shared" si="37"/>
        <v/>
      </c>
    </row>
    <row r="924" spans="79:80" ht="13.8">
      <c r="CA924" s="93" t="str">
        <f t="shared" si="36"/>
        <v/>
      </c>
      <c r="CB924" s="93" t="str">
        <f t="shared" si="37"/>
        <v/>
      </c>
    </row>
    <row r="925" spans="79:80" ht="13.8">
      <c r="CA925" s="93" t="str">
        <f t="shared" si="36"/>
        <v/>
      </c>
      <c r="CB925" s="93" t="str">
        <f t="shared" si="37"/>
        <v/>
      </c>
    </row>
    <row r="926" spans="79:80" ht="13.8">
      <c r="CA926" s="93" t="str">
        <f t="shared" si="36"/>
        <v/>
      </c>
      <c r="CB926" s="93" t="str">
        <f t="shared" si="37"/>
        <v/>
      </c>
    </row>
    <row r="927" spans="79:80" ht="13.8">
      <c r="CA927" s="93" t="str">
        <f t="shared" si="36"/>
        <v/>
      </c>
      <c r="CB927" s="93" t="str">
        <f t="shared" si="37"/>
        <v/>
      </c>
    </row>
    <row r="928" spans="79:80" ht="13.8">
      <c r="CA928" s="93" t="str">
        <f t="shared" si="36"/>
        <v/>
      </c>
      <c r="CB928" s="93" t="str">
        <f t="shared" si="37"/>
        <v/>
      </c>
    </row>
    <row r="929" spans="79:80" ht="13.8">
      <c r="CA929" s="93" t="str">
        <f t="shared" si="36"/>
        <v/>
      </c>
      <c r="CB929" s="93" t="str">
        <f t="shared" si="37"/>
        <v/>
      </c>
    </row>
    <row r="930" spans="79:80" ht="13.8">
      <c r="CA930" s="93" t="str">
        <f t="shared" si="36"/>
        <v/>
      </c>
      <c r="CB930" s="93" t="str">
        <f t="shared" si="37"/>
        <v/>
      </c>
    </row>
    <row r="931" spans="79:80" ht="13.8">
      <c r="CA931" s="93" t="str">
        <f t="shared" si="36"/>
        <v/>
      </c>
      <c r="CB931" s="93" t="str">
        <f t="shared" si="37"/>
        <v/>
      </c>
    </row>
    <row r="932" spans="79:80" ht="13.8">
      <c r="CA932" s="93" t="str">
        <f t="shared" si="36"/>
        <v/>
      </c>
      <c r="CB932" s="93" t="str">
        <f t="shared" si="37"/>
        <v/>
      </c>
    </row>
    <row r="933" spans="79:80" ht="13.8">
      <c r="CA933" s="93" t="str">
        <f t="shared" si="36"/>
        <v/>
      </c>
      <c r="CB933" s="93" t="str">
        <f t="shared" si="37"/>
        <v/>
      </c>
    </row>
    <row r="934" spans="79:80" ht="13.8">
      <c r="CA934" s="93" t="str">
        <f t="shared" si="36"/>
        <v/>
      </c>
      <c r="CB934" s="93" t="str">
        <f t="shared" si="37"/>
        <v/>
      </c>
    </row>
    <row r="935" spans="79:80" ht="13.8">
      <c r="CA935" s="93" t="str">
        <f t="shared" si="36"/>
        <v/>
      </c>
      <c r="CB935" s="93" t="str">
        <f t="shared" si="37"/>
        <v/>
      </c>
    </row>
    <row r="936" spans="79:80" ht="13.8">
      <c r="CA936" s="93" t="str">
        <f t="shared" si="36"/>
        <v/>
      </c>
      <c r="CB936" s="93" t="str">
        <f t="shared" si="37"/>
        <v/>
      </c>
    </row>
    <row r="937" spans="79:80" ht="13.8">
      <c r="CA937" s="93" t="str">
        <f t="shared" si="36"/>
        <v/>
      </c>
      <c r="CB937" s="93" t="str">
        <f t="shared" si="37"/>
        <v/>
      </c>
    </row>
    <row r="938" spans="79:80" ht="13.8">
      <c r="CA938" s="93" t="str">
        <f t="shared" si="36"/>
        <v/>
      </c>
      <c r="CB938" s="93" t="str">
        <f t="shared" si="37"/>
        <v/>
      </c>
    </row>
    <row r="939" spans="79:80" ht="13.8">
      <c r="CA939" s="93" t="str">
        <f t="shared" si="36"/>
        <v/>
      </c>
      <c r="CB939" s="93" t="str">
        <f t="shared" si="37"/>
        <v/>
      </c>
    </row>
    <row r="940" spans="79:80" ht="13.8">
      <c r="CA940" s="93" t="str">
        <f t="shared" si="36"/>
        <v/>
      </c>
      <c r="CB940" s="93" t="str">
        <f t="shared" si="37"/>
        <v/>
      </c>
    </row>
    <row r="941" spans="79:80" ht="13.8">
      <c r="CA941" s="93" t="str">
        <f t="shared" si="36"/>
        <v/>
      </c>
      <c r="CB941" s="93" t="str">
        <f t="shared" si="37"/>
        <v/>
      </c>
    </row>
    <row r="942" spans="79:80" ht="13.8">
      <c r="CA942" s="93" t="str">
        <f t="shared" si="36"/>
        <v/>
      </c>
      <c r="CB942" s="93" t="str">
        <f t="shared" si="37"/>
        <v/>
      </c>
    </row>
    <row r="943" spans="79:80" ht="13.8">
      <c r="CA943" s="93" t="str">
        <f t="shared" si="36"/>
        <v/>
      </c>
      <c r="CB943" s="93" t="str">
        <f t="shared" si="37"/>
        <v/>
      </c>
    </row>
    <row r="944" spans="79:80" ht="13.8">
      <c r="CA944" s="93" t="str">
        <f t="shared" si="36"/>
        <v/>
      </c>
      <c r="CB944" s="93" t="str">
        <f t="shared" si="37"/>
        <v/>
      </c>
    </row>
    <row r="945" spans="79:80" ht="13.8">
      <c r="CA945" s="93" t="str">
        <f t="shared" si="36"/>
        <v/>
      </c>
      <c r="CB945" s="93" t="str">
        <f t="shared" si="37"/>
        <v/>
      </c>
    </row>
    <row r="946" spans="79:80" ht="13.8">
      <c r="CA946" s="93" t="str">
        <f t="shared" si="36"/>
        <v/>
      </c>
      <c r="CB946" s="93" t="str">
        <f t="shared" si="37"/>
        <v/>
      </c>
    </row>
    <row r="947" spans="79:80" ht="13.8">
      <c r="CA947" s="93" t="str">
        <f t="shared" si="36"/>
        <v/>
      </c>
      <c r="CB947" s="93" t="str">
        <f t="shared" si="37"/>
        <v/>
      </c>
    </row>
    <row r="948" spans="79:80" ht="13.8">
      <c r="CA948" s="93" t="str">
        <f t="shared" si="36"/>
        <v/>
      </c>
      <c r="CB948" s="93" t="str">
        <f t="shared" si="37"/>
        <v/>
      </c>
    </row>
    <row r="949" spans="79:80" ht="13.8">
      <c r="CA949" s="93" t="str">
        <f t="shared" si="36"/>
        <v/>
      </c>
      <c r="CB949" s="93" t="str">
        <f t="shared" si="37"/>
        <v/>
      </c>
    </row>
    <row r="950" spans="79:80" ht="13.8">
      <c r="CA950" s="93" t="str">
        <f t="shared" si="36"/>
        <v/>
      </c>
      <c r="CB950" s="93" t="str">
        <f t="shared" si="37"/>
        <v/>
      </c>
    </row>
    <row r="951" spans="79:80" ht="13.8">
      <c r="CA951" s="93" t="str">
        <f t="shared" si="36"/>
        <v/>
      </c>
      <c r="CB951" s="93" t="str">
        <f t="shared" si="37"/>
        <v/>
      </c>
    </row>
    <row r="952" spans="79:80" ht="13.8">
      <c r="CA952" s="93" t="str">
        <f t="shared" si="36"/>
        <v/>
      </c>
      <c r="CB952" s="93" t="str">
        <f t="shared" si="37"/>
        <v/>
      </c>
    </row>
    <row r="953" spans="79:80" ht="13.8">
      <c r="CA953" s="93" t="str">
        <f t="shared" si="36"/>
        <v/>
      </c>
      <c r="CB953" s="93" t="str">
        <f t="shared" si="37"/>
        <v/>
      </c>
    </row>
    <row r="954" spans="79:80" ht="13.8">
      <c r="CA954" s="93" t="str">
        <f t="shared" si="36"/>
        <v/>
      </c>
      <c r="CB954" s="93" t="str">
        <f t="shared" si="37"/>
        <v/>
      </c>
    </row>
    <row r="955" spans="79:80" ht="13.8">
      <c r="CA955" s="93" t="str">
        <f t="shared" si="36"/>
        <v/>
      </c>
      <c r="CB955" s="93" t="str">
        <f t="shared" si="37"/>
        <v/>
      </c>
    </row>
    <row r="956" spans="79:80" ht="13.8">
      <c r="CA956" s="93" t="str">
        <f t="shared" si="36"/>
        <v/>
      </c>
      <c r="CB956" s="93" t="str">
        <f t="shared" si="37"/>
        <v/>
      </c>
    </row>
    <row r="957" spans="79:80" ht="13.8">
      <c r="CA957" s="93" t="str">
        <f t="shared" si="36"/>
        <v/>
      </c>
      <c r="CB957" s="93" t="str">
        <f t="shared" si="37"/>
        <v/>
      </c>
    </row>
    <row r="958" spans="79:80" ht="13.8">
      <c r="CA958" s="93" t="str">
        <f t="shared" si="36"/>
        <v/>
      </c>
      <c r="CB958" s="93" t="str">
        <f t="shared" si="37"/>
        <v/>
      </c>
    </row>
    <row r="959" spans="79:80" ht="13.8">
      <c r="CA959" s="93" t="str">
        <f t="shared" si="36"/>
        <v/>
      </c>
      <c r="CB959" s="93" t="str">
        <f t="shared" si="37"/>
        <v/>
      </c>
    </row>
    <row r="960" spans="79:80" ht="13.8">
      <c r="CA960" s="93" t="str">
        <f t="shared" si="36"/>
        <v/>
      </c>
      <c r="CB960" s="93" t="str">
        <f t="shared" si="37"/>
        <v/>
      </c>
    </row>
    <row r="961" spans="79:80" ht="13.8">
      <c r="CA961" s="93" t="str">
        <f t="shared" si="36"/>
        <v/>
      </c>
      <c r="CB961" s="93" t="str">
        <f t="shared" si="37"/>
        <v/>
      </c>
    </row>
    <row r="962" spans="79:80" ht="13.8">
      <c r="CA962" s="93" t="str">
        <f t="shared" si="36"/>
        <v/>
      </c>
      <c r="CB962" s="93" t="str">
        <f t="shared" si="37"/>
        <v/>
      </c>
    </row>
    <row r="963" spans="79:80" ht="13.8">
      <c r="CA963" s="93" t="str">
        <f t="shared" ref="CA963:CA1001" si="38">IF(V963="","",V963)</f>
        <v/>
      </c>
      <c r="CB963" s="93" t="str">
        <f t="shared" si="37"/>
        <v/>
      </c>
    </row>
    <row r="964" spans="79:80" ht="13.8">
      <c r="CA964" s="93" t="str">
        <f t="shared" si="38"/>
        <v/>
      </c>
      <c r="CB964" s="93" t="str">
        <f t="shared" si="37"/>
        <v/>
      </c>
    </row>
    <row r="965" spans="79:80" ht="13.8">
      <c r="CA965" s="93" t="str">
        <f t="shared" si="38"/>
        <v/>
      </c>
      <c r="CB965" s="93" t="str">
        <f t="shared" si="37"/>
        <v/>
      </c>
    </row>
    <row r="966" spans="79:80" ht="13.8">
      <c r="CA966" s="93" t="str">
        <f t="shared" si="38"/>
        <v/>
      </c>
      <c r="CB966" s="93" t="str">
        <f t="shared" si="37"/>
        <v/>
      </c>
    </row>
    <row r="967" spans="79:80" ht="13.8">
      <c r="CA967" s="93" t="str">
        <f t="shared" si="38"/>
        <v/>
      </c>
      <c r="CB967" s="93" t="str">
        <f t="shared" ref="CB967:CB1001" si="39">IF(AB967="","",AB967)</f>
        <v/>
      </c>
    </row>
    <row r="968" spans="79:80" ht="13.8">
      <c r="CA968" s="93" t="str">
        <f t="shared" si="38"/>
        <v/>
      </c>
      <c r="CB968" s="93" t="str">
        <f t="shared" si="39"/>
        <v/>
      </c>
    </row>
    <row r="969" spans="79:80" ht="13.8">
      <c r="CA969" s="93" t="str">
        <f t="shared" si="38"/>
        <v/>
      </c>
      <c r="CB969" s="93" t="str">
        <f t="shared" si="39"/>
        <v/>
      </c>
    </row>
    <row r="970" spans="79:80" ht="13.8">
      <c r="CA970" s="93" t="str">
        <f t="shared" si="38"/>
        <v/>
      </c>
      <c r="CB970" s="93" t="str">
        <f t="shared" si="39"/>
        <v/>
      </c>
    </row>
    <row r="971" spans="79:80" ht="13.8">
      <c r="CA971" s="93" t="str">
        <f t="shared" si="38"/>
        <v/>
      </c>
      <c r="CB971" s="93" t="str">
        <f t="shared" si="39"/>
        <v/>
      </c>
    </row>
    <row r="972" spans="79:80" ht="13.8">
      <c r="CA972" s="93" t="str">
        <f t="shared" si="38"/>
        <v/>
      </c>
      <c r="CB972" s="93" t="str">
        <f t="shared" si="39"/>
        <v/>
      </c>
    </row>
    <row r="973" spans="79:80" ht="13.8">
      <c r="CA973" s="93" t="str">
        <f t="shared" si="38"/>
        <v/>
      </c>
      <c r="CB973" s="93" t="str">
        <f t="shared" si="39"/>
        <v/>
      </c>
    </row>
    <row r="974" spans="79:80" ht="13.8">
      <c r="CA974" s="93" t="str">
        <f t="shared" si="38"/>
        <v/>
      </c>
      <c r="CB974" s="93" t="str">
        <f t="shared" si="39"/>
        <v/>
      </c>
    </row>
    <row r="975" spans="79:80" ht="13.8">
      <c r="CA975" s="93" t="str">
        <f t="shared" si="38"/>
        <v/>
      </c>
      <c r="CB975" s="93" t="str">
        <f t="shared" si="39"/>
        <v/>
      </c>
    </row>
    <row r="976" spans="79:80" ht="13.8">
      <c r="CA976" s="93" t="str">
        <f t="shared" si="38"/>
        <v/>
      </c>
      <c r="CB976" s="93" t="str">
        <f t="shared" si="39"/>
        <v/>
      </c>
    </row>
    <row r="977" spans="79:80" ht="13.8">
      <c r="CA977" s="93" t="str">
        <f t="shared" si="38"/>
        <v/>
      </c>
      <c r="CB977" s="93" t="str">
        <f t="shared" si="39"/>
        <v/>
      </c>
    </row>
    <row r="978" spans="79:80" ht="13.8">
      <c r="CA978" s="93" t="str">
        <f t="shared" si="38"/>
        <v/>
      </c>
      <c r="CB978" s="93" t="str">
        <f t="shared" si="39"/>
        <v/>
      </c>
    </row>
    <row r="979" spans="79:80" ht="13.8">
      <c r="CA979" s="93" t="str">
        <f t="shared" si="38"/>
        <v/>
      </c>
      <c r="CB979" s="93" t="str">
        <f t="shared" si="39"/>
        <v/>
      </c>
    </row>
    <row r="980" spans="79:80" ht="13.8">
      <c r="CA980" s="93" t="str">
        <f t="shared" si="38"/>
        <v/>
      </c>
      <c r="CB980" s="93" t="str">
        <f t="shared" si="39"/>
        <v/>
      </c>
    </row>
    <row r="981" spans="79:80" ht="13.8">
      <c r="CA981" s="93" t="str">
        <f t="shared" si="38"/>
        <v/>
      </c>
      <c r="CB981" s="93" t="str">
        <f t="shared" si="39"/>
        <v/>
      </c>
    </row>
    <row r="982" spans="79:80" ht="13.8">
      <c r="CA982" s="93" t="str">
        <f t="shared" si="38"/>
        <v/>
      </c>
      <c r="CB982" s="93" t="str">
        <f t="shared" si="39"/>
        <v/>
      </c>
    </row>
    <row r="983" spans="79:80" ht="13.8">
      <c r="CA983" s="93" t="str">
        <f t="shared" si="38"/>
        <v/>
      </c>
      <c r="CB983" s="93" t="str">
        <f t="shared" si="39"/>
        <v/>
      </c>
    </row>
    <row r="984" spans="79:80" ht="13.8">
      <c r="CA984" s="93" t="str">
        <f t="shared" si="38"/>
        <v/>
      </c>
      <c r="CB984" s="93" t="str">
        <f t="shared" si="39"/>
        <v/>
      </c>
    </row>
    <row r="985" spans="79:80" ht="13.8">
      <c r="CA985" s="93" t="str">
        <f t="shared" si="38"/>
        <v/>
      </c>
      <c r="CB985" s="93" t="str">
        <f t="shared" si="39"/>
        <v/>
      </c>
    </row>
    <row r="986" spans="79:80" ht="13.8">
      <c r="CA986" s="93" t="str">
        <f t="shared" si="38"/>
        <v/>
      </c>
      <c r="CB986" s="93" t="str">
        <f t="shared" si="39"/>
        <v/>
      </c>
    </row>
    <row r="987" spans="79:80" ht="13.8">
      <c r="CA987" s="93" t="str">
        <f t="shared" si="38"/>
        <v/>
      </c>
      <c r="CB987" s="93" t="str">
        <f t="shared" si="39"/>
        <v/>
      </c>
    </row>
    <row r="988" spans="79:80" ht="13.8">
      <c r="CA988" s="93" t="str">
        <f t="shared" si="38"/>
        <v/>
      </c>
      <c r="CB988" s="93" t="str">
        <f t="shared" si="39"/>
        <v/>
      </c>
    </row>
    <row r="989" spans="79:80" ht="13.8">
      <c r="CA989" s="93" t="str">
        <f t="shared" si="38"/>
        <v/>
      </c>
      <c r="CB989" s="93" t="str">
        <f t="shared" si="39"/>
        <v/>
      </c>
    </row>
    <row r="990" spans="79:80" ht="13.8">
      <c r="CA990" s="93" t="str">
        <f t="shared" si="38"/>
        <v/>
      </c>
      <c r="CB990" s="93" t="str">
        <f t="shared" si="39"/>
        <v/>
      </c>
    </row>
    <row r="991" spans="79:80" ht="13.8">
      <c r="CA991" s="93" t="str">
        <f t="shared" si="38"/>
        <v/>
      </c>
      <c r="CB991" s="93" t="str">
        <f t="shared" si="39"/>
        <v/>
      </c>
    </row>
    <row r="992" spans="79:80" ht="13.8">
      <c r="CA992" s="93" t="str">
        <f t="shared" si="38"/>
        <v/>
      </c>
      <c r="CB992" s="93" t="str">
        <f t="shared" si="39"/>
        <v/>
      </c>
    </row>
    <row r="993" spans="79:80" ht="13.8">
      <c r="CA993" s="93" t="str">
        <f t="shared" si="38"/>
        <v/>
      </c>
      <c r="CB993" s="93" t="str">
        <f t="shared" si="39"/>
        <v/>
      </c>
    </row>
    <row r="994" spans="79:80" ht="13.8">
      <c r="CA994" s="93" t="str">
        <f t="shared" si="38"/>
        <v/>
      </c>
      <c r="CB994" s="93" t="str">
        <f t="shared" si="39"/>
        <v/>
      </c>
    </row>
    <row r="995" spans="79:80" ht="13.8">
      <c r="CA995" s="93" t="str">
        <f t="shared" si="38"/>
        <v/>
      </c>
      <c r="CB995" s="93" t="str">
        <f t="shared" si="39"/>
        <v/>
      </c>
    </row>
    <row r="996" spans="79:80" ht="13.8">
      <c r="CA996" s="93" t="str">
        <f t="shared" si="38"/>
        <v/>
      </c>
      <c r="CB996" s="93" t="str">
        <f t="shared" si="39"/>
        <v/>
      </c>
    </row>
    <row r="997" spans="79:80" ht="13.8">
      <c r="CA997" s="93" t="str">
        <f t="shared" si="38"/>
        <v/>
      </c>
      <c r="CB997" s="93" t="str">
        <f t="shared" si="39"/>
        <v/>
      </c>
    </row>
    <row r="998" spans="79:80" ht="13.8">
      <c r="CA998" s="93" t="str">
        <f t="shared" si="38"/>
        <v/>
      </c>
      <c r="CB998" s="93" t="str">
        <f t="shared" si="39"/>
        <v/>
      </c>
    </row>
    <row r="999" spans="79:80" ht="13.8">
      <c r="CA999" s="93" t="str">
        <f t="shared" si="38"/>
        <v/>
      </c>
      <c r="CB999" s="93" t="str">
        <f t="shared" si="39"/>
        <v/>
      </c>
    </row>
    <row r="1000" spans="79:80" ht="13.8">
      <c r="CA1000" s="93" t="str">
        <f t="shared" si="38"/>
        <v/>
      </c>
      <c r="CB1000" s="93" t="str">
        <f t="shared" si="39"/>
        <v/>
      </c>
    </row>
    <row r="1001" spans="79:80" ht="13.8">
      <c r="CA1001" s="93" t="str">
        <f t="shared" si="38"/>
        <v/>
      </c>
      <c r="CB1001" s="93" t="str">
        <f t="shared" si="39"/>
        <v/>
      </c>
    </row>
    <row r="1002" spans="79:80" ht="13.8">
      <c r="CA1002" s="95" t="str">
        <f>IF(AZ2="","",AZ2)</f>
        <v/>
      </c>
      <c r="CB1002" s="95" t="str">
        <f>IF(BF2="","",BF2)</f>
        <v/>
      </c>
    </row>
    <row r="1003" spans="79:80" ht="13.8">
      <c r="CA1003" s="95" t="str">
        <f t="shared" ref="CA1003:CA1066" si="40">IF(AZ3="","",AZ3)</f>
        <v/>
      </c>
      <c r="CB1003" s="95" t="str">
        <f t="shared" ref="CB1003:CB1066" si="41">IF(BF3="","",BF3)</f>
        <v/>
      </c>
    </row>
    <row r="1004" spans="79:80" ht="13.8">
      <c r="CA1004" s="95" t="str">
        <f t="shared" si="40"/>
        <v/>
      </c>
      <c r="CB1004" s="95" t="str">
        <f t="shared" si="41"/>
        <v/>
      </c>
    </row>
    <row r="1005" spans="79:80" ht="13.8">
      <c r="CA1005" s="95" t="str">
        <f t="shared" si="40"/>
        <v/>
      </c>
      <c r="CB1005" s="95" t="str">
        <f t="shared" si="41"/>
        <v/>
      </c>
    </row>
    <row r="1006" spans="79:80" ht="13.8">
      <c r="CA1006" s="95" t="str">
        <f t="shared" si="40"/>
        <v/>
      </c>
      <c r="CB1006" s="95" t="str">
        <f t="shared" si="41"/>
        <v/>
      </c>
    </row>
    <row r="1007" spans="79:80" ht="13.8">
      <c r="CA1007" s="95" t="str">
        <f t="shared" si="40"/>
        <v/>
      </c>
      <c r="CB1007" s="95" t="str">
        <f t="shared" si="41"/>
        <v/>
      </c>
    </row>
    <row r="1008" spans="79:80" ht="13.8">
      <c r="CA1008" s="95" t="str">
        <f t="shared" si="40"/>
        <v/>
      </c>
      <c r="CB1008" s="95" t="str">
        <f t="shared" si="41"/>
        <v/>
      </c>
    </row>
    <row r="1009" spans="79:80" ht="13.8">
      <c r="CA1009" s="95" t="str">
        <f t="shared" si="40"/>
        <v/>
      </c>
      <c r="CB1009" s="95" t="str">
        <f t="shared" si="41"/>
        <v/>
      </c>
    </row>
    <row r="1010" spans="79:80" ht="13.8">
      <c r="CA1010" s="95" t="str">
        <f t="shared" si="40"/>
        <v/>
      </c>
      <c r="CB1010" s="95" t="str">
        <f t="shared" si="41"/>
        <v/>
      </c>
    </row>
    <row r="1011" spans="79:80" ht="13.8">
      <c r="CA1011" s="95" t="str">
        <f t="shared" si="40"/>
        <v/>
      </c>
      <c r="CB1011" s="95" t="str">
        <f t="shared" si="41"/>
        <v/>
      </c>
    </row>
    <row r="1012" spans="79:80" ht="13.8">
      <c r="CA1012" s="95" t="str">
        <f t="shared" si="40"/>
        <v/>
      </c>
      <c r="CB1012" s="95" t="str">
        <f t="shared" si="41"/>
        <v/>
      </c>
    </row>
    <row r="1013" spans="79:80" ht="13.8">
      <c r="CA1013" s="95" t="str">
        <f t="shared" si="40"/>
        <v/>
      </c>
      <c r="CB1013" s="95" t="str">
        <f t="shared" si="41"/>
        <v/>
      </c>
    </row>
    <row r="1014" spans="79:80" ht="13.8">
      <c r="CA1014" s="95" t="str">
        <f t="shared" si="40"/>
        <v/>
      </c>
      <c r="CB1014" s="95" t="str">
        <f t="shared" si="41"/>
        <v/>
      </c>
    </row>
    <row r="1015" spans="79:80" ht="13.8">
      <c r="CA1015" s="95" t="str">
        <f t="shared" si="40"/>
        <v/>
      </c>
      <c r="CB1015" s="95" t="str">
        <f t="shared" si="41"/>
        <v/>
      </c>
    </row>
    <row r="1016" spans="79:80" ht="13.8">
      <c r="CA1016" s="95" t="str">
        <f t="shared" si="40"/>
        <v/>
      </c>
      <c r="CB1016" s="95" t="str">
        <f t="shared" si="41"/>
        <v/>
      </c>
    </row>
    <row r="1017" spans="79:80" ht="13.8">
      <c r="CA1017" s="95" t="str">
        <f t="shared" si="40"/>
        <v/>
      </c>
      <c r="CB1017" s="95" t="str">
        <f t="shared" si="41"/>
        <v/>
      </c>
    </row>
    <row r="1018" spans="79:80" ht="13.8">
      <c r="CA1018" s="95" t="str">
        <f t="shared" si="40"/>
        <v/>
      </c>
      <c r="CB1018" s="95" t="str">
        <f t="shared" si="41"/>
        <v/>
      </c>
    </row>
    <row r="1019" spans="79:80" ht="13.8">
      <c r="CA1019" s="95" t="str">
        <f t="shared" si="40"/>
        <v/>
      </c>
      <c r="CB1019" s="95" t="str">
        <f t="shared" si="41"/>
        <v/>
      </c>
    </row>
    <row r="1020" spans="79:80" ht="13.8">
      <c r="CA1020" s="95" t="str">
        <f t="shared" si="40"/>
        <v/>
      </c>
      <c r="CB1020" s="95" t="str">
        <f t="shared" si="41"/>
        <v/>
      </c>
    </row>
    <row r="1021" spans="79:80" ht="13.8">
      <c r="CA1021" s="95" t="str">
        <f t="shared" si="40"/>
        <v/>
      </c>
      <c r="CB1021" s="95" t="str">
        <f t="shared" si="41"/>
        <v/>
      </c>
    </row>
    <row r="1022" spans="79:80" ht="13.8">
      <c r="CA1022" s="95" t="str">
        <f t="shared" si="40"/>
        <v/>
      </c>
      <c r="CB1022" s="95" t="str">
        <f t="shared" si="41"/>
        <v/>
      </c>
    </row>
    <row r="1023" spans="79:80" ht="13.8">
      <c r="CA1023" s="95" t="str">
        <f t="shared" si="40"/>
        <v/>
      </c>
      <c r="CB1023" s="95" t="str">
        <f t="shared" si="41"/>
        <v/>
      </c>
    </row>
    <row r="1024" spans="79:80" ht="13.8">
      <c r="CA1024" s="95" t="str">
        <f t="shared" si="40"/>
        <v/>
      </c>
      <c r="CB1024" s="95" t="str">
        <f t="shared" si="41"/>
        <v/>
      </c>
    </row>
    <row r="1025" spans="79:80" ht="13.8">
      <c r="CA1025" s="95" t="str">
        <f t="shared" si="40"/>
        <v/>
      </c>
      <c r="CB1025" s="95" t="str">
        <f t="shared" si="41"/>
        <v/>
      </c>
    </row>
    <row r="1026" spans="79:80" ht="13.8">
      <c r="CA1026" s="95" t="str">
        <f t="shared" si="40"/>
        <v/>
      </c>
      <c r="CB1026" s="95" t="str">
        <f t="shared" si="41"/>
        <v/>
      </c>
    </row>
    <row r="1027" spans="79:80" ht="13.8">
      <c r="CA1027" s="95" t="str">
        <f t="shared" si="40"/>
        <v/>
      </c>
      <c r="CB1027" s="95" t="str">
        <f t="shared" si="41"/>
        <v/>
      </c>
    </row>
    <row r="1028" spans="79:80" ht="13.8">
      <c r="CA1028" s="95" t="str">
        <f t="shared" si="40"/>
        <v/>
      </c>
      <c r="CB1028" s="95" t="str">
        <f t="shared" si="41"/>
        <v/>
      </c>
    </row>
    <row r="1029" spans="79:80" ht="13.8">
      <c r="CA1029" s="95" t="str">
        <f t="shared" si="40"/>
        <v/>
      </c>
      <c r="CB1029" s="95" t="str">
        <f t="shared" si="41"/>
        <v/>
      </c>
    </row>
    <row r="1030" spans="79:80" ht="13.8">
      <c r="CA1030" s="95" t="str">
        <f t="shared" si="40"/>
        <v/>
      </c>
      <c r="CB1030" s="95" t="str">
        <f t="shared" si="41"/>
        <v/>
      </c>
    </row>
    <row r="1031" spans="79:80" ht="13.8">
      <c r="CA1031" s="95" t="str">
        <f t="shared" si="40"/>
        <v/>
      </c>
      <c r="CB1031" s="95" t="str">
        <f t="shared" si="41"/>
        <v/>
      </c>
    </row>
    <row r="1032" spans="79:80" ht="13.8">
      <c r="CA1032" s="95" t="str">
        <f t="shared" si="40"/>
        <v/>
      </c>
      <c r="CB1032" s="95" t="str">
        <f t="shared" si="41"/>
        <v/>
      </c>
    </row>
    <row r="1033" spans="79:80" ht="13.8">
      <c r="CA1033" s="95" t="str">
        <f t="shared" si="40"/>
        <v/>
      </c>
      <c r="CB1033" s="95" t="str">
        <f t="shared" si="41"/>
        <v/>
      </c>
    </row>
    <row r="1034" spans="79:80" ht="13.8">
      <c r="CA1034" s="95" t="str">
        <f t="shared" si="40"/>
        <v/>
      </c>
      <c r="CB1034" s="95" t="str">
        <f t="shared" si="41"/>
        <v/>
      </c>
    </row>
    <row r="1035" spans="79:80" ht="13.8">
      <c r="CA1035" s="95" t="str">
        <f t="shared" si="40"/>
        <v/>
      </c>
      <c r="CB1035" s="95" t="str">
        <f t="shared" si="41"/>
        <v/>
      </c>
    </row>
    <row r="1036" spans="79:80" ht="13.8">
      <c r="CA1036" s="95" t="str">
        <f t="shared" si="40"/>
        <v/>
      </c>
      <c r="CB1036" s="95" t="str">
        <f t="shared" si="41"/>
        <v/>
      </c>
    </row>
    <row r="1037" spans="79:80" ht="13.8">
      <c r="CA1037" s="95" t="str">
        <f t="shared" si="40"/>
        <v/>
      </c>
      <c r="CB1037" s="95" t="str">
        <f t="shared" si="41"/>
        <v/>
      </c>
    </row>
    <row r="1038" spans="79:80" ht="13.8">
      <c r="CA1038" s="95" t="str">
        <f t="shared" si="40"/>
        <v/>
      </c>
      <c r="CB1038" s="95" t="str">
        <f t="shared" si="41"/>
        <v/>
      </c>
    </row>
    <row r="1039" spans="79:80" ht="13.8">
      <c r="CA1039" s="95" t="str">
        <f t="shared" si="40"/>
        <v/>
      </c>
      <c r="CB1039" s="95" t="str">
        <f t="shared" si="41"/>
        <v/>
      </c>
    </row>
    <row r="1040" spans="79:80" ht="13.8">
      <c r="CA1040" s="95" t="str">
        <f t="shared" si="40"/>
        <v/>
      </c>
      <c r="CB1040" s="95" t="str">
        <f t="shared" si="41"/>
        <v/>
      </c>
    </row>
    <row r="1041" spans="79:80" ht="13.8">
      <c r="CA1041" s="95" t="str">
        <f t="shared" si="40"/>
        <v/>
      </c>
      <c r="CB1041" s="95" t="str">
        <f t="shared" si="41"/>
        <v/>
      </c>
    </row>
    <row r="1042" spans="79:80" ht="13.8">
      <c r="CA1042" s="95" t="str">
        <f t="shared" si="40"/>
        <v/>
      </c>
      <c r="CB1042" s="95" t="str">
        <f t="shared" si="41"/>
        <v/>
      </c>
    </row>
    <row r="1043" spans="79:80" ht="13.8">
      <c r="CA1043" s="95" t="str">
        <f t="shared" si="40"/>
        <v/>
      </c>
      <c r="CB1043" s="95" t="str">
        <f t="shared" si="41"/>
        <v/>
      </c>
    </row>
    <row r="1044" spans="79:80" ht="13.8">
      <c r="CA1044" s="95" t="str">
        <f t="shared" si="40"/>
        <v/>
      </c>
      <c r="CB1044" s="95" t="str">
        <f t="shared" si="41"/>
        <v/>
      </c>
    </row>
    <row r="1045" spans="79:80" ht="13.8">
      <c r="CA1045" s="95" t="str">
        <f t="shared" si="40"/>
        <v/>
      </c>
      <c r="CB1045" s="95" t="str">
        <f t="shared" si="41"/>
        <v/>
      </c>
    </row>
    <row r="1046" spans="79:80" ht="13.8">
      <c r="CA1046" s="95" t="str">
        <f t="shared" si="40"/>
        <v/>
      </c>
      <c r="CB1046" s="95" t="str">
        <f t="shared" si="41"/>
        <v/>
      </c>
    </row>
    <row r="1047" spans="79:80" ht="13.8">
      <c r="CA1047" s="95" t="str">
        <f t="shared" si="40"/>
        <v/>
      </c>
      <c r="CB1047" s="95" t="str">
        <f t="shared" si="41"/>
        <v/>
      </c>
    </row>
    <row r="1048" spans="79:80" ht="13.8">
      <c r="CA1048" s="95" t="str">
        <f t="shared" si="40"/>
        <v/>
      </c>
      <c r="CB1048" s="95" t="str">
        <f t="shared" si="41"/>
        <v/>
      </c>
    </row>
    <row r="1049" spans="79:80" ht="13.8">
      <c r="CA1049" s="95" t="str">
        <f t="shared" si="40"/>
        <v/>
      </c>
      <c r="CB1049" s="95" t="str">
        <f t="shared" si="41"/>
        <v/>
      </c>
    </row>
    <row r="1050" spans="79:80" ht="13.8">
      <c r="CA1050" s="95" t="str">
        <f t="shared" si="40"/>
        <v/>
      </c>
      <c r="CB1050" s="95" t="str">
        <f t="shared" si="41"/>
        <v/>
      </c>
    </row>
    <row r="1051" spans="79:80" ht="13.8">
      <c r="CA1051" s="95" t="str">
        <f t="shared" si="40"/>
        <v/>
      </c>
      <c r="CB1051" s="95" t="str">
        <f t="shared" si="41"/>
        <v/>
      </c>
    </row>
    <row r="1052" spans="79:80" ht="13.8">
      <c r="CA1052" s="95" t="str">
        <f t="shared" si="40"/>
        <v/>
      </c>
      <c r="CB1052" s="95" t="str">
        <f t="shared" si="41"/>
        <v/>
      </c>
    </row>
    <row r="1053" spans="79:80" ht="13.8">
      <c r="CA1053" s="95" t="str">
        <f t="shared" si="40"/>
        <v/>
      </c>
      <c r="CB1053" s="95" t="str">
        <f t="shared" si="41"/>
        <v/>
      </c>
    </row>
    <row r="1054" spans="79:80" ht="13.8">
      <c r="CA1054" s="95" t="str">
        <f t="shared" si="40"/>
        <v/>
      </c>
      <c r="CB1054" s="95" t="str">
        <f t="shared" si="41"/>
        <v/>
      </c>
    </row>
    <row r="1055" spans="79:80" ht="13.8">
      <c r="CA1055" s="95" t="str">
        <f t="shared" si="40"/>
        <v/>
      </c>
      <c r="CB1055" s="95" t="str">
        <f t="shared" si="41"/>
        <v/>
      </c>
    </row>
    <row r="1056" spans="79:80" ht="13.8">
      <c r="CA1056" s="95" t="str">
        <f t="shared" si="40"/>
        <v/>
      </c>
      <c r="CB1056" s="95" t="str">
        <f t="shared" si="41"/>
        <v/>
      </c>
    </row>
    <row r="1057" spans="79:80" ht="13.8">
      <c r="CA1057" s="95" t="str">
        <f t="shared" si="40"/>
        <v/>
      </c>
      <c r="CB1057" s="95" t="str">
        <f t="shared" si="41"/>
        <v/>
      </c>
    </row>
    <row r="1058" spans="79:80" ht="13.8">
      <c r="CA1058" s="95" t="str">
        <f t="shared" si="40"/>
        <v/>
      </c>
      <c r="CB1058" s="95" t="str">
        <f t="shared" si="41"/>
        <v/>
      </c>
    </row>
    <row r="1059" spans="79:80" ht="13.8">
      <c r="CA1059" s="95" t="str">
        <f t="shared" si="40"/>
        <v/>
      </c>
      <c r="CB1059" s="95" t="str">
        <f t="shared" si="41"/>
        <v/>
      </c>
    </row>
    <row r="1060" spans="79:80" ht="13.8">
      <c r="CA1060" s="95" t="str">
        <f t="shared" si="40"/>
        <v/>
      </c>
      <c r="CB1060" s="95" t="str">
        <f t="shared" si="41"/>
        <v/>
      </c>
    </row>
    <row r="1061" spans="79:80" ht="13.8">
      <c r="CA1061" s="95" t="str">
        <f t="shared" si="40"/>
        <v/>
      </c>
      <c r="CB1061" s="95" t="str">
        <f t="shared" si="41"/>
        <v/>
      </c>
    </row>
    <row r="1062" spans="79:80" ht="13.8">
      <c r="CA1062" s="95" t="str">
        <f t="shared" si="40"/>
        <v/>
      </c>
      <c r="CB1062" s="95" t="str">
        <f t="shared" si="41"/>
        <v/>
      </c>
    </row>
    <row r="1063" spans="79:80" ht="13.8">
      <c r="CA1063" s="95" t="str">
        <f t="shared" si="40"/>
        <v/>
      </c>
      <c r="CB1063" s="95" t="str">
        <f t="shared" si="41"/>
        <v/>
      </c>
    </row>
    <row r="1064" spans="79:80" ht="13.8">
      <c r="CA1064" s="95" t="str">
        <f t="shared" si="40"/>
        <v/>
      </c>
      <c r="CB1064" s="95" t="str">
        <f t="shared" si="41"/>
        <v/>
      </c>
    </row>
    <row r="1065" spans="79:80" ht="13.8">
      <c r="CA1065" s="95" t="str">
        <f t="shared" si="40"/>
        <v/>
      </c>
      <c r="CB1065" s="95" t="str">
        <f t="shared" si="41"/>
        <v/>
      </c>
    </row>
    <row r="1066" spans="79:80" ht="13.8">
      <c r="CA1066" s="95" t="str">
        <f t="shared" si="40"/>
        <v/>
      </c>
      <c r="CB1066" s="95" t="str">
        <f t="shared" si="41"/>
        <v/>
      </c>
    </row>
    <row r="1067" spans="79:80" ht="13.8">
      <c r="CA1067" s="95" t="str">
        <f t="shared" ref="CA1067:CA1130" si="42">IF(AZ67="","",AZ67)</f>
        <v/>
      </c>
      <c r="CB1067" s="95" t="str">
        <f t="shared" ref="CB1067:CB1130" si="43">IF(BF67="","",BF67)</f>
        <v/>
      </c>
    </row>
    <row r="1068" spans="79:80" ht="13.8">
      <c r="CA1068" s="95" t="str">
        <f t="shared" si="42"/>
        <v/>
      </c>
      <c r="CB1068" s="95" t="str">
        <f t="shared" si="43"/>
        <v/>
      </c>
    </row>
    <row r="1069" spans="79:80" ht="13.8">
      <c r="CA1069" s="95" t="str">
        <f t="shared" si="42"/>
        <v/>
      </c>
      <c r="CB1069" s="95" t="str">
        <f t="shared" si="43"/>
        <v/>
      </c>
    </row>
    <row r="1070" spans="79:80" ht="13.8">
      <c r="CA1070" s="95" t="str">
        <f t="shared" si="42"/>
        <v/>
      </c>
      <c r="CB1070" s="95" t="str">
        <f t="shared" si="43"/>
        <v/>
      </c>
    </row>
    <row r="1071" spans="79:80" ht="13.8">
      <c r="CA1071" s="95" t="str">
        <f t="shared" si="42"/>
        <v/>
      </c>
      <c r="CB1071" s="95" t="str">
        <f t="shared" si="43"/>
        <v/>
      </c>
    </row>
    <row r="1072" spans="79:80" ht="13.8">
      <c r="CA1072" s="95" t="str">
        <f t="shared" si="42"/>
        <v/>
      </c>
      <c r="CB1072" s="95" t="str">
        <f t="shared" si="43"/>
        <v/>
      </c>
    </row>
    <row r="1073" spans="79:80" ht="13.8">
      <c r="CA1073" s="95" t="str">
        <f t="shared" si="42"/>
        <v/>
      </c>
      <c r="CB1073" s="95" t="str">
        <f t="shared" si="43"/>
        <v/>
      </c>
    </row>
    <row r="1074" spans="79:80" ht="13.8">
      <c r="CA1074" s="95" t="str">
        <f t="shared" si="42"/>
        <v/>
      </c>
      <c r="CB1074" s="95" t="str">
        <f t="shared" si="43"/>
        <v/>
      </c>
    </row>
    <row r="1075" spans="79:80" ht="13.8">
      <c r="CA1075" s="95" t="str">
        <f t="shared" si="42"/>
        <v/>
      </c>
      <c r="CB1075" s="95" t="str">
        <f t="shared" si="43"/>
        <v/>
      </c>
    </row>
    <row r="1076" spans="79:80" ht="13.8">
      <c r="CA1076" s="95" t="str">
        <f t="shared" si="42"/>
        <v/>
      </c>
      <c r="CB1076" s="95" t="str">
        <f t="shared" si="43"/>
        <v/>
      </c>
    </row>
    <row r="1077" spans="79:80" ht="13.8">
      <c r="CA1077" s="95" t="str">
        <f t="shared" si="42"/>
        <v/>
      </c>
      <c r="CB1077" s="95" t="str">
        <f t="shared" si="43"/>
        <v/>
      </c>
    </row>
    <row r="1078" spans="79:80" ht="13.8">
      <c r="CA1078" s="95" t="str">
        <f t="shared" si="42"/>
        <v/>
      </c>
      <c r="CB1078" s="95" t="str">
        <f t="shared" si="43"/>
        <v/>
      </c>
    </row>
    <row r="1079" spans="79:80" ht="13.8">
      <c r="CA1079" s="95" t="str">
        <f t="shared" si="42"/>
        <v/>
      </c>
      <c r="CB1079" s="95" t="str">
        <f t="shared" si="43"/>
        <v/>
      </c>
    </row>
    <row r="1080" spans="79:80" ht="13.8">
      <c r="CA1080" s="95" t="str">
        <f t="shared" si="42"/>
        <v/>
      </c>
      <c r="CB1080" s="95" t="str">
        <f t="shared" si="43"/>
        <v/>
      </c>
    </row>
    <row r="1081" spans="79:80" ht="13.8">
      <c r="CA1081" s="95" t="str">
        <f t="shared" si="42"/>
        <v/>
      </c>
      <c r="CB1081" s="95" t="str">
        <f t="shared" si="43"/>
        <v/>
      </c>
    </row>
    <row r="1082" spans="79:80" ht="13.8">
      <c r="CA1082" s="95" t="str">
        <f t="shared" si="42"/>
        <v/>
      </c>
      <c r="CB1082" s="95" t="str">
        <f t="shared" si="43"/>
        <v/>
      </c>
    </row>
    <row r="1083" spans="79:80" ht="13.8">
      <c r="CA1083" s="95" t="str">
        <f t="shared" si="42"/>
        <v/>
      </c>
      <c r="CB1083" s="95" t="str">
        <f t="shared" si="43"/>
        <v/>
      </c>
    </row>
    <row r="1084" spans="79:80" ht="13.8">
      <c r="CA1084" s="95" t="str">
        <f t="shared" si="42"/>
        <v/>
      </c>
      <c r="CB1084" s="95" t="str">
        <f t="shared" si="43"/>
        <v/>
      </c>
    </row>
    <row r="1085" spans="79:80" ht="13.8">
      <c r="CA1085" s="95" t="str">
        <f t="shared" si="42"/>
        <v/>
      </c>
      <c r="CB1085" s="95" t="str">
        <f t="shared" si="43"/>
        <v/>
      </c>
    </row>
    <row r="1086" spans="79:80" ht="13.8">
      <c r="CA1086" s="95" t="str">
        <f t="shared" si="42"/>
        <v/>
      </c>
      <c r="CB1086" s="95" t="str">
        <f t="shared" si="43"/>
        <v/>
      </c>
    </row>
    <row r="1087" spans="79:80" ht="13.8">
      <c r="CA1087" s="95" t="str">
        <f t="shared" si="42"/>
        <v/>
      </c>
      <c r="CB1087" s="95" t="str">
        <f t="shared" si="43"/>
        <v/>
      </c>
    </row>
    <row r="1088" spans="79:80" ht="13.8">
      <c r="CA1088" s="95" t="str">
        <f t="shared" si="42"/>
        <v/>
      </c>
      <c r="CB1088" s="95" t="str">
        <f t="shared" si="43"/>
        <v/>
      </c>
    </row>
    <row r="1089" spans="79:80" ht="13.8">
      <c r="CA1089" s="95" t="str">
        <f t="shared" si="42"/>
        <v/>
      </c>
      <c r="CB1089" s="95" t="str">
        <f t="shared" si="43"/>
        <v/>
      </c>
    </row>
    <row r="1090" spans="79:80" ht="13.8">
      <c r="CA1090" s="95" t="str">
        <f t="shared" si="42"/>
        <v/>
      </c>
      <c r="CB1090" s="95" t="str">
        <f t="shared" si="43"/>
        <v/>
      </c>
    </row>
    <row r="1091" spans="79:80" ht="13.8">
      <c r="CA1091" s="95" t="str">
        <f t="shared" si="42"/>
        <v/>
      </c>
      <c r="CB1091" s="95" t="str">
        <f t="shared" si="43"/>
        <v/>
      </c>
    </row>
    <row r="1092" spans="79:80" ht="13.8">
      <c r="CA1092" s="95" t="str">
        <f t="shared" si="42"/>
        <v/>
      </c>
      <c r="CB1092" s="95" t="str">
        <f t="shared" si="43"/>
        <v/>
      </c>
    </row>
    <row r="1093" spans="79:80" ht="13.8">
      <c r="CA1093" s="95" t="str">
        <f t="shared" si="42"/>
        <v/>
      </c>
      <c r="CB1093" s="95" t="str">
        <f t="shared" si="43"/>
        <v/>
      </c>
    </row>
    <row r="1094" spans="79:80" ht="13.8">
      <c r="CA1094" s="95" t="str">
        <f t="shared" si="42"/>
        <v/>
      </c>
      <c r="CB1094" s="95" t="str">
        <f t="shared" si="43"/>
        <v/>
      </c>
    </row>
    <row r="1095" spans="79:80" ht="13.8">
      <c r="CA1095" s="95" t="str">
        <f t="shared" si="42"/>
        <v/>
      </c>
      <c r="CB1095" s="95" t="str">
        <f t="shared" si="43"/>
        <v/>
      </c>
    </row>
    <row r="1096" spans="79:80" ht="13.8">
      <c r="CA1096" s="95" t="str">
        <f t="shared" si="42"/>
        <v/>
      </c>
      <c r="CB1096" s="95" t="str">
        <f t="shared" si="43"/>
        <v/>
      </c>
    </row>
    <row r="1097" spans="79:80" ht="13.8">
      <c r="CA1097" s="95" t="str">
        <f t="shared" si="42"/>
        <v/>
      </c>
      <c r="CB1097" s="95" t="str">
        <f t="shared" si="43"/>
        <v/>
      </c>
    </row>
    <row r="1098" spans="79:80" ht="13.8">
      <c r="CA1098" s="95" t="str">
        <f t="shared" si="42"/>
        <v/>
      </c>
      <c r="CB1098" s="95" t="str">
        <f t="shared" si="43"/>
        <v/>
      </c>
    </row>
    <row r="1099" spans="79:80" ht="13.8">
      <c r="CA1099" s="95" t="str">
        <f t="shared" si="42"/>
        <v/>
      </c>
      <c r="CB1099" s="95" t="str">
        <f t="shared" si="43"/>
        <v/>
      </c>
    </row>
    <row r="1100" spans="79:80" ht="13.8">
      <c r="CA1100" s="95" t="str">
        <f t="shared" si="42"/>
        <v/>
      </c>
      <c r="CB1100" s="95" t="str">
        <f t="shared" si="43"/>
        <v/>
      </c>
    </row>
    <row r="1101" spans="79:80" ht="13.8">
      <c r="CA1101" s="95" t="str">
        <f t="shared" si="42"/>
        <v/>
      </c>
      <c r="CB1101" s="95" t="str">
        <f t="shared" si="43"/>
        <v/>
      </c>
    </row>
    <row r="1102" spans="79:80" ht="13.8">
      <c r="CA1102" s="95" t="str">
        <f t="shared" si="42"/>
        <v/>
      </c>
      <c r="CB1102" s="95" t="str">
        <f t="shared" si="43"/>
        <v/>
      </c>
    </row>
    <row r="1103" spans="79:80" ht="13.8">
      <c r="CA1103" s="95" t="str">
        <f t="shared" si="42"/>
        <v/>
      </c>
      <c r="CB1103" s="95" t="str">
        <f t="shared" si="43"/>
        <v/>
      </c>
    </row>
    <row r="1104" spans="79:80" ht="13.8">
      <c r="CA1104" s="95" t="str">
        <f t="shared" si="42"/>
        <v/>
      </c>
      <c r="CB1104" s="95" t="str">
        <f t="shared" si="43"/>
        <v/>
      </c>
    </row>
    <row r="1105" spans="79:80" ht="13.8">
      <c r="CA1105" s="95" t="str">
        <f t="shared" si="42"/>
        <v/>
      </c>
      <c r="CB1105" s="95" t="str">
        <f t="shared" si="43"/>
        <v/>
      </c>
    </row>
    <row r="1106" spans="79:80" ht="13.8">
      <c r="CA1106" s="95" t="str">
        <f t="shared" si="42"/>
        <v/>
      </c>
      <c r="CB1106" s="95" t="str">
        <f t="shared" si="43"/>
        <v/>
      </c>
    </row>
    <row r="1107" spans="79:80" ht="13.8">
      <c r="CA1107" s="95" t="str">
        <f t="shared" si="42"/>
        <v/>
      </c>
      <c r="CB1107" s="95" t="str">
        <f t="shared" si="43"/>
        <v/>
      </c>
    </row>
    <row r="1108" spans="79:80" ht="13.8">
      <c r="CA1108" s="95" t="str">
        <f t="shared" si="42"/>
        <v/>
      </c>
      <c r="CB1108" s="95" t="str">
        <f t="shared" si="43"/>
        <v/>
      </c>
    </row>
    <row r="1109" spans="79:80" ht="13.8">
      <c r="CA1109" s="95" t="str">
        <f t="shared" si="42"/>
        <v/>
      </c>
      <c r="CB1109" s="95" t="str">
        <f t="shared" si="43"/>
        <v/>
      </c>
    </row>
    <row r="1110" spans="79:80" ht="13.8">
      <c r="CA1110" s="95" t="str">
        <f t="shared" si="42"/>
        <v/>
      </c>
      <c r="CB1110" s="95" t="str">
        <f t="shared" si="43"/>
        <v/>
      </c>
    </row>
    <row r="1111" spans="79:80" ht="13.8">
      <c r="CA1111" s="95" t="str">
        <f t="shared" si="42"/>
        <v/>
      </c>
      <c r="CB1111" s="95" t="str">
        <f t="shared" si="43"/>
        <v/>
      </c>
    </row>
    <row r="1112" spans="79:80" ht="13.8">
      <c r="CA1112" s="95" t="str">
        <f t="shared" si="42"/>
        <v/>
      </c>
      <c r="CB1112" s="95" t="str">
        <f t="shared" si="43"/>
        <v/>
      </c>
    </row>
    <row r="1113" spans="79:80" ht="13.8">
      <c r="CA1113" s="95" t="str">
        <f t="shared" si="42"/>
        <v/>
      </c>
      <c r="CB1113" s="95" t="str">
        <f t="shared" si="43"/>
        <v/>
      </c>
    </row>
    <row r="1114" spans="79:80" ht="13.8">
      <c r="CA1114" s="95" t="str">
        <f t="shared" si="42"/>
        <v/>
      </c>
      <c r="CB1114" s="95" t="str">
        <f t="shared" si="43"/>
        <v/>
      </c>
    </row>
    <row r="1115" spans="79:80" ht="13.8">
      <c r="CA1115" s="95" t="str">
        <f t="shared" si="42"/>
        <v/>
      </c>
      <c r="CB1115" s="95" t="str">
        <f t="shared" si="43"/>
        <v/>
      </c>
    </row>
    <row r="1116" spans="79:80" ht="13.8">
      <c r="CA1116" s="95" t="str">
        <f t="shared" si="42"/>
        <v/>
      </c>
      <c r="CB1116" s="95" t="str">
        <f t="shared" si="43"/>
        <v/>
      </c>
    </row>
    <row r="1117" spans="79:80" ht="13.8">
      <c r="CA1117" s="95" t="str">
        <f t="shared" si="42"/>
        <v/>
      </c>
      <c r="CB1117" s="95" t="str">
        <f t="shared" si="43"/>
        <v/>
      </c>
    </row>
    <row r="1118" spans="79:80" ht="13.8">
      <c r="CA1118" s="95" t="str">
        <f t="shared" si="42"/>
        <v/>
      </c>
      <c r="CB1118" s="95" t="str">
        <f t="shared" si="43"/>
        <v/>
      </c>
    </row>
    <row r="1119" spans="79:80" ht="13.8">
      <c r="CA1119" s="95" t="str">
        <f t="shared" si="42"/>
        <v/>
      </c>
      <c r="CB1119" s="95" t="str">
        <f t="shared" si="43"/>
        <v/>
      </c>
    </row>
    <row r="1120" spans="79:80" ht="13.8">
      <c r="CA1120" s="95" t="str">
        <f t="shared" si="42"/>
        <v/>
      </c>
      <c r="CB1120" s="95" t="str">
        <f t="shared" si="43"/>
        <v/>
      </c>
    </row>
    <row r="1121" spans="79:80" ht="13.8">
      <c r="CA1121" s="95" t="str">
        <f t="shared" si="42"/>
        <v/>
      </c>
      <c r="CB1121" s="95" t="str">
        <f t="shared" si="43"/>
        <v/>
      </c>
    </row>
    <row r="1122" spans="79:80" ht="13.8">
      <c r="CA1122" s="95" t="str">
        <f t="shared" si="42"/>
        <v/>
      </c>
      <c r="CB1122" s="95" t="str">
        <f t="shared" si="43"/>
        <v/>
      </c>
    </row>
    <row r="1123" spans="79:80" ht="13.8">
      <c r="CA1123" s="95" t="str">
        <f t="shared" si="42"/>
        <v/>
      </c>
      <c r="CB1123" s="95" t="str">
        <f t="shared" si="43"/>
        <v/>
      </c>
    </row>
    <row r="1124" spans="79:80" ht="13.8">
      <c r="CA1124" s="95" t="str">
        <f t="shared" si="42"/>
        <v/>
      </c>
      <c r="CB1124" s="95" t="str">
        <f t="shared" si="43"/>
        <v/>
      </c>
    </row>
    <row r="1125" spans="79:80" ht="13.8">
      <c r="CA1125" s="95" t="str">
        <f t="shared" si="42"/>
        <v/>
      </c>
      <c r="CB1125" s="95" t="str">
        <f t="shared" si="43"/>
        <v/>
      </c>
    </row>
    <row r="1126" spans="79:80" ht="13.8">
      <c r="CA1126" s="95" t="str">
        <f t="shared" si="42"/>
        <v/>
      </c>
      <c r="CB1126" s="95" t="str">
        <f t="shared" si="43"/>
        <v/>
      </c>
    </row>
    <row r="1127" spans="79:80" ht="13.8">
      <c r="CA1127" s="95" t="str">
        <f t="shared" si="42"/>
        <v/>
      </c>
      <c r="CB1127" s="95" t="str">
        <f t="shared" si="43"/>
        <v/>
      </c>
    </row>
    <row r="1128" spans="79:80" ht="13.8">
      <c r="CA1128" s="95" t="str">
        <f t="shared" si="42"/>
        <v/>
      </c>
      <c r="CB1128" s="95" t="str">
        <f t="shared" si="43"/>
        <v/>
      </c>
    </row>
    <row r="1129" spans="79:80" ht="13.8">
      <c r="CA1129" s="95" t="str">
        <f t="shared" si="42"/>
        <v/>
      </c>
      <c r="CB1129" s="95" t="str">
        <f t="shared" si="43"/>
        <v/>
      </c>
    </row>
    <row r="1130" spans="79:80" ht="13.8">
      <c r="CA1130" s="95" t="str">
        <f t="shared" si="42"/>
        <v/>
      </c>
      <c r="CB1130" s="95" t="str">
        <f t="shared" si="43"/>
        <v/>
      </c>
    </row>
    <row r="1131" spans="79:80" ht="13.8">
      <c r="CA1131" s="95" t="str">
        <f t="shared" ref="CA1131:CA1194" si="44">IF(AZ131="","",AZ131)</f>
        <v/>
      </c>
      <c r="CB1131" s="95" t="str">
        <f t="shared" ref="CB1131:CB1194" si="45">IF(BF131="","",BF131)</f>
        <v/>
      </c>
    </row>
    <row r="1132" spans="79:80" ht="13.8">
      <c r="CA1132" s="95" t="str">
        <f t="shared" si="44"/>
        <v/>
      </c>
      <c r="CB1132" s="95" t="str">
        <f t="shared" si="45"/>
        <v/>
      </c>
    </row>
    <row r="1133" spans="79:80" ht="13.8">
      <c r="CA1133" s="95" t="str">
        <f t="shared" si="44"/>
        <v/>
      </c>
      <c r="CB1133" s="95" t="str">
        <f t="shared" si="45"/>
        <v/>
      </c>
    </row>
    <row r="1134" spans="79:80" ht="13.8">
      <c r="CA1134" s="95" t="str">
        <f t="shared" si="44"/>
        <v/>
      </c>
      <c r="CB1134" s="95" t="str">
        <f t="shared" si="45"/>
        <v/>
      </c>
    </row>
    <row r="1135" spans="79:80" ht="13.8">
      <c r="CA1135" s="95" t="str">
        <f t="shared" si="44"/>
        <v/>
      </c>
      <c r="CB1135" s="95" t="str">
        <f t="shared" si="45"/>
        <v/>
      </c>
    </row>
    <row r="1136" spans="79:80" ht="13.8">
      <c r="CA1136" s="95" t="str">
        <f t="shared" si="44"/>
        <v/>
      </c>
      <c r="CB1136" s="95" t="str">
        <f t="shared" si="45"/>
        <v/>
      </c>
    </row>
    <row r="1137" spans="79:80" ht="13.8">
      <c r="CA1137" s="95" t="str">
        <f t="shared" si="44"/>
        <v/>
      </c>
      <c r="CB1137" s="95" t="str">
        <f t="shared" si="45"/>
        <v/>
      </c>
    </row>
    <row r="1138" spans="79:80" ht="13.8">
      <c r="CA1138" s="95" t="str">
        <f t="shared" si="44"/>
        <v/>
      </c>
      <c r="CB1138" s="95" t="str">
        <f t="shared" si="45"/>
        <v/>
      </c>
    </row>
    <row r="1139" spans="79:80" ht="13.8">
      <c r="CA1139" s="95" t="str">
        <f t="shared" si="44"/>
        <v/>
      </c>
      <c r="CB1139" s="95" t="str">
        <f t="shared" si="45"/>
        <v/>
      </c>
    </row>
    <row r="1140" spans="79:80" ht="13.8">
      <c r="CA1140" s="95" t="str">
        <f t="shared" si="44"/>
        <v/>
      </c>
      <c r="CB1140" s="95" t="str">
        <f t="shared" si="45"/>
        <v/>
      </c>
    </row>
    <row r="1141" spans="79:80" ht="13.8">
      <c r="CA1141" s="95" t="str">
        <f t="shared" si="44"/>
        <v/>
      </c>
      <c r="CB1141" s="95" t="str">
        <f t="shared" si="45"/>
        <v/>
      </c>
    </row>
    <row r="1142" spans="79:80" ht="13.8">
      <c r="CA1142" s="95" t="str">
        <f t="shared" si="44"/>
        <v/>
      </c>
      <c r="CB1142" s="95" t="str">
        <f t="shared" si="45"/>
        <v/>
      </c>
    </row>
    <row r="1143" spans="79:80" ht="13.8">
      <c r="CA1143" s="95" t="str">
        <f t="shared" si="44"/>
        <v/>
      </c>
      <c r="CB1143" s="95" t="str">
        <f t="shared" si="45"/>
        <v/>
      </c>
    </row>
    <row r="1144" spans="79:80" ht="13.8">
      <c r="CA1144" s="95" t="str">
        <f t="shared" si="44"/>
        <v/>
      </c>
      <c r="CB1144" s="95" t="str">
        <f t="shared" si="45"/>
        <v/>
      </c>
    </row>
    <row r="1145" spans="79:80" ht="13.8">
      <c r="CA1145" s="95" t="str">
        <f t="shared" si="44"/>
        <v/>
      </c>
      <c r="CB1145" s="95" t="str">
        <f t="shared" si="45"/>
        <v/>
      </c>
    </row>
    <row r="1146" spans="79:80" ht="13.8">
      <c r="CA1146" s="95" t="str">
        <f t="shared" si="44"/>
        <v/>
      </c>
      <c r="CB1146" s="95" t="str">
        <f t="shared" si="45"/>
        <v/>
      </c>
    </row>
    <row r="1147" spans="79:80" ht="13.8">
      <c r="CA1147" s="95" t="str">
        <f t="shared" si="44"/>
        <v/>
      </c>
      <c r="CB1147" s="95" t="str">
        <f t="shared" si="45"/>
        <v/>
      </c>
    </row>
    <row r="1148" spans="79:80" ht="13.8">
      <c r="CA1148" s="95" t="str">
        <f t="shared" si="44"/>
        <v/>
      </c>
      <c r="CB1148" s="95" t="str">
        <f t="shared" si="45"/>
        <v/>
      </c>
    </row>
    <row r="1149" spans="79:80" ht="13.8">
      <c r="CA1149" s="95" t="str">
        <f t="shared" si="44"/>
        <v/>
      </c>
      <c r="CB1149" s="95" t="str">
        <f t="shared" si="45"/>
        <v/>
      </c>
    </row>
    <row r="1150" spans="79:80" ht="13.8">
      <c r="CA1150" s="95" t="str">
        <f t="shared" si="44"/>
        <v/>
      </c>
      <c r="CB1150" s="95" t="str">
        <f t="shared" si="45"/>
        <v/>
      </c>
    </row>
    <row r="1151" spans="79:80" ht="13.8">
      <c r="CA1151" s="95" t="str">
        <f t="shared" si="44"/>
        <v/>
      </c>
      <c r="CB1151" s="95" t="str">
        <f t="shared" si="45"/>
        <v/>
      </c>
    </row>
    <row r="1152" spans="79:80" ht="13.8">
      <c r="CA1152" s="95" t="str">
        <f t="shared" si="44"/>
        <v/>
      </c>
      <c r="CB1152" s="95" t="str">
        <f t="shared" si="45"/>
        <v/>
      </c>
    </row>
    <row r="1153" spans="79:80" ht="13.8">
      <c r="CA1153" s="95" t="str">
        <f t="shared" si="44"/>
        <v/>
      </c>
      <c r="CB1153" s="95" t="str">
        <f t="shared" si="45"/>
        <v/>
      </c>
    </row>
    <row r="1154" spans="79:80" ht="13.8">
      <c r="CA1154" s="95" t="str">
        <f t="shared" si="44"/>
        <v/>
      </c>
      <c r="CB1154" s="95" t="str">
        <f t="shared" si="45"/>
        <v/>
      </c>
    </row>
    <row r="1155" spans="79:80" ht="13.8">
      <c r="CA1155" s="95" t="str">
        <f t="shared" si="44"/>
        <v/>
      </c>
      <c r="CB1155" s="95" t="str">
        <f t="shared" si="45"/>
        <v/>
      </c>
    </row>
    <row r="1156" spans="79:80" ht="13.8">
      <c r="CA1156" s="95" t="str">
        <f t="shared" si="44"/>
        <v/>
      </c>
      <c r="CB1156" s="95" t="str">
        <f t="shared" si="45"/>
        <v/>
      </c>
    </row>
    <row r="1157" spans="79:80" ht="13.8">
      <c r="CA1157" s="95" t="str">
        <f t="shared" si="44"/>
        <v/>
      </c>
      <c r="CB1157" s="95" t="str">
        <f t="shared" si="45"/>
        <v/>
      </c>
    </row>
    <row r="1158" spans="79:80" ht="13.8">
      <c r="CA1158" s="95" t="str">
        <f t="shared" si="44"/>
        <v/>
      </c>
      <c r="CB1158" s="95" t="str">
        <f t="shared" si="45"/>
        <v/>
      </c>
    </row>
    <row r="1159" spans="79:80" ht="13.8">
      <c r="CA1159" s="95" t="str">
        <f t="shared" si="44"/>
        <v/>
      </c>
      <c r="CB1159" s="95" t="str">
        <f t="shared" si="45"/>
        <v/>
      </c>
    </row>
    <row r="1160" spans="79:80" ht="13.8">
      <c r="CA1160" s="95" t="str">
        <f t="shared" si="44"/>
        <v/>
      </c>
      <c r="CB1160" s="95" t="str">
        <f t="shared" si="45"/>
        <v/>
      </c>
    </row>
    <row r="1161" spans="79:80" ht="13.8">
      <c r="CA1161" s="95" t="str">
        <f t="shared" si="44"/>
        <v/>
      </c>
      <c r="CB1161" s="95" t="str">
        <f t="shared" si="45"/>
        <v/>
      </c>
    </row>
    <row r="1162" spans="79:80" ht="13.8">
      <c r="CA1162" s="95" t="str">
        <f t="shared" si="44"/>
        <v/>
      </c>
      <c r="CB1162" s="95" t="str">
        <f t="shared" si="45"/>
        <v/>
      </c>
    </row>
    <row r="1163" spans="79:80" ht="13.8">
      <c r="CA1163" s="95" t="str">
        <f t="shared" si="44"/>
        <v/>
      </c>
      <c r="CB1163" s="95" t="str">
        <f t="shared" si="45"/>
        <v/>
      </c>
    </row>
    <row r="1164" spans="79:80" ht="13.8">
      <c r="CA1164" s="95" t="str">
        <f t="shared" si="44"/>
        <v/>
      </c>
      <c r="CB1164" s="95" t="str">
        <f t="shared" si="45"/>
        <v/>
      </c>
    </row>
    <row r="1165" spans="79:80" ht="13.8">
      <c r="CA1165" s="95" t="str">
        <f t="shared" si="44"/>
        <v/>
      </c>
      <c r="CB1165" s="95" t="str">
        <f t="shared" si="45"/>
        <v/>
      </c>
    </row>
    <row r="1166" spans="79:80" ht="13.8">
      <c r="CA1166" s="95" t="str">
        <f t="shared" si="44"/>
        <v/>
      </c>
      <c r="CB1166" s="95" t="str">
        <f t="shared" si="45"/>
        <v/>
      </c>
    </row>
    <row r="1167" spans="79:80" ht="13.8">
      <c r="CA1167" s="95" t="str">
        <f t="shared" si="44"/>
        <v/>
      </c>
      <c r="CB1167" s="95" t="str">
        <f t="shared" si="45"/>
        <v/>
      </c>
    </row>
    <row r="1168" spans="79:80" ht="13.8">
      <c r="CA1168" s="95" t="str">
        <f t="shared" si="44"/>
        <v/>
      </c>
      <c r="CB1168" s="95" t="str">
        <f t="shared" si="45"/>
        <v/>
      </c>
    </row>
    <row r="1169" spans="79:80" ht="13.8">
      <c r="CA1169" s="95" t="str">
        <f t="shared" si="44"/>
        <v/>
      </c>
      <c r="CB1169" s="95" t="str">
        <f t="shared" si="45"/>
        <v/>
      </c>
    </row>
    <row r="1170" spans="79:80" ht="13.8">
      <c r="CA1170" s="95" t="str">
        <f t="shared" si="44"/>
        <v/>
      </c>
      <c r="CB1170" s="95" t="str">
        <f t="shared" si="45"/>
        <v/>
      </c>
    </row>
    <row r="1171" spans="79:80" ht="13.8">
      <c r="CA1171" s="95" t="str">
        <f t="shared" si="44"/>
        <v/>
      </c>
      <c r="CB1171" s="95" t="str">
        <f t="shared" si="45"/>
        <v/>
      </c>
    </row>
    <row r="1172" spans="79:80" ht="13.8">
      <c r="CA1172" s="95" t="str">
        <f t="shared" si="44"/>
        <v/>
      </c>
      <c r="CB1172" s="95" t="str">
        <f t="shared" si="45"/>
        <v/>
      </c>
    </row>
    <row r="1173" spans="79:80" ht="13.8">
      <c r="CA1173" s="95" t="str">
        <f t="shared" si="44"/>
        <v/>
      </c>
      <c r="CB1173" s="95" t="str">
        <f t="shared" si="45"/>
        <v/>
      </c>
    </row>
    <row r="1174" spans="79:80" ht="13.8">
      <c r="CA1174" s="95" t="str">
        <f t="shared" si="44"/>
        <v/>
      </c>
      <c r="CB1174" s="95" t="str">
        <f t="shared" si="45"/>
        <v/>
      </c>
    </row>
    <row r="1175" spans="79:80" ht="13.8">
      <c r="CA1175" s="95" t="str">
        <f t="shared" si="44"/>
        <v/>
      </c>
      <c r="CB1175" s="95" t="str">
        <f t="shared" si="45"/>
        <v/>
      </c>
    </row>
    <row r="1176" spans="79:80" ht="13.8">
      <c r="CA1176" s="95" t="str">
        <f t="shared" si="44"/>
        <v/>
      </c>
      <c r="CB1176" s="95" t="str">
        <f t="shared" si="45"/>
        <v/>
      </c>
    </row>
    <row r="1177" spans="79:80" ht="13.8">
      <c r="CA1177" s="95" t="str">
        <f t="shared" si="44"/>
        <v/>
      </c>
      <c r="CB1177" s="95" t="str">
        <f t="shared" si="45"/>
        <v/>
      </c>
    </row>
    <row r="1178" spans="79:80" ht="13.8">
      <c r="CA1178" s="95" t="str">
        <f t="shared" si="44"/>
        <v/>
      </c>
      <c r="CB1178" s="95" t="str">
        <f t="shared" si="45"/>
        <v/>
      </c>
    </row>
    <row r="1179" spans="79:80" ht="13.8">
      <c r="CA1179" s="95" t="str">
        <f t="shared" si="44"/>
        <v/>
      </c>
      <c r="CB1179" s="95" t="str">
        <f t="shared" si="45"/>
        <v/>
      </c>
    </row>
    <row r="1180" spans="79:80" ht="13.8">
      <c r="CA1180" s="95" t="str">
        <f t="shared" si="44"/>
        <v/>
      </c>
      <c r="CB1180" s="95" t="str">
        <f t="shared" si="45"/>
        <v/>
      </c>
    </row>
    <row r="1181" spans="79:80" ht="13.8">
      <c r="CA1181" s="95" t="str">
        <f t="shared" si="44"/>
        <v/>
      </c>
      <c r="CB1181" s="95" t="str">
        <f t="shared" si="45"/>
        <v/>
      </c>
    </row>
    <row r="1182" spans="79:80" ht="13.8">
      <c r="CA1182" s="95" t="str">
        <f t="shared" si="44"/>
        <v/>
      </c>
      <c r="CB1182" s="95" t="str">
        <f t="shared" si="45"/>
        <v/>
      </c>
    </row>
    <row r="1183" spans="79:80" ht="13.8">
      <c r="CA1183" s="95" t="str">
        <f t="shared" si="44"/>
        <v/>
      </c>
      <c r="CB1183" s="95" t="str">
        <f t="shared" si="45"/>
        <v/>
      </c>
    </row>
    <row r="1184" spans="79:80" ht="13.8">
      <c r="CA1184" s="95" t="str">
        <f t="shared" si="44"/>
        <v/>
      </c>
      <c r="CB1184" s="95" t="str">
        <f t="shared" si="45"/>
        <v/>
      </c>
    </row>
    <row r="1185" spans="79:80" ht="13.8">
      <c r="CA1185" s="95" t="str">
        <f t="shared" si="44"/>
        <v/>
      </c>
      <c r="CB1185" s="95" t="str">
        <f t="shared" si="45"/>
        <v/>
      </c>
    </row>
    <row r="1186" spans="79:80" ht="13.8">
      <c r="CA1186" s="95" t="str">
        <f t="shared" si="44"/>
        <v/>
      </c>
      <c r="CB1186" s="95" t="str">
        <f t="shared" si="45"/>
        <v/>
      </c>
    </row>
    <row r="1187" spans="79:80" ht="13.8">
      <c r="CA1187" s="95" t="str">
        <f t="shared" si="44"/>
        <v/>
      </c>
      <c r="CB1187" s="95" t="str">
        <f t="shared" si="45"/>
        <v/>
      </c>
    </row>
    <row r="1188" spans="79:80" ht="13.8">
      <c r="CA1188" s="95" t="str">
        <f t="shared" si="44"/>
        <v/>
      </c>
      <c r="CB1188" s="95" t="str">
        <f t="shared" si="45"/>
        <v/>
      </c>
    </row>
    <row r="1189" spans="79:80" ht="13.8">
      <c r="CA1189" s="95" t="str">
        <f t="shared" si="44"/>
        <v/>
      </c>
      <c r="CB1189" s="95" t="str">
        <f t="shared" si="45"/>
        <v/>
      </c>
    </row>
    <row r="1190" spans="79:80" ht="13.8">
      <c r="CA1190" s="95" t="str">
        <f t="shared" si="44"/>
        <v/>
      </c>
      <c r="CB1190" s="95" t="str">
        <f t="shared" si="45"/>
        <v/>
      </c>
    </row>
    <row r="1191" spans="79:80" ht="13.8">
      <c r="CA1191" s="95" t="str">
        <f t="shared" si="44"/>
        <v/>
      </c>
      <c r="CB1191" s="95" t="str">
        <f t="shared" si="45"/>
        <v/>
      </c>
    </row>
    <row r="1192" spans="79:80" ht="13.8">
      <c r="CA1192" s="95" t="str">
        <f t="shared" si="44"/>
        <v/>
      </c>
      <c r="CB1192" s="95" t="str">
        <f t="shared" si="45"/>
        <v/>
      </c>
    </row>
    <row r="1193" spans="79:80" ht="13.8">
      <c r="CA1193" s="95" t="str">
        <f t="shared" si="44"/>
        <v/>
      </c>
      <c r="CB1193" s="95" t="str">
        <f t="shared" si="45"/>
        <v/>
      </c>
    </row>
    <row r="1194" spans="79:80" ht="13.8">
      <c r="CA1194" s="95" t="str">
        <f t="shared" si="44"/>
        <v/>
      </c>
      <c r="CB1194" s="95" t="str">
        <f t="shared" si="45"/>
        <v/>
      </c>
    </row>
    <row r="1195" spans="79:80" ht="13.8">
      <c r="CA1195" s="95" t="str">
        <f t="shared" ref="CA1195:CA1258" si="46">IF(AZ195="","",AZ195)</f>
        <v/>
      </c>
      <c r="CB1195" s="95" t="str">
        <f t="shared" ref="CB1195:CB1258" si="47">IF(BF195="","",BF195)</f>
        <v/>
      </c>
    </row>
    <row r="1196" spans="79:80" ht="13.8">
      <c r="CA1196" s="95" t="str">
        <f t="shared" si="46"/>
        <v/>
      </c>
      <c r="CB1196" s="95" t="str">
        <f t="shared" si="47"/>
        <v/>
      </c>
    </row>
    <row r="1197" spans="79:80" ht="13.8">
      <c r="CA1197" s="95" t="str">
        <f t="shared" si="46"/>
        <v/>
      </c>
      <c r="CB1197" s="95" t="str">
        <f t="shared" si="47"/>
        <v/>
      </c>
    </row>
    <row r="1198" spans="79:80" ht="13.8">
      <c r="CA1198" s="95" t="str">
        <f t="shared" si="46"/>
        <v/>
      </c>
      <c r="CB1198" s="95" t="str">
        <f t="shared" si="47"/>
        <v/>
      </c>
    </row>
    <row r="1199" spans="79:80" ht="13.8">
      <c r="CA1199" s="95" t="str">
        <f t="shared" si="46"/>
        <v/>
      </c>
      <c r="CB1199" s="95" t="str">
        <f t="shared" si="47"/>
        <v/>
      </c>
    </row>
    <row r="1200" spans="79:80" ht="13.8">
      <c r="CA1200" s="95" t="str">
        <f t="shared" si="46"/>
        <v/>
      </c>
      <c r="CB1200" s="95" t="str">
        <f t="shared" si="47"/>
        <v/>
      </c>
    </row>
    <row r="1201" spans="79:80" ht="13.8">
      <c r="CA1201" s="95" t="str">
        <f t="shared" si="46"/>
        <v/>
      </c>
      <c r="CB1201" s="95" t="str">
        <f t="shared" si="47"/>
        <v/>
      </c>
    </row>
    <row r="1202" spans="79:80" ht="13.8">
      <c r="CA1202" s="95" t="str">
        <f t="shared" si="46"/>
        <v/>
      </c>
      <c r="CB1202" s="95" t="str">
        <f t="shared" si="47"/>
        <v/>
      </c>
    </row>
    <row r="1203" spans="79:80" ht="13.8">
      <c r="CA1203" s="95" t="str">
        <f t="shared" si="46"/>
        <v/>
      </c>
      <c r="CB1203" s="95" t="str">
        <f t="shared" si="47"/>
        <v/>
      </c>
    </row>
    <row r="1204" spans="79:80" ht="13.8">
      <c r="CA1204" s="95" t="str">
        <f t="shared" si="46"/>
        <v/>
      </c>
      <c r="CB1204" s="95" t="str">
        <f t="shared" si="47"/>
        <v/>
      </c>
    </row>
    <row r="1205" spans="79:80" ht="13.8">
      <c r="CA1205" s="95" t="str">
        <f t="shared" si="46"/>
        <v/>
      </c>
      <c r="CB1205" s="95" t="str">
        <f t="shared" si="47"/>
        <v/>
      </c>
    </row>
    <row r="1206" spans="79:80" ht="13.8">
      <c r="CA1206" s="95" t="str">
        <f t="shared" si="46"/>
        <v/>
      </c>
      <c r="CB1206" s="95" t="str">
        <f t="shared" si="47"/>
        <v/>
      </c>
    </row>
    <row r="1207" spans="79:80" ht="13.8">
      <c r="CA1207" s="95" t="str">
        <f t="shared" si="46"/>
        <v/>
      </c>
      <c r="CB1207" s="95" t="str">
        <f t="shared" si="47"/>
        <v/>
      </c>
    </row>
    <row r="1208" spans="79:80" ht="13.8">
      <c r="CA1208" s="95" t="str">
        <f t="shared" si="46"/>
        <v/>
      </c>
      <c r="CB1208" s="95" t="str">
        <f t="shared" si="47"/>
        <v/>
      </c>
    </row>
    <row r="1209" spans="79:80" ht="13.8">
      <c r="CA1209" s="95" t="str">
        <f t="shared" si="46"/>
        <v/>
      </c>
      <c r="CB1209" s="95" t="str">
        <f t="shared" si="47"/>
        <v/>
      </c>
    </row>
    <row r="1210" spans="79:80" ht="13.8">
      <c r="CA1210" s="95" t="str">
        <f t="shared" si="46"/>
        <v/>
      </c>
      <c r="CB1210" s="95" t="str">
        <f t="shared" si="47"/>
        <v/>
      </c>
    </row>
    <row r="1211" spans="79:80" ht="13.8">
      <c r="CA1211" s="95" t="str">
        <f t="shared" si="46"/>
        <v/>
      </c>
      <c r="CB1211" s="95" t="str">
        <f t="shared" si="47"/>
        <v/>
      </c>
    </row>
    <row r="1212" spans="79:80" ht="13.8">
      <c r="CA1212" s="95" t="str">
        <f t="shared" si="46"/>
        <v/>
      </c>
      <c r="CB1212" s="95" t="str">
        <f t="shared" si="47"/>
        <v/>
      </c>
    </row>
    <row r="1213" spans="79:80" ht="13.8">
      <c r="CA1213" s="95" t="str">
        <f t="shared" si="46"/>
        <v/>
      </c>
      <c r="CB1213" s="95" t="str">
        <f t="shared" si="47"/>
        <v/>
      </c>
    </row>
    <row r="1214" spans="79:80" ht="13.8">
      <c r="CA1214" s="95" t="str">
        <f t="shared" si="46"/>
        <v/>
      </c>
      <c r="CB1214" s="95" t="str">
        <f t="shared" si="47"/>
        <v/>
      </c>
    </row>
    <row r="1215" spans="79:80" ht="13.8">
      <c r="CA1215" s="95" t="str">
        <f t="shared" si="46"/>
        <v/>
      </c>
      <c r="CB1215" s="95" t="str">
        <f t="shared" si="47"/>
        <v/>
      </c>
    </row>
    <row r="1216" spans="79:80" ht="13.8">
      <c r="CA1216" s="95" t="str">
        <f t="shared" si="46"/>
        <v/>
      </c>
      <c r="CB1216" s="95" t="str">
        <f t="shared" si="47"/>
        <v/>
      </c>
    </row>
    <row r="1217" spans="79:80" ht="13.8">
      <c r="CA1217" s="95" t="str">
        <f t="shared" si="46"/>
        <v/>
      </c>
      <c r="CB1217" s="95" t="str">
        <f t="shared" si="47"/>
        <v/>
      </c>
    </row>
    <row r="1218" spans="79:80" ht="13.8">
      <c r="CA1218" s="95" t="str">
        <f t="shared" si="46"/>
        <v/>
      </c>
      <c r="CB1218" s="95" t="str">
        <f t="shared" si="47"/>
        <v/>
      </c>
    </row>
    <row r="1219" spans="79:80" ht="13.8">
      <c r="CA1219" s="95" t="str">
        <f t="shared" si="46"/>
        <v/>
      </c>
      <c r="CB1219" s="95" t="str">
        <f t="shared" si="47"/>
        <v/>
      </c>
    </row>
    <row r="1220" spans="79:80" ht="13.8">
      <c r="CA1220" s="95" t="str">
        <f t="shared" si="46"/>
        <v/>
      </c>
      <c r="CB1220" s="95" t="str">
        <f t="shared" si="47"/>
        <v/>
      </c>
    </row>
    <row r="1221" spans="79:80" ht="13.8">
      <c r="CA1221" s="95" t="str">
        <f t="shared" si="46"/>
        <v/>
      </c>
      <c r="CB1221" s="95" t="str">
        <f t="shared" si="47"/>
        <v/>
      </c>
    </row>
    <row r="1222" spans="79:80" ht="13.8">
      <c r="CA1222" s="95" t="str">
        <f t="shared" si="46"/>
        <v/>
      </c>
      <c r="CB1222" s="95" t="str">
        <f t="shared" si="47"/>
        <v/>
      </c>
    </row>
    <row r="1223" spans="79:80" ht="13.8">
      <c r="CA1223" s="95" t="str">
        <f t="shared" si="46"/>
        <v/>
      </c>
      <c r="CB1223" s="95" t="str">
        <f t="shared" si="47"/>
        <v/>
      </c>
    </row>
    <row r="1224" spans="79:80" ht="13.8">
      <c r="CA1224" s="95" t="str">
        <f t="shared" si="46"/>
        <v/>
      </c>
      <c r="CB1224" s="95" t="str">
        <f t="shared" si="47"/>
        <v/>
      </c>
    </row>
    <row r="1225" spans="79:80" ht="13.8">
      <c r="CA1225" s="95" t="str">
        <f t="shared" si="46"/>
        <v/>
      </c>
      <c r="CB1225" s="95" t="str">
        <f t="shared" si="47"/>
        <v/>
      </c>
    </row>
    <row r="1226" spans="79:80" ht="13.8">
      <c r="CA1226" s="95" t="str">
        <f t="shared" si="46"/>
        <v/>
      </c>
      <c r="CB1226" s="95" t="str">
        <f t="shared" si="47"/>
        <v/>
      </c>
    </row>
    <row r="1227" spans="79:80" ht="13.8">
      <c r="CA1227" s="95" t="str">
        <f t="shared" si="46"/>
        <v/>
      </c>
      <c r="CB1227" s="95" t="str">
        <f t="shared" si="47"/>
        <v/>
      </c>
    </row>
    <row r="1228" spans="79:80" ht="13.8">
      <c r="CA1228" s="95" t="str">
        <f t="shared" si="46"/>
        <v/>
      </c>
      <c r="CB1228" s="95" t="str">
        <f t="shared" si="47"/>
        <v/>
      </c>
    </row>
    <row r="1229" spans="79:80" ht="13.8">
      <c r="CA1229" s="95" t="str">
        <f t="shared" si="46"/>
        <v/>
      </c>
      <c r="CB1229" s="95" t="str">
        <f t="shared" si="47"/>
        <v/>
      </c>
    </row>
    <row r="1230" spans="79:80" ht="13.8">
      <c r="CA1230" s="95" t="str">
        <f t="shared" si="46"/>
        <v/>
      </c>
      <c r="CB1230" s="95" t="str">
        <f t="shared" si="47"/>
        <v/>
      </c>
    </row>
    <row r="1231" spans="79:80" ht="13.8">
      <c r="CA1231" s="95" t="str">
        <f t="shared" si="46"/>
        <v/>
      </c>
      <c r="CB1231" s="95" t="str">
        <f t="shared" si="47"/>
        <v/>
      </c>
    </row>
    <row r="1232" spans="79:80" ht="13.8">
      <c r="CA1232" s="95" t="str">
        <f t="shared" si="46"/>
        <v/>
      </c>
      <c r="CB1232" s="95" t="str">
        <f t="shared" si="47"/>
        <v/>
      </c>
    </row>
    <row r="1233" spans="79:80" ht="13.8">
      <c r="CA1233" s="95" t="str">
        <f t="shared" si="46"/>
        <v/>
      </c>
      <c r="CB1233" s="95" t="str">
        <f t="shared" si="47"/>
        <v/>
      </c>
    </row>
    <row r="1234" spans="79:80" ht="13.8">
      <c r="CA1234" s="95" t="str">
        <f t="shared" si="46"/>
        <v/>
      </c>
      <c r="CB1234" s="95" t="str">
        <f t="shared" si="47"/>
        <v/>
      </c>
    </row>
    <row r="1235" spans="79:80" ht="13.8">
      <c r="CA1235" s="95" t="str">
        <f t="shared" si="46"/>
        <v/>
      </c>
      <c r="CB1235" s="95" t="str">
        <f t="shared" si="47"/>
        <v/>
      </c>
    </row>
    <row r="1236" spans="79:80" ht="13.8">
      <c r="CA1236" s="95" t="str">
        <f t="shared" si="46"/>
        <v/>
      </c>
      <c r="CB1236" s="95" t="str">
        <f t="shared" si="47"/>
        <v/>
      </c>
    </row>
    <row r="1237" spans="79:80" ht="13.8">
      <c r="CA1237" s="95" t="str">
        <f t="shared" si="46"/>
        <v/>
      </c>
      <c r="CB1237" s="95" t="str">
        <f t="shared" si="47"/>
        <v/>
      </c>
    </row>
    <row r="1238" spans="79:80" ht="13.8">
      <c r="CA1238" s="95" t="str">
        <f t="shared" si="46"/>
        <v/>
      </c>
      <c r="CB1238" s="95" t="str">
        <f t="shared" si="47"/>
        <v/>
      </c>
    </row>
    <row r="1239" spans="79:80" ht="13.8">
      <c r="CA1239" s="95" t="str">
        <f t="shared" si="46"/>
        <v/>
      </c>
      <c r="CB1239" s="95" t="str">
        <f t="shared" si="47"/>
        <v/>
      </c>
    </row>
    <row r="1240" spans="79:80" ht="13.8">
      <c r="CA1240" s="95" t="str">
        <f t="shared" si="46"/>
        <v/>
      </c>
      <c r="CB1240" s="95" t="str">
        <f t="shared" si="47"/>
        <v/>
      </c>
    </row>
    <row r="1241" spans="79:80" ht="13.8">
      <c r="CA1241" s="95" t="str">
        <f t="shared" si="46"/>
        <v/>
      </c>
      <c r="CB1241" s="95" t="str">
        <f t="shared" si="47"/>
        <v/>
      </c>
    </row>
    <row r="1242" spans="79:80" ht="13.8">
      <c r="CA1242" s="95" t="str">
        <f t="shared" si="46"/>
        <v/>
      </c>
      <c r="CB1242" s="95" t="str">
        <f t="shared" si="47"/>
        <v/>
      </c>
    </row>
    <row r="1243" spans="79:80" ht="13.8">
      <c r="CA1243" s="95" t="str">
        <f t="shared" si="46"/>
        <v/>
      </c>
      <c r="CB1243" s="95" t="str">
        <f t="shared" si="47"/>
        <v/>
      </c>
    </row>
    <row r="1244" spans="79:80" ht="13.8">
      <c r="CA1244" s="95" t="str">
        <f t="shared" si="46"/>
        <v/>
      </c>
      <c r="CB1244" s="95" t="str">
        <f t="shared" si="47"/>
        <v/>
      </c>
    </row>
    <row r="1245" spans="79:80" ht="13.8">
      <c r="CA1245" s="95" t="str">
        <f t="shared" si="46"/>
        <v/>
      </c>
      <c r="CB1245" s="95" t="str">
        <f t="shared" si="47"/>
        <v/>
      </c>
    </row>
    <row r="1246" spans="79:80" ht="13.8">
      <c r="CA1246" s="95" t="str">
        <f t="shared" si="46"/>
        <v/>
      </c>
      <c r="CB1246" s="95" t="str">
        <f t="shared" si="47"/>
        <v/>
      </c>
    </row>
    <row r="1247" spans="79:80" ht="13.8">
      <c r="CA1247" s="95" t="str">
        <f t="shared" si="46"/>
        <v/>
      </c>
      <c r="CB1247" s="95" t="str">
        <f t="shared" si="47"/>
        <v/>
      </c>
    </row>
    <row r="1248" spans="79:80" ht="13.8">
      <c r="CA1248" s="95" t="str">
        <f t="shared" si="46"/>
        <v/>
      </c>
      <c r="CB1248" s="95" t="str">
        <f t="shared" si="47"/>
        <v/>
      </c>
    </row>
    <row r="1249" spans="79:80" ht="13.8">
      <c r="CA1249" s="95" t="str">
        <f t="shared" si="46"/>
        <v/>
      </c>
      <c r="CB1249" s="95" t="str">
        <f t="shared" si="47"/>
        <v/>
      </c>
    </row>
    <row r="1250" spans="79:80" ht="13.8">
      <c r="CA1250" s="95" t="str">
        <f t="shared" si="46"/>
        <v/>
      </c>
      <c r="CB1250" s="95" t="str">
        <f t="shared" si="47"/>
        <v/>
      </c>
    </row>
    <row r="1251" spans="79:80" ht="13.8">
      <c r="CA1251" s="95" t="str">
        <f t="shared" si="46"/>
        <v/>
      </c>
      <c r="CB1251" s="95" t="str">
        <f t="shared" si="47"/>
        <v/>
      </c>
    </row>
    <row r="1252" spans="79:80" ht="13.8">
      <c r="CA1252" s="95" t="str">
        <f t="shared" si="46"/>
        <v/>
      </c>
      <c r="CB1252" s="95" t="str">
        <f t="shared" si="47"/>
        <v/>
      </c>
    </row>
    <row r="1253" spans="79:80" ht="13.8">
      <c r="CA1253" s="95" t="str">
        <f t="shared" si="46"/>
        <v/>
      </c>
      <c r="CB1253" s="95" t="str">
        <f t="shared" si="47"/>
        <v/>
      </c>
    </row>
    <row r="1254" spans="79:80" ht="13.8">
      <c r="CA1254" s="95" t="str">
        <f t="shared" si="46"/>
        <v/>
      </c>
      <c r="CB1254" s="95" t="str">
        <f t="shared" si="47"/>
        <v/>
      </c>
    </row>
    <row r="1255" spans="79:80" ht="13.8">
      <c r="CA1255" s="95" t="str">
        <f t="shared" si="46"/>
        <v/>
      </c>
      <c r="CB1255" s="95" t="str">
        <f t="shared" si="47"/>
        <v/>
      </c>
    </row>
    <row r="1256" spans="79:80" ht="13.8">
      <c r="CA1256" s="95" t="str">
        <f t="shared" si="46"/>
        <v/>
      </c>
      <c r="CB1256" s="95" t="str">
        <f t="shared" si="47"/>
        <v/>
      </c>
    </row>
    <row r="1257" spans="79:80" ht="13.8">
      <c r="CA1257" s="95" t="str">
        <f t="shared" si="46"/>
        <v/>
      </c>
      <c r="CB1257" s="95" t="str">
        <f t="shared" si="47"/>
        <v/>
      </c>
    </row>
    <row r="1258" spans="79:80" ht="13.8">
      <c r="CA1258" s="95" t="str">
        <f t="shared" si="46"/>
        <v/>
      </c>
      <c r="CB1258" s="95" t="str">
        <f t="shared" si="47"/>
        <v/>
      </c>
    </row>
    <row r="1259" spans="79:80" ht="13.8">
      <c r="CA1259" s="95" t="str">
        <f t="shared" ref="CA1259:CA1322" si="48">IF(AZ259="","",AZ259)</f>
        <v/>
      </c>
      <c r="CB1259" s="95" t="str">
        <f t="shared" ref="CB1259:CB1322" si="49">IF(BF259="","",BF259)</f>
        <v/>
      </c>
    </row>
    <row r="1260" spans="79:80" ht="13.8">
      <c r="CA1260" s="95" t="str">
        <f t="shared" si="48"/>
        <v/>
      </c>
      <c r="CB1260" s="95" t="str">
        <f t="shared" si="49"/>
        <v/>
      </c>
    </row>
    <row r="1261" spans="79:80" ht="13.8">
      <c r="CA1261" s="95" t="str">
        <f t="shared" si="48"/>
        <v/>
      </c>
      <c r="CB1261" s="95" t="str">
        <f t="shared" si="49"/>
        <v/>
      </c>
    </row>
    <row r="1262" spans="79:80" ht="13.8">
      <c r="CA1262" s="95" t="str">
        <f t="shared" si="48"/>
        <v/>
      </c>
      <c r="CB1262" s="95" t="str">
        <f t="shared" si="49"/>
        <v/>
      </c>
    </row>
    <row r="1263" spans="79:80" ht="13.8">
      <c r="CA1263" s="95" t="str">
        <f t="shared" si="48"/>
        <v/>
      </c>
      <c r="CB1263" s="95" t="str">
        <f t="shared" si="49"/>
        <v/>
      </c>
    </row>
    <row r="1264" spans="79:80" ht="13.8">
      <c r="CA1264" s="95" t="str">
        <f t="shared" si="48"/>
        <v/>
      </c>
      <c r="CB1264" s="95" t="str">
        <f t="shared" si="49"/>
        <v/>
      </c>
    </row>
    <row r="1265" spans="79:80" ht="13.8">
      <c r="CA1265" s="95" t="str">
        <f t="shared" si="48"/>
        <v/>
      </c>
      <c r="CB1265" s="95" t="str">
        <f t="shared" si="49"/>
        <v/>
      </c>
    </row>
    <row r="1266" spans="79:80" ht="13.8">
      <c r="CA1266" s="95" t="str">
        <f t="shared" si="48"/>
        <v/>
      </c>
      <c r="CB1266" s="95" t="str">
        <f t="shared" si="49"/>
        <v/>
      </c>
    </row>
    <row r="1267" spans="79:80" ht="13.8">
      <c r="CA1267" s="95" t="str">
        <f t="shared" si="48"/>
        <v/>
      </c>
      <c r="CB1267" s="95" t="str">
        <f t="shared" si="49"/>
        <v/>
      </c>
    </row>
    <row r="1268" spans="79:80" ht="13.8">
      <c r="CA1268" s="95" t="str">
        <f t="shared" si="48"/>
        <v/>
      </c>
      <c r="CB1268" s="95" t="str">
        <f t="shared" si="49"/>
        <v/>
      </c>
    </row>
    <row r="1269" spans="79:80" ht="13.8">
      <c r="CA1269" s="95" t="str">
        <f t="shared" si="48"/>
        <v/>
      </c>
      <c r="CB1269" s="95" t="str">
        <f t="shared" si="49"/>
        <v/>
      </c>
    </row>
    <row r="1270" spans="79:80" ht="13.8">
      <c r="CA1270" s="95" t="str">
        <f t="shared" si="48"/>
        <v/>
      </c>
      <c r="CB1270" s="95" t="str">
        <f t="shared" si="49"/>
        <v/>
      </c>
    </row>
    <row r="1271" spans="79:80" ht="13.8">
      <c r="CA1271" s="95" t="str">
        <f t="shared" si="48"/>
        <v/>
      </c>
      <c r="CB1271" s="95" t="str">
        <f t="shared" si="49"/>
        <v/>
      </c>
    </row>
    <row r="1272" spans="79:80" ht="13.8">
      <c r="CA1272" s="95" t="str">
        <f t="shared" si="48"/>
        <v/>
      </c>
      <c r="CB1272" s="95" t="str">
        <f t="shared" si="49"/>
        <v/>
      </c>
    </row>
    <row r="1273" spans="79:80" ht="13.8">
      <c r="CA1273" s="95" t="str">
        <f t="shared" si="48"/>
        <v/>
      </c>
      <c r="CB1273" s="95" t="str">
        <f t="shared" si="49"/>
        <v/>
      </c>
    </row>
    <row r="1274" spans="79:80" ht="13.8">
      <c r="CA1274" s="95" t="str">
        <f t="shared" si="48"/>
        <v/>
      </c>
      <c r="CB1274" s="95" t="str">
        <f t="shared" si="49"/>
        <v/>
      </c>
    </row>
    <row r="1275" spans="79:80" ht="13.8">
      <c r="CA1275" s="95" t="str">
        <f t="shared" si="48"/>
        <v/>
      </c>
      <c r="CB1275" s="95" t="str">
        <f t="shared" si="49"/>
        <v/>
      </c>
    </row>
    <row r="1276" spans="79:80" ht="13.8">
      <c r="CA1276" s="95" t="str">
        <f t="shared" si="48"/>
        <v/>
      </c>
      <c r="CB1276" s="95" t="str">
        <f t="shared" si="49"/>
        <v/>
      </c>
    </row>
    <row r="1277" spans="79:80" ht="13.8">
      <c r="CA1277" s="95" t="str">
        <f t="shared" si="48"/>
        <v/>
      </c>
      <c r="CB1277" s="95" t="str">
        <f t="shared" si="49"/>
        <v/>
      </c>
    </row>
    <row r="1278" spans="79:80" ht="13.8">
      <c r="CA1278" s="95" t="str">
        <f t="shared" si="48"/>
        <v/>
      </c>
      <c r="CB1278" s="95" t="str">
        <f t="shared" si="49"/>
        <v/>
      </c>
    </row>
    <row r="1279" spans="79:80" ht="13.8">
      <c r="CA1279" s="95" t="str">
        <f t="shared" si="48"/>
        <v/>
      </c>
      <c r="CB1279" s="95" t="str">
        <f t="shared" si="49"/>
        <v/>
      </c>
    </row>
    <row r="1280" spans="79:80" ht="13.8">
      <c r="CA1280" s="95" t="str">
        <f t="shared" si="48"/>
        <v/>
      </c>
      <c r="CB1280" s="95" t="str">
        <f t="shared" si="49"/>
        <v/>
      </c>
    </row>
    <row r="1281" spans="79:80" ht="13.8">
      <c r="CA1281" s="95" t="str">
        <f t="shared" si="48"/>
        <v/>
      </c>
      <c r="CB1281" s="95" t="str">
        <f t="shared" si="49"/>
        <v/>
      </c>
    </row>
    <row r="1282" spans="79:80" ht="13.8">
      <c r="CA1282" s="95" t="str">
        <f t="shared" si="48"/>
        <v/>
      </c>
      <c r="CB1282" s="95" t="str">
        <f t="shared" si="49"/>
        <v/>
      </c>
    </row>
    <row r="1283" spans="79:80" ht="13.8">
      <c r="CA1283" s="95" t="str">
        <f t="shared" si="48"/>
        <v/>
      </c>
      <c r="CB1283" s="95" t="str">
        <f t="shared" si="49"/>
        <v/>
      </c>
    </row>
    <row r="1284" spans="79:80" ht="13.8">
      <c r="CA1284" s="95" t="str">
        <f t="shared" si="48"/>
        <v/>
      </c>
      <c r="CB1284" s="95" t="str">
        <f t="shared" si="49"/>
        <v/>
      </c>
    </row>
    <row r="1285" spans="79:80" ht="13.8">
      <c r="CA1285" s="95" t="str">
        <f t="shared" si="48"/>
        <v/>
      </c>
      <c r="CB1285" s="95" t="str">
        <f t="shared" si="49"/>
        <v/>
      </c>
    </row>
    <row r="1286" spans="79:80" ht="13.8">
      <c r="CA1286" s="95" t="str">
        <f t="shared" si="48"/>
        <v/>
      </c>
      <c r="CB1286" s="95" t="str">
        <f t="shared" si="49"/>
        <v/>
      </c>
    </row>
    <row r="1287" spans="79:80" ht="13.8">
      <c r="CA1287" s="95" t="str">
        <f t="shared" si="48"/>
        <v/>
      </c>
      <c r="CB1287" s="95" t="str">
        <f t="shared" si="49"/>
        <v/>
      </c>
    </row>
    <row r="1288" spans="79:80" ht="13.8">
      <c r="CA1288" s="95" t="str">
        <f t="shared" si="48"/>
        <v/>
      </c>
      <c r="CB1288" s="95" t="str">
        <f t="shared" si="49"/>
        <v/>
      </c>
    </row>
    <row r="1289" spans="79:80" ht="13.8">
      <c r="CA1289" s="95" t="str">
        <f t="shared" si="48"/>
        <v/>
      </c>
      <c r="CB1289" s="95" t="str">
        <f t="shared" si="49"/>
        <v/>
      </c>
    </row>
    <row r="1290" spans="79:80" ht="13.8">
      <c r="CA1290" s="95" t="str">
        <f t="shared" si="48"/>
        <v/>
      </c>
      <c r="CB1290" s="95" t="str">
        <f t="shared" si="49"/>
        <v/>
      </c>
    </row>
    <row r="1291" spans="79:80" ht="13.8">
      <c r="CA1291" s="95" t="str">
        <f t="shared" si="48"/>
        <v/>
      </c>
      <c r="CB1291" s="95" t="str">
        <f t="shared" si="49"/>
        <v/>
      </c>
    </row>
    <row r="1292" spans="79:80" ht="13.8">
      <c r="CA1292" s="95" t="str">
        <f t="shared" si="48"/>
        <v/>
      </c>
      <c r="CB1292" s="95" t="str">
        <f t="shared" si="49"/>
        <v/>
      </c>
    </row>
    <row r="1293" spans="79:80" ht="13.8">
      <c r="CA1293" s="95" t="str">
        <f t="shared" si="48"/>
        <v/>
      </c>
      <c r="CB1293" s="95" t="str">
        <f t="shared" si="49"/>
        <v/>
      </c>
    </row>
    <row r="1294" spans="79:80" ht="13.8">
      <c r="CA1294" s="95" t="str">
        <f t="shared" si="48"/>
        <v/>
      </c>
      <c r="CB1294" s="95" t="str">
        <f t="shared" si="49"/>
        <v/>
      </c>
    </row>
    <row r="1295" spans="79:80" ht="13.8">
      <c r="CA1295" s="95" t="str">
        <f t="shared" si="48"/>
        <v/>
      </c>
      <c r="CB1295" s="95" t="str">
        <f t="shared" si="49"/>
        <v/>
      </c>
    </row>
    <row r="1296" spans="79:80" ht="13.8">
      <c r="CA1296" s="95" t="str">
        <f t="shared" si="48"/>
        <v/>
      </c>
      <c r="CB1296" s="95" t="str">
        <f t="shared" si="49"/>
        <v/>
      </c>
    </row>
    <row r="1297" spans="79:80" ht="13.8">
      <c r="CA1297" s="95" t="str">
        <f t="shared" si="48"/>
        <v/>
      </c>
      <c r="CB1297" s="95" t="str">
        <f t="shared" si="49"/>
        <v/>
      </c>
    </row>
    <row r="1298" spans="79:80" ht="13.8">
      <c r="CA1298" s="95" t="str">
        <f t="shared" si="48"/>
        <v/>
      </c>
      <c r="CB1298" s="95" t="str">
        <f t="shared" si="49"/>
        <v/>
      </c>
    </row>
    <row r="1299" spans="79:80" ht="13.8">
      <c r="CA1299" s="95" t="str">
        <f t="shared" si="48"/>
        <v/>
      </c>
      <c r="CB1299" s="95" t="str">
        <f t="shared" si="49"/>
        <v/>
      </c>
    </row>
    <row r="1300" spans="79:80" ht="13.8">
      <c r="CA1300" s="95" t="str">
        <f t="shared" si="48"/>
        <v/>
      </c>
      <c r="CB1300" s="95" t="str">
        <f t="shared" si="49"/>
        <v/>
      </c>
    </row>
    <row r="1301" spans="79:80" ht="13.8">
      <c r="CA1301" s="95" t="str">
        <f t="shared" si="48"/>
        <v/>
      </c>
      <c r="CB1301" s="95" t="str">
        <f t="shared" si="49"/>
        <v/>
      </c>
    </row>
    <row r="1302" spans="79:80" ht="13.8">
      <c r="CA1302" s="95" t="str">
        <f t="shared" si="48"/>
        <v/>
      </c>
      <c r="CB1302" s="95" t="str">
        <f t="shared" si="49"/>
        <v/>
      </c>
    </row>
    <row r="1303" spans="79:80" ht="13.8">
      <c r="CA1303" s="95" t="str">
        <f t="shared" si="48"/>
        <v/>
      </c>
      <c r="CB1303" s="95" t="str">
        <f t="shared" si="49"/>
        <v/>
      </c>
    </row>
    <row r="1304" spans="79:80" ht="13.8">
      <c r="CA1304" s="95" t="str">
        <f t="shared" si="48"/>
        <v/>
      </c>
      <c r="CB1304" s="95" t="str">
        <f t="shared" si="49"/>
        <v/>
      </c>
    </row>
    <row r="1305" spans="79:80" ht="13.8">
      <c r="CA1305" s="95" t="str">
        <f t="shared" si="48"/>
        <v/>
      </c>
      <c r="CB1305" s="95" t="str">
        <f t="shared" si="49"/>
        <v/>
      </c>
    </row>
    <row r="1306" spans="79:80" ht="13.8">
      <c r="CA1306" s="95" t="str">
        <f t="shared" si="48"/>
        <v/>
      </c>
      <c r="CB1306" s="95" t="str">
        <f t="shared" si="49"/>
        <v/>
      </c>
    </row>
    <row r="1307" spans="79:80" ht="13.8">
      <c r="CA1307" s="95" t="str">
        <f t="shared" si="48"/>
        <v/>
      </c>
      <c r="CB1307" s="95" t="str">
        <f t="shared" si="49"/>
        <v/>
      </c>
    </row>
    <row r="1308" spans="79:80" ht="13.8">
      <c r="CA1308" s="95" t="str">
        <f t="shared" si="48"/>
        <v/>
      </c>
      <c r="CB1308" s="95" t="str">
        <f t="shared" si="49"/>
        <v/>
      </c>
    </row>
    <row r="1309" spans="79:80" ht="13.8">
      <c r="CA1309" s="95" t="str">
        <f t="shared" si="48"/>
        <v/>
      </c>
      <c r="CB1309" s="95" t="str">
        <f t="shared" si="49"/>
        <v/>
      </c>
    </row>
    <row r="1310" spans="79:80" ht="13.8">
      <c r="CA1310" s="95" t="str">
        <f t="shared" si="48"/>
        <v/>
      </c>
      <c r="CB1310" s="95" t="str">
        <f t="shared" si="49"/>
        <v/>
      </c>
    </row>
    <row r="1311" spans="79:80" ht="13.8">
      <c r="CA1311" s="95" t="str">
        <f t="shared" si="48"/>
        <v/>
      </c>
      <c r="CB1311" s="95" t="str">
        <f t="shared" si="49"/>
        <v/>
      </c>
    </row>
    <row r="1312" spans="79:80" ht="13.8">
      <c r="CA1312" s="95" t="str">
        <f t="shared" si="48"/>
        <v/>
      </c>
      <c r="CB1312" s="95" t="str">
        <f t="shared" si="49"/>
        <v/>
      </c>
    </row>
    <row r="1313" spans="79:80" ht="13.8">
      <c r="CA1313" s="95" t="str">
        <f t="shared" si="48"/>
        <v/>
      </c>
      <c r="CB1313" s="95" t="str">
        <f t="shared" si="49"/>
        <v/>
      </c>
    </row>
    <row r="1314" spans="79:80" ht="13.8">
      <c r="CA1314" s="95" t="str">
        <f t="shared" si="48"/>
        <v/>
      </c>
      <c r="CB1314" s="95" t="str">
        <f t="shared" si="49"/>
        <v/>
      </c>
    </row>
    <row r="1315" spans="79:80" ht="13.8">
      <c r="CA1315" s="95" t="str">
        <f t="shared" si="48"/>
        <v/>
      </c>
      <c r="CB1315" s="95" t="str">
        <f t="shared" si="49"/>
        <v/>
      </c>
    </row>
    <row r="1316" spans="79:80" ht="13.8">
      <c r="CA1316" s="95" t="str">
        <f t="shared" si="48"/>
        <v/>
      </c>
      <c r="CB1316" s="95" t="str">
        <f t="shared" si="49"/>
        <v/>
      </c>
    </row>
    <row r="1317" spans="79:80" ht="13.8">
      <c r="CA1317" s="95" t="str">
        <f t="shared" si="48"/>
        <v/>
      </c>
      <c r="CB1317" s="95" t="str">
        <f t="shared" si="49"/>
        <v/>
      </c>
    </row>
    <row r="1318" spans="79:80" ht="13.8">
      <c r="CA1318" s="95" t="str">
        <f t="shared" si="48"/>
        <v/>
      </c>
      <c r="CB1318" s="95" t="str">
        <f t="shared" si="49"/>
        <v/>
      </c>
    </row>
    <row r="1319" spans="79:80" ht="13.8">
      <c r="CA1319" s="95" t="str">
        <f t="shared" si="48"/>
        <v/>
      </c>
      <c r="CB1319" s="95" t="str">
        <f t="shared" si="49"/>
        <v/>
      </c>
    </row>
    <row r="1320" spans="79:80" ht="13.8">
      <c r="CA1320" s="95" t="str">
        <f t="shared" si="48"/>
        <v/>
      </c>
      <c r="CB1320" s="95" t="str">
        <f t="shared" si="49"/>
        <v/>
      </c>
    </row>
    <row r="1321" spans="79:80" ht="13.8">
      <c r="CA1321" s="95" t="str">
        <f t="shared" si="48"/>
        <v/>
      </c>
      <c r="CB1321" s="95" t="str">
        <f t="shared" si="49"/>
        <v/>
      </c>
    </row>
    <row r="1322" spans="79:80" ht="13.8">
      <c r="CA1322" s="95" t="str">
        <f t="shared" si="48"/>
        <v/>
      </c>
      <c r="CB1322" s="95" t="str">
        <f t="shared" si="49"/>
        <v/>
      </c>
    </row>
    <row r="1323" spans="79:80" ht="13.8">
      <c r="CA1323" s="95" t="str">
        <f t="shared" ref="CA1323:CA1386" si="50">IF(AZ323="","",AZ323)</f>
        <v/>
      </c>
      <c r="CB1323" s="95" t="str">
        <f t="shared" ref="CB1323:CB1386" si="51">IF(BF323="","",BF323)</f>
        <v/>
      </c>
    </row>
    <row r="1324" spans="79:80" ht="13.8">
      <c r="CA1324" s="95" t="str">
        <f t="shared" si="50"/>
        <v/>
      </c>
      <c r="CB1324" s="95" t="str">
        <f t="shared" si="51"/>
        <v/>
      </c>
    </row>
    <row r="1325" spans="79:80" ht="13.8">
      <c r="CA1325" s="95" t="str">
        <f t="shared" si="50"/>
        <v/>
      </c>
      <c r="CB1325" s="95" t="str">
        <f t="shared" si="51"/>
        <v/>
      </c>
    </row>
    <row r="1326" spans="79:80" ht="13.8">
      <c r="CA1326" s="95" t="str">
        <f t="shared" si="50"/>
        <v/>
      </c>
      <c r="CB1326" s="95" t="str">
        <f t="shared" si="51"/>
        <v/>
      </c>
    </row>
    <row r="1327" spans="79:80" ht="13.8">
      <c r="CA1327" s="95" t="str">
        <f t="shared" si="50"/>
        <v/>
      </c>
      <c r="CB1327" s="95" t="str">
        <f t="shared" si="51"/>
        <v/>
      </c>
    </row>
    <row r="1328" spans="79:80" ht="13.8">
      <c r="CA1328" s="95" t="str">
        <f t="shared" si="50"/>
        <v/>
      </c>
      <c r="CB1328" s="95" t="str">
        <f t="shared" si="51"/>
        <v/>
      </c>
    </row>
    <row r="1329" spans="79:80" ht="13.8">
      <c r="CA1329" s="95" t="str">
        <f t="shared" si="50"/>
        <v/>
      </c>
      <c r="CB1329" s="95" t="str">
        <f t="shared" si="51"/>
        <v/>
      </c>
    </row>
    <row r="1330" spans="79:80" ht="13.8">
      <c r="CA1330" s="95" t="str">
        <f t="shared" si="50"/>
        <v/>
      </c>
      <c r="CB1330" s="95" t="str">
        <f t="shared" si="51"/>
        <v/>
      </c>
    </row>
    <row r="1331" spans="79:80" ht="13.8">
      <c r="CA1331" s="95" t="str">
        <f t="shared" si="50"/>
        <v/>
      </c>
      <c r="CB1331" s="95" t="str">
        <f t="shared" si="51"/>
        <v/>
      </c>
    </row>
    <row r="1332" spans="79:80" ht="13.8">
      <c r="CA1332" s="95" t="str">
        <f t="shared" si="50"/>
        <v/>
      </c>
      <c r="CB1332" s="95" t="str">
        <f t="shared" si="51"/>
        <v/>
      </c>
    </row>
    <row r="1333" spans="79:80" ht="13.8">
      <c r="CA1333" s="95" t="str">
        <f t="shared" si="50"/>
        <v/>
      </c>
      <c r="CB1333" s="95" t="str">
        <f t="shared" si="51"/>
        <v/>
      </c>
    </row>
    <row r="1334" spans="79:80" ht="13.8">
      <c r="CA1334" s="95" t="str">
        <f t="shared" si="50"/>
        <v/>
      </c>
      <c r="CB1334" s="95" t="str">
        <f t="shared" si="51"/>
        <v/>
      </c>
    </row>
    <row r="1335" spans="79:80" ht="13.8">
      <c r="CA1335" s="95" t="str">
        <f t="shared" si="50"/>
        <v/>
      </c>
      <c r="CB1335" s="95" t="str">
        <f t="shared" si="51"/>
        <v/>
      </c>
    </row>
    <row r="1336" spans="79:80" ht="13.8">
      <c r="CA1336" s="95" t="str">
        <f t="shared" si="50"/>
        <v/>
      </c>
      <c r="CB1336" s="95" t="str">
        <f t="shared" si="51"/>
        <v/>
      </c>
    </row>
    <row r="1337" spans="79:80" ht="13.8">
      <c r="CA1337" s="95" t="str">
        <f t="shared" si="50"/>
        <v/>
      </c>
      <c r="CB1337" s="95" t="str">
        <f t="shared" si="51"/>
        <v/>
      </c>
    </row>
    <row r="1338" spans="79:80" ht="13.8">
      <c r="CA1338" s="95" t="str">
        <f t="shared" si="50"/>
        <v/>
      </c>
      <c r="CB1338" s="95" t="str">
        <f t="shared" si="51"/>
        <v/>
      </c>
    </row>
    <row r="1339" spans="79:80" ht="13.8">
      <c r="CA1339" s="95" t="str">
        <f t="shared" si="50"/>
        <v/>
      </c>
      <c r="CB1339" s="95" t="str">
        <f t="shared" si="51"/>
        <v/>
      </c>
    </row>
    <row r="1340" spans="79:80" ht="13.8">
      <c r="CA1340" s="95" t="str">
        <f t="shared" si="50"/>
        <v/>
      </c>
      <c r="CB1340" s="95" t="str">
        <f t="shared" si="51"/>
        <v/>
      </c>
    </row>
    <row r="1341" spans="79:80" ht="13.8">
      <c r="CA1341" s="95" t="str">
        <f t="shared" si="50"/>
        <v/>
      </c>
      <c r="CB1341" s="95" t="str">
        <f t="shared" si="51"/>
        <v/>
      </c>
    </row>
    <row r="1342" spans="79:80" ht="13.8">
      <c r="CA1342" s="95" t="str">
        <f t="shared" si="50"/>
        <v/>
      </c>
      <c r="CB1342" s="95" t="str">
        <f t="shared" si="51"/>
        <v/>
      </c>
    </row>
    <row r="1343" spans="79:80" ht="13.8">
      <c r="CA1343" s="95" t="str">
        <f t="shared" si="50"/>
        <v/>
      </c>
      <c r="CB1343" s="95" t="str">
        <f t="shared" si="51"/>
        <v/>
      </c>
    </row>
    <row r="1344" spans="79:80" ht="13.8">
      <c r="CA1344" s="95" t="str">
        <f t="shared" si="50"/>
        <v/>
      </c>
      <c r="CB1344" s="95" t="str">
        <f t="shared" si="51"/>
        <v/>
      </c>
    </row>
    <row r="1345" spans="79:80" ht="13.8">
      <c r="CA1345" s="95" t="str">
        <f t="shared" si="50"/>
        <v/>
      </c>
      <c r="CB1345" s="95" t="str">
        <f t="shared" si="51"/>
        <v/>
      </c>
    </row>
    <row r="1346" spans="79:80" ht="13.8">
      <c r="CA1346" s="95" t="str">
        <f t="shared" si="50"/>
        <v/>
      </c>
      <c r="CB1346" s="95" t="str">
        <f t="shared" si="51"/>
        <v/>
      </c>
    </row>
    <row r="1347" spans="79:80" ht="13.8">
      <c r="CA1347" s="95" t="str">
        <f t="shared" si="50"/>
        <v/>
      </c>
      <c r="CB1347" s="95" t="str">
        <f t="shared" si="51"/>
        <v/>
      </c>
    </row>
    <row r="1348" spans="79:80" ht="13.8">
      <c r="CA1348" s="95" t="str">
        <f t="shared" si="50"/>
        <v/>
      </c>
      <c r="CB1348" s="95" t="str">
        <f t="shared" si="51"/>
        <v/>
      </c>
    </row>
    <row r="1349" spans="79:80" ht="13.8">
      <c r="CA1349" s="95" t="str">
        <f t="shared" si="50"/>
        <v/>
      </c>
      <c r="CB1349" s="95" t="str">
        <f t="shared" si="51"/>
        <v/>
      </c>
    </row>
    <row r="1350" spans="79:80" ht="13.8">
      <c r="CA1350" s="95" t="str">
        <f t="shared" si="50"/>
        <v/>
      </c>
      <c r="CB1350" s="95" t="str">
        <f t="shared" si="51"/>
        <v/>
      </c>
    </row>
    <row r="1351" spans="79:80" ht="13.8">
      <c r="CA1351" s="95" t="str">
        <f t="shared" si="50"/>
        <v/>
      </c>
      <c r="CB1351" s="95" t="str">
        <f t="shared" si="51"/>
        <v/>
      </c>
    </row>
    <row r="1352" spans="79:80" ht="13.8">
      <c r="CA1352" s="95" t="str">
        <f t="shared" si="50"/>
        <v/>
      </c>
      <c r="CB1352" s="95" t="str">
        <f t="shared" si="51"/>
        <v/>
      </c>
    </row>
    <row r="1353" spans="79:80" ht="13.8">
      <c r="CA1353" s="95" t="str">
        <f t="shared" si="50"/>
        <v/>
      </c>
      <c r="CB1353" s="95" t="str">
        <f t="shared" si="51"/>
        <v/>
      </c>
    </row>
    <row r="1354" spans="79:80" ht="13.8">
      <c r="CA1354" s="95" t="str">
        <f t="shared" si="50"/>
        <v/>
      </c>
      <c r="CB1354" s="95" t="str">
        <f t="shared" si="51"/>
        <v/>
      </c>
    </row>
    <row r="1355" spans="79:80" ht="13.8">
      <c r="CA1355" s="95" t="str">
        <f t="shared" si="50"/>
        <v/>
      </c>
      <c r="CB1355" s="95" t="str">
        <f t="shared" si="51"/>
        <v/>
      </c>
    </row>
    <row r="1356" spans="79:80" ht="13.8">
      <c r="CA1356" s="95" t="str">
        <f t="shared" si="50"/>
        <v/>
      </c>
      <c r="CB1356" s="95" t="str">
        <f t="shared" si="51"/>
        <v/>
      </c>
    </row>
    <row r="1357" spans="79:80" ht="13.8">
      <c r="CA1357" s="95" t="str">
        <f t="shared" si="50"/>
        <v/>
      </c>
      <c r="CB1357" s="95" t="str">
        <f t="shared" si="51"/>
        <v/>
      </c>
    </row>
    <row r="1358" spans="79:80" ht="13.8">
      <c r="CA1358" s="95" t="str">
        <f t="shared" si="50"/>
        <v/>
      </c>
      <c r="CB1358" s="95" t="str">
        <f t="shared" si="51"/>
        <v/>
      </c>
    </row>
    <row r="1359" spans="79:80" ht="13.8">
      <c r="CA1359" s="95" t="str">
        <f t="shared" si="50"/>
        <v/>
      </c>
      <c r="CB1359" s="95" t="str">
        <f t="shared" si="51"/>
        <v/>
      </c>
    </row>
    <row r="1360" spans="79:80" ht="13.8">
      <c r="CA1360" s="95" t="str">
        <f t="shared" si="50"/>
        <v/>
      </c>
      <c r="CB1360" s="95" t="str">
        <f t="shared" si="51"/>
        <v/>
      </c>
    </row>
    <row r="1361" spans="79:80" ht="13.8">
      <c r="CA1361" s="95" t="str">
        <f t="shared" si="50"/>
        <v/>
      </c>
      <c r="CB1361" s="95" t="str">
        <f t="shared" si="51"/>
        <v/>
      </c>
    </row>
    <row r="1362" spans="79:80" ht="13.8">
      <c r="CA1362" s="95" t="str">
        <f t="shared" si="50"/>
        <v/>
      </c>
      <c r="CB1362" s="95" t="str">
        <f t="shared" si="51"/>
        <v/>
      </c>
    </row>
    <row r="1363" spans="79:80" ht="13.8">
      <c r="CA1363" s="95" t="str">
        <f t="shared" si="50"/>
        <v/>
      </c>
      <c r="CB1363" s="95" t="str">
        <f t="shared" si="51"/>
        <v/>
      </c>
    </row>
    <row r="1364" spans="79:80" ht="13.8">
      <c r="CA1364" s="95" t="str">
        <f t="shared" si="50"/>
        <v/>
      </c>
      <c r="CB1364" s="95" t="str">
        <f t="shared" si="51"/>
        <v/>
      </c>
    </row>
    <row r="1365" spans="79:80" ht="13.8">
      <c r="CA1365" s="95" t="str">
        <f t="shared" si="50"/>
        <v/>
      </c>
      <c r="CB1365" s="95" t="str">
        <f t="shared" si="51"/>
        <v/>
      </c>
    </row>
    <row r="1366" spans="79:80" ht="13.8">
      <c r="CA1366" s="95" t="str">
        <f t="shared" si="50"/>
        <v/>
      </c>
      <c r="CB1366" s="95" t="str">
        <f t="shared" si="51"/>
        <v/>
      </c>
    </row>
    <row r="1367" spans="79:80" ht="13.8">
      <c r="CA1367" s="95" t="str">
        <f t="shared" si="50"/>
        <v/>
      </c>
      <c r="CB1367" s="95" t="str">
        <f t="shared" si="51"/>
        <v/>
      </c>
    </row>
    <row r="1368" spans="79:80" ht="13.8">
      <c r="CA1368" s="95" t="str">
        <f t="shared" si="50"/>
        <v/>
      </c>
      <c r="CB1368" s="95" t="str">
        <f t="shared" si="51"/>
        <v/>
      </c>
    </row>
    <row r="1369" spans="79:80" ht="13.8">
      <c r="CA1369" s="95" t="str">
        <f t="shared" si="50"/>
        <v/>
      </c>
      <c r="CB1369" s="95" t="str">
        <f t="shared" si="51"/>
        <v/>
      </c>
    </row>
    <row r="1370" spans="79:80" ht="13.8">
      <c r="CA1370" s="95" t="str">
        <f t="shared" si="50"/>
        <v/>
      </c>
      <c r="CB1370" s="95" t="str">
        <f t="shared" si="51"/>
        <v/>
      </c>
    </row>
    <row r="1371" spans="79:80" ht="13.8">
      <c r="CA1371" s="95" t="str">
        <f t="shared" si="50"/>
        <v/>
      </c>
      <c r="CB1371" s="95" t="str">
        <f t="shared" si="51"/>
        <v/>
      </c>
    </row>
    <row r="1372" spans="79:80" ht="13.8">
      <c r="CA1372" s="95" t="str">
        <f t="shared" si="50"/>
        <v/>
      </c>
      <c r="CB1372" s="95" t="str">
        <f t="shared" si="51"/>
        <v/>
      </c>
    </row>
    <row r="1373" spans="79:80" ht="13.8">
      <c r="CA1373" s="95" t="str">
        <f t="shared" si="50"/>
        <v/>
      </c>
      <c r="CB1373" s="95" t="str">
        <f t="shared" si="51"/>
        <v/>
      </c>
    </row>
    <row r="1374" spans="79:80" ht="13.8">
      <c r="CA1374" s="95" t="str">
        <f t="shared" si="50"/>
        <v/>
      </c>
      <c r="CB1374" s="95" t="str">
        <f t="shared" si="51"/>
        <v/>
      </c>
    </row>
    <row r="1375" spans="79:80" ht="13.8">
      <c r="CA1375" s="95" t="str">
        <f t="shared" si="50"/>
        <v/>
      </c>
      <c r="CB1375" s="95" t="str">
        <f t="shared" si="51"/>
        <v/>
      </c>
    </row>
    <row r="1376" spans="79:80" ht="13.8">
      <c r="CA1376" s="95" t="str">
        <f t="shared" si="50"/>
        <v/>
      </c>
      <c r="CB1376" s="95" t="str">
        <f t="shared" si="51"/>
        <v/>
      </c>
    </row>
    <row r="1377" spans="79:80" ht="13.8">
      <c r="CA1377" s="95" t="str">
        <f t="shared" si="50"/>
        <v/>
      </c>
      <c r="CB1377" s="95" t="str">
        <f t="shared" si="51"/>
        <v/>
      </c>
    </row>
    <row r="1378" spans="79:80" ht="13.8">
      <c r="CA1378" s="95" t="str">
        <f t="shared" si="50"/>
        <v/>
      </c>
      <c r="CB1378" s="95" t="str">
        <f t="shared" si="51"/>
        <v/>
      </c>
    </row>
    <row r="1379" spans="79:80" ht="13.8">
      <c r="CA1379" s="95" t="str">
        <f t="shared" si="50"/>
        <v/>
      </c>
      <c r="CB1379" s="95" t="str">
        <f t="shared" si="51"/>
        <v/>
      </c>
    </row>
    <row r="1380" spans="79:80" ht="13.8">
      <c r="CA1380" s="95" t="str">
        <f t="shared" si="50"/>
        <v/>
      </c>
      <c r="CB1380" s="95" t="str">
        <f t="shared" si="51"/>
        <v/>
      </c>
    </row>
    <row r="1381" spans="79:80" ht="13.8">
      <c r="CA1381" s="95" t="str">
        <f t="shared" si="50"/>
        <v/>
      </c>
      <c r="CB1381" s="95" t="str">
        <f t="shared" si="51"/>
        <v/>
      </c>
    </row>
    <row r="1382" spans="79:80" ht="13.8">
      <c r="CA1382" s="95" t="str">
        <f t="shared" si="50"/>
        <v/>
      </c>
      <c r="CB1382" s="95" t="str">
        <f t="shared" si="51"/>
        <v/>
      </c>
    </row>
    <row r="1383" spans="79:80" ht="13.8">
      <c r="CA1383" s="95" t="str">
        <f t="shared" si="50"/>
        <v/>
      </c>
      <c r="CB1383" s="95" t="str">
        <f t="shared" si="51"/>
        <v/>
      </c>
    </row>
    <row r="1384" spans="79:80" ht="13.8">
      <c r="CA1384" s="95" t="str">
        <f t="shared" si="50"/>
        <v/>
      </c>
      <c r="CB1384" s="95" t="str">
        <f t="shared" si="51"/>
        <v/>
      </c>
    </row>
    <row r="1385" spans="79:80" ht="13.8">
      <c r="CA1385" s="95" t="str">
        <f t="shared" si="50"/>
        <v/>
      </c>
      <c r="CB1385" s="95" t="str">
        <f t="shared" si="51"/>
        <v/>
      </c>
    </row>
    <row r="1386" spans="79:80" ht="13.8">
      <c r="CA1386" s="95" t="str">
        <f t="shared" si="50"/>
        <v/>
      </c>
      <c r="CB1386" s="95" t="str">
        <f t="shared" si="51"/>
        <v/>
      </c>
    </row>
    <row r="1387" spans="79:80" ht="13.8">
      <c r="CA1387" s="95" t="str">
        <f t="shared" ref="CA1387:CA1450" si="52">IF(AZ387="","",AZ387)</f>
        <v/>
      </c>
      <c r="CB1387" s="95" t="str">
        <f t="shared" ref="CB1387:CB1450" si="53">IF(BF387="","",BF387)</f>
        <v/>
      </c>
    </row>
    <row r="1388" spans="79:80" ht="13.8">
      <c r="CA1388" s="95" t="str">
        <f t="shared" si="52"/>
        <v/>
      </c>
      <c r="CB1388" s="95" t="str">
        <f t="shared" si="53"/>
        <v/>
      </c>
    </row>
    <row r="1389" spans="79:80" ht="13.8">
      <c r="CA1389" s="95" t="str">
        <f t="shared" si="52"/>
        <v/>
      </c>
      <c r="CB1389" s="95" t="str">
        <f t="shared" si="53"/>
        <v/>
      </c>
    </row>
    <row r="1390" spans="79:80" ht="13.8">
      <c r="CA1390" s="95" t="str">
        <f t="shared" si="52"/>
        <v/>
      </c>
      <c r="CB1390" s="95" t="str">
        <f t="shared" si="53"/>
        <v/>
      </c>
    </row>
    <row r="1391" spans="79:80" ht="13.8">
      <c r="CA1391" s="95" t="str">
        <f t="shared" si="52"/>
        <v/>
      </c>
      <c r="CB1391" s="95" t="str">
        <f t="shared" si="53"/>
        <v/>
      </c>
    </row>
    <row r="1392" spans="79:80" ht="13.8">
      <c r="CA1392" s="95" t="str">
        <f t="shared" si="52"/>
        <v/>
      </c>
      <c r="CB1392" s="95" t="str">
        <f t="shared" si="53"/>
        <v/>
      </c>
    </row>
    <row r="1393" spans="79:80" ht="13.8">
      <c r="CA1393" s="95" t="str">
        <f t="shared" si="52"/>
        <v/>
      </c>
      <c r="CB1393" s="95" t="str">
        <f t="shared" si="53"/>
        <v/>
      </c>
    </row>
    <row r="1394" spans="79:80" ht="13.8">
      <c r="CA1394" s="95" t="str">
        <f t="shared" si="52"/>
        <v/>
      </c>
      <c r="CB1394" s="95" t="str">
        <f t="shared" si="53"/>
        <v/>
      </c>
    </row>
    <row r="1395" spans="79:80" ht="13.8">
      <c r="CA1395" s="95" t="str">
        <f t="shared" si="52"/>
        <v/>
      </c>
      <c r="CB1395" s="95" t="str">
        <f t="shared" si="53"/>
        <v/>
      </c>
    </row>
    <row r="1396" spans="79:80" ht="13.8">
      <c r="CA1396" s="95" t="str">
        <f t="shared" si="52"/>
        <v/>
      </c>
      <c r="CB1396" s="95" t="str">
        <f t="shared" si="53"/>
        <v/>
      </c>
    </row>
    <row r="1397" spans="79:80" ht="13.8">
      <c r="CA1397" s="95" t="str">
        <f t="shared" si="52"/>
        <v/>
      </c>
      <c r="CB1397" s="95" t="str">
        <f t="shared" si="53"/>
        <v/>
      </c>
    </row>
    <row r="1398" spans="79:80" ht="13.8">
      <c r="CA1398" s="95" t="str">
        <f t="shared" si="52"/>
        <v/>
      </c>
      <c r="CB1398" s="95" t="str">
        <f t="shared" si="53"/>
        <v/>
      </c>
    </row>
    <row r="1399" spans="79:80" ht="13.8">
      <c r="CA1399" s="95" t="str">
        <f t="shared" si="52"/>
        <v/>
      </c>
      <c r="CB1399" s="95" t="str">
        <f t="shared" si="53"/>
        <v/>
      </c>
    </row>
    <row r="1400" spans="79:80" ht="13.8">
      <c r="CA1400" s="95" t="str">
        <f t="shared" si="52"/>
        <v/>
      </c>
      <c r="CB1400" s="95" t="str">
        <f t="shared" si="53"/>
        <v/>
      </c>
    </row>
    <row r="1401" spans="79:80" ht="13.8">
      <c r="CA1401" s="95" t="str">
        <f t="shared" si="52"/>
        <v/>
      </c>
      <c r="CB1401" s="95" t="str">
        <f t="shared" si="53"/>
        <v/>
      </c>
    </row>
    <row r="1402" spans="79:80" ht="13.8">
      <c r="CA1402" s="95" t="str">
        <f t="shared" si="52"/>
        <v/>
      </c>
      <c r="CB1402" s="95" t="str">
        <f t="shared" si="53"/>
        <v/>
      </c>
    </row>
    <row r="1403" spans="79:80" ht="13.8">
      <c r="CA1403" s="95" t="str">
        <f t="shared" si="52"/>
        <v/>
      </c>
      <c r="CB1403" s="95" t="str">
        <f t="shared" si="53"/>
        <v/>
      </c>
    </row>
    <row r="1404" spans="79:80" ht="13.8">
      <c r="CA1404" s="95" t="str">
        <f t="shared" si="52"/>
        <v/>
      </c>
      <c r="CB1404" s="95" t="str">
        <f t="shared" si="53"/>
        <v/>
      </c>
    </row>
    <row r="1405" spans="79:80" ht="13.8">
      <c r="CA1405" s="95" t="str">
        <f t="shared" si="52"/>
        <v/>
      </c>
      <c r="CB1405" s="95" t="str">
        <f t="shared" si="53"/>
        <v/>
      </c>
    </row>
    <row r="1406" spans="79:80" ht="13.8">
      <c r="CA1406" s="95" t="str">
        <f t="shared" si="52"/>
        <v/>
      </c>
      <c r="CB1406" s="95" t="str">
        <f t="shared" si="53"/>
        <v/>
      </c>
    </row>
    <row r="1407" spans="79:80" ht="13.8">
      <c r="CA1407" s="95" t="str">
        <f t="shared" si="52"/>
        <v/>
      </c>
      <c r="CB1407" s="95" t="str">
        <f t="shared" si="53"/>
        <v/>
      </c>
    </row>
    <row r="1408" spans="79:80" ht="13.8">
      <c r="CA1408" s="95" t="str">
        <f t="shared" si="52"/>
        <v/>
      </c>
      <c r="CB1408" s="95" t="str">
        <f t="shared" si="53"/>
        <v/>
      </c>
    </row>
    <row r="1409" spans="79:80" ht="13.8">
      <c r="CA1409" s="95" t="str">
        <f t="shared" si="52"/>
        <v/>
      </c>
      <c r="CB1409" s="95" t="str">
        <f t="shared" si="53"/>
        <v/>
      </c>
    </row>
    <row r="1410" spans="79:80" ht="13.8">
      <c r="CA1410" s="95" t="str">
        <f t="shared" si="52"/>
        <v/>
      </c>
      <c r="CB1410" s="95" t="str">
        <f t="shared" si="53"/>
        <v/>
      </c>
    </row>
    <row r="1411" spans="79:80" ht="13.8">
      <c r="CA1411" s="95" t="str">
        <f t="shared" si="52"/>
        <v/>
      </c>
      <c r="CB1411" s="95" t="str">
        <f t="shared" si="53"/>
        <v/>
      </c>
    </row>
    <row r="1412" spans="79:80" ht="13.8">
      <c r="CA1412" s="95" t="str">
        <f t="shared" si="52"/>
        <v/>
      </c>
      <c r="CB1412" s="95" t="str">
        <f t="shared" si="53"/>
        <v/>
      </c>
    </row>
    <row r="1413" spans="79:80" ht="13.8">
      <c r="CA1413" s="95" t="str">
        <f t="shared" si="52"/>
        <v/>
      </c>
      <c r="CB1413" s="95" t="str">
        <f t="shared" si="53"/>
        <v/>
      </c>
    </row>
    <row r="1414" spans="79:80" ht="13.8">
      <c r="CA1414" s="95" t="str">
        <f t="shared" si="52"/>
        <v/>
      </c>
      <c r="CB1414" s="95" t="str">
        <f t="shared" si="53"/>
        <v/>
      </c>
    </row>
    <row r="1415" spans="79:80" ht="13.8">
      <c r="CA1415" s="95" t="str">
        <f t="shared" si="52"/>
        <v/>
      </c>
      <c r="CB1415" s="95" t="str">
        <f t="shared" si="53"/>
        <v/>
      </c>
    </row>
    <row r="1416" spans="79:80" ht="13.8">
      <c r="CA1416" s="95" t="str">
        <f t="shared" si="52"/>
        <v/>
      </c>
      <c r="CB1416" s="95" t="str">
        <f t="shared" si="53"/>
        <v/>
      </c>
    </row>
    <row r="1417" spans="79:80" ht="13.8">
      <c r="CA1417" s="95" t="str">
        <f t="shared" si="52"/>
        <v/>
      </c>
      <c r="CB1417" s="95" t="str">
        <f t="shared" si="53"/>
        <v/>
      </c>
    </row>
    <row r="1418" spans="79:80" ht="13.8">
      <c r="CA1418" s="95" t="str">
        <f t="shared" si="52"/>
        <v/>
      </c>
      <c r="CB1418" s="95" t="str">
        <f t="shared" si="53"/>
        <v/>
      </c>
    </row>
    <row r="1419" spans="79:80" ht="13.8">
      <c r="CA1419" s="95" t="str">
        <f t="shared" si="52"/>
        <v/>
      </c>
      <c r="CB1419" s="95" t="str">
        <f t="shared" si="53"/>
        <v/>
      </c>
    </row>
    <row r="1420" spans="79:80" ht="13.8">
      <c r="CA1420" s="95" t="str">
        <f t="shared" si="52"/>
        <v/>
      </c>
      <c r="CB1420" s="95" t="str">
        <f t="shared" si="53"/>
        <v/>
      </c>
    </row>
    <row r="1421" spans="79:80" ht="13.8">
      <c r="CA1421" s="95" t="str">
        <f t="shared" si="52"/>
        <v/>
      </c>
      <c r="CB1421" s="95" t="str">
        <f t="shared" si="53"/>
        <v/>
      </c>
    </row>
    <row r="1422" spans="79:80" ht="13.8">
      <c r="CA1422" s="95" t="str">
        <f t="shared" si="52"/>
        <v/>
      </c>
      <c r="CB1422" s="95" t="str">
        <f t="shared" si="53"/>
        <v/>
      </c>
    </row>
    <row r="1423" spans="79:80" ht="13.8">
      <c r="CA1423" s="95" t="str">
        <f t="shared" si="52"/>
        <v/>
      </c>
      <c r="CB1423" s="95" t="str">
        <f t="shared" si="53"/>
        <v/>
      </c>
    </row>
    <row r="1424" spans="79:80" ht="13.8">
      <c r="CA1424" s="95" t="str">
        <f t="shared" si="52"/>
        <v/>
      </c>
      <c r="CB1424" s="95" t="str">
        <f t="shared" si="53"/>
        <v/>
      </c>
    </row>
    <row r="1425" spans="79:80" ht="13.8">
      <c r="CA1425" s="95" t="str">
        <f t="shared" si="52"/>
        <v/>
      </c>
      <c r="CB1425" s="95" t="str">
        <f t="shared" si="53"/>
        <v/>
      </c>
    </row>
    <row r="1426" spans="79:80" ht="13.8">
      <c r="CA1426" s="95" t="str">
        <f t="shared" si="52"/>
        <v/>
      </c>
      <c r="CB1426" s="95" t="str">
        <f t="shared" si="53"/>
        <v/>
      </c>
    </row>
    <row r="1427" spans="79:80" ht="13.8">
      <c r="CA1427" s="95" t="str">
        <f t="shared" si="52"/>
        <v/>
      </c>
      <c r="CB1427" s="95" t="str">
        <f t="shared" si="53"/>
        <v/>
      </c>
    </row>
    <row r="1428" spans="79:80" ht="13.8">
      <c r="CA1428" s="95" t="str">
        <f t="shared" si="52"/>
        <v/>
      </c>
      <c r="CB1428" s="95" t="str">
        <f t="shared" si="53"/>
        <v/>
      </c>
    </row>
    <row r="1429" spans="79:80" ht="13.8">
      <c r="CA1429" s="95" t="str">
        <f t="shared" si="52"/>
        <v/>
      </c>
      <c r="CB1429" s="95" t="str">
        <f t="shared" si="53"/>
        <v/>
      </c>
    </row>
    <row r="1430" spans="79:80" ht="13.8">
      <c r="CA1430" s="95" t="str">
        <f t="shared" si="52"/>
        <v/>
      </c>
      <c r="CB1430" s="95" t="str">
        <f t="shared" si="53"/>
        <v/>
      </c>
    </row>
    <row r="1431" spans="79:80" ht="13.8">
      <c r="CA1431" s="95" t="str">
        <f t="shared" si="52"/>
        <v/>
      </c>
      <c r="CB1431" s="95" t="str">
        <f t="shared" si="53"/>
        <v/>
      </c>
    </row>
    <row r="1432" spans="79:80" ht="13.8">
      <c r="CA1432" s="95" t="str">
        <f t="shared" si="52"/>
        <v/>
      </c>
      <c r="CB1432" s="95" t="str">
        <f t="shared" si="53"/>
        <v/>
      </c>
    </row>
    <row r="1433" spans="79:80" ht="13.8">
      <c r="CA1433" s="95" t="str">
        <f t="shared" si="52"/>
        <v/>
      </c>
      <c r="CB1433" s="95" t="str">
        <f t="shared" si="53"/>
        <v/>
      </c>
    </row>
    <row r="1434" spans="79:80" ht="13.8">
      <c r="CA1434" s="95" t="str">
        <f t="shared" si="52"/>
        <v/>
      </c>
      <c r="CB1434" s="95" t="str">
        <f t="shared" si="53"/>
        <v/>
      </c>
    </row>
    <row r="1435" spans="79:80" ht="13.8">
      <c r="CA1435" s="95" t="str">
        <f t="shared" si="52"/>
        <v/>
      </c>
      <c r="CB1435" s="95" t="str">
        <f t="shared" si="53"/>
        <v/>
      </c>
    </row>
    <row r="1436" spans="79:80" ht="13.8">
      <c r="CA1436" s="95" t="str">
        <f t="shared" si="52"/>
        <v/>
      </c>
      <c r="CB1436" s="95" t="str">
        <f t="shared" si="53"/>
        <v/>
      </c>
    </row>
    <row r="1437" spans="79:80" ht="13.8">
      <c r="CA1437" s="95" t="str">
        <f t="shared" si="52"/>
        <v/>
      </c>
      <c r="CB1437" s="95" t="str">
        <f t="shared" si="53"/>
        <v/>
      </c>
    </row>
    <row r="1438" spans="79:80" ht="13.8">
      <c r="CA1438" s="95" t="str">
        <f t="shared" si="52"/>
        <v/>
      </c>
      <c r="CB1438" s="95" t="str">
        <f t="shared" si="53"/>
        <v/>
      </c>
    </row>
    <row r="1439" spans="79:80" ht="13.8">
      <c r="CA1439" s="95" t="str">
        <f t="shared" si="52"/>
        <v/>
      </c>
      <c r="CB1439" s="95" t="str">
        <f t="shared" si="53"/>
        <v/>
      </c>
    </row>
    <row r="1440" spans="79:80" ht="13.8">
      <c r="CA1440" s="95" t="str">
        <f t="shared" si="52"/>
        <v/>
      </c>
      <c r="CB1440" s="95" t="str">
        <f t="shared" si="53"/>
        <v/>
      </c>
    </row>
    <row r="1441" spans="79:80" ht="13.8">
      <c r="CA1441" s="95" t="str">
        <f t="shared" si="52"/>
        <v/>
      </c>
      <c r="CB1441" s="95" t="str">
        <f t="shared" si="53"/>
        <v/>
      </c>
    </row>
    <row r="1442" spans="79:80" ht="13.8">
      <c r="CA1442" s="95" t="str">
        <f t="shared" si="52"/>
        <v/>
      </c>
      <c r="CB1442" s="95" t="str">
        <f t="shared" si="53"/>
        <v/>
      </c>
    </row>
    <row r="1443" spans="79:80" ht="13.8">
      <c r="CA1443" s="95" t="str">
        <f t="shared" si="52"/>
        <v/>
      </c>
      <c r="CB1443" s="95" t="str">
        <f t="shared" si="53"/>
        <v/>
      </c>
    </row>
    <row r="1444" spans="79:80" ht="13.8">
      <c r="CA1444" s="95" t="str">
        <f t="shared" si="52"/>
        <v/>
      </c>
      <c r="CB1444" s="95" t="str">
        <f t="shared" si="53"/>
        <v/>
      </c>
    </row>
    <row r="1445" spans="79:80" ht="13.8">
      <c r="CA1445" s="95" t="str">
        <f t="shared" si="52"/>
        <v/>
      </c>
      <c r="CB1445" s="95" t="str">
        <f t="shared" si="53"/>
        <v/>
      </c>
    </row>
    <row r="1446" spans="79:80" ht="13.8">
      <c r="CA1446" s="95" t="str">
        <f t="shared" si="52"/>
        <v/>
      </c>
      <c r="CB1446" s="95" t="str">
        <f t="shared" si="53"/>
        <v/>
      </c>
    </row>
    <row r="1447" spans="79:80" ht="13.8">
      <c r="CA1447" s="95" t="str">
        <f t="shared" si="52"/>
        <v/>
      </c>
      <c r="CB1447" s="95" t="str">
        <f t="shared" si="53"/>
        <v/>
      </c>
    </row>
    <row r="1448" spans="79:80" ht="13.8">
      <c r="CA1448" s="95" t="str">
        <f t="shared" si="52"/>
        <v/>
      </c>
      <c r="CB1448" s="95" t="str">
        <f t="shared" si="53"/>
        <v/>
      </c>
    </row>
    <row r="1449" spans="79:80" ht="13.8">
      <c r="CA1449" s="95" t="str">
        <f t="shared" si="52"/>
        <v/>
      </c>
      <c r="CB1449" s="95" t="str">
        <f t="shared" si="53"/>
        <v/>
      </c>
    </row>
    <row r="1450" spans="79:80" ht="13.8">
      <c r="CA1450" s="95" t="str">
        <f t="shared" si="52"/>
        <v/>
      </c>
      <c r="CB1450" s="95" t="str">
        <f t="shared" si="53"/>
        <v/>
      </c>
    </row>
    <row r="1451" spans="79:80" ht="13.8">
      <c r="CA1451" s="95" t="str">
        <f t="shared" ref="CA1451:CA1514" si="54">IF(AZ451="","",AZ451)</f>
        <v/>
      </c>
      <c r="CB1451" s="95" t="str">
        <f t="shared" ref="CB1451:CB1514" si="55">IF(BF451="","",BF451)</f>
        <v/>
      </c>
    </row>
    <row r="1452" spans="79:80" ht="13.8">
      <c r="CA1452" s="95" t="str">
        <f t="shared" si="54"/>
        <v/>
      </c>
      <c r="CB1452" s="95" t="str">
        <f t="shared" si="55"/>
        <v/>
      </c>
    </row>
    <row r="1453" spans="79:80" ht="13.8">
      <c r="CA1453" s="95" t="str">
        <f t="shared" si="54"/>
        <v/>
      </c>
      <c r="CB1453" s="95" t="str">
        <f t="shared" si="55"/>
        <v/>
      </c>
    </row>
    <row r="1454" spans="79:80" ht="13.8">
      <c r="CA1454" s="95" t="str">
        <f t="shared" si="54"/>
        <v/>
      </c>
      <c r="CB1454" s="95" t="str">
        <f t="shared" si="55"/>
        <v/>
      </c>
    </row>
    <row r="1455" spans="79:80" ht="13.8">
      <c r="CA1455" s="95" t="str">
        <f t="shared" si="54"/>
        <v/>
      </c>
      <c r="CB1455" s="95" t="str">
        <f t="shared" si="55"/>
        <v/>
      </c>
    </row>
    <row r="1456" spans="79:80" ht="13.8">
      <c r="CA1456" s="95" t="str">
        <f t="shared" si="54"/>
        <v/>
      </c>
      <c r="CB1456" s="95" t="str">
        <f t="shared" si="55"/>
        <v/>
      </c>
    </row>
    <row r="1457" spans="79:80" ht="13.8">
      <c r="CA1457" s="95" t="str">
        <f t="shared" si="54"/>
        <v/>
      </c>
      <c r="CB1457" s="95" t="str">
        <f t="shared" si="55"/>
        <v/>
      </c>
    </row>
    <row r="1458" spans="79:80" ht="13.8">
      <c r="CA1458" s="95" t="str">
        <f t="shared" si="54"/>
        <v/>
      </c>
      <c r="CB1458" s="95" t="str">
        <f t="shared" si="55"/>
        <v/>
      </c>
    </row>
    <row r="1459" spans="79:80" ht="13.8">
      <c r="CA1459" s="95" t="str">
        <f t="shared" si="54"/>
        <v/>
      </c>
      <c r="CB1459" s="95" t="str">
        <f t="shared" si="55"/>
        <v/>
      </c>
    </row>
    <row r="1460" spans="79:80" ht="13.8">
      <c r="CA1460" s="95" t="str">
        <f t="shared" si="54"/>
        <v/>
      </c>
      <c r="CB1460" s="95" t="str">
        <f t="shared" si="55"/>
        <v/>
      </c>
    </row>
    <row r="1461" spans="79:80" ht="13.8">
      <c r="CA1461" s="95" t="str">
        <f t="shared" si="54"/>
        <v/>
      </c>
      <c r="CB1461" s="95" t="str">
        <f t="shared" si="55"/>
        <v/>
      </c>
    </row>
    <row r="1462" spans="79:80" ht="13.8">
      <c r="CA1462" s="95" t="str">
        <f t="shared" si="54"/>
        <v/>
      </c>
      <c r="CB1462" s="95" t="str">
        <f t="shared" si="55"/>
        <v/>
      </c>
    </row>
    <row r="1463" spans="79:80" ht="13.8">
      <c r="CA1463" s="95" t="str">
        <f t="shared" si="54"/>
        <v/>
      </c>
      <c r="CB1463" s="95" t="str">
        <f t="shared" si="55"/>
        <v/>
      </c>
    </row>
    <row r="1464" spans="79:80" ht="13.8">
      <c r="CA1464" s="95" t="str">
        <f t="shared" si="54"/>
        <v/>
      </c>
      <c r="CB1464" s="95" t="str">
        <f t="shared" si="55"/>
        <v/>
      </c>
    </row>
    <row r="1465" spans="79:80" ht="13.8">
      <c r="CA1465" s="95" t="str">
        <f t="shared" si="54"/>
        <v/>
      </c>
      <c r="CB1465" s="95" t="str">
        <f t="shared" si="55"/>
        <v/>
      </c>
    </row>
    <row r="1466" spans="79:80" ht="13.8">
      <c r="CA1466" s="95" t="str">
        <f t="shared" si="54"/>
        <v/>
      </c>
      <c r="CB1466" s="95" t="str">
        <f t="shared" si="55"/>
        <v/>
      </c>
    </row>
    <row r="1467" spans="79:80" ht="13.8">
      <c r="CA1467" s="95" t="str">
        <f t="shared" si="54"/>
        <v/>
      </c>
      <c r="CB1467" s="95" t="str">
        <f t="shared" si="55"/>
        <v/>
      </c>
    </row>
    <row r="1468" spans="79:80" ht="13.8">
      <c r="CA1468" s="95" t="str">
        <f t="shared" si="54"/>
        <v/>
      </c>
      <c r="CB1468" s="95" t="str">
        <f t="shared" si="55"/>
        <v/>
      </c>
    </row>
    <row r="1469" spans="79:80" ht="13.8">
      <c r="CA1469" s="95" t="str">
        <f t="shared" si="54"/>
        <v/>
      </c>
      <c r="CB1469" s="95" t="str">
        <f t="shared" si="55"/>
        <v/>
      </c>
    </row>
    <row r="1470" spans="79:80" ht="13.8">
      <c r="CA1470" s="95" t="str">
        <f t="shared" si="54"/>
        <v/>
      </c>
      <c r="CB1470" s="95" t="str">
        <f t="shared" si="55"/>
        <v/>
      </c>
    </row>
    <row r="1471" spans="79:80" ht="13.8">
      <c r="CA1471" s="95" t="str">
        <f t="shared" si="54"/>
        <v/>
      </c>
      <c r="CB1471" s="95" t="str">
        <f t="shared" si="55"/>
        <v/>
      </c>
    </row>
    <row r="1472" spans="79:80" ht="13.8">
      <c r="CA1472" s="95" t="str">
        <f t="shared" si="54"/>
        <v/>
      </c>
      <c r="CB1472" s="95" t="str">
        <f t="shared" si="55"/>
        <v/>
      </c>
    </row>
    <row r="1473" spans="79:80" ht="13.8">
      <c r="CA1473" s="95" t="str">
        <f t="shared" si="54"/>
        <v/>
      </c>
      <c r="CB1473" s="95" t="str">
        <f t="shared" si="55"/>
        <v/>
      </c>
    </row>
    <row r="1474" spans="79:80" ht="13.8">
      <c r="CA1474" s="95" t="str">
        <f t="shared" si="54"/>
        <v/>
      </c>
      <c r="CB1474" s="95" t="str">
        <f t="shared" si="55"/>
        <v/>
      </c>
    </row>
    <row r="1475" spans="79:80" ht="13.8">
      <c r="CA1475" s="95" t="str">
        <f t="shared" si="54"/>
        <v/>
      </c>
      <c r="CB1475" s="95" t="str">
        <f t="shared" si="55"/>
        <v/>
      </c>
    </row>
    <row r="1476" spans="79:80" ht="13.8">
      <c r="CA1476" s="95" t="str">
        <f t="shared" si="54"/>
        <v/>
      </c>
      <c r="CB1476" s="95" t="str">
        <f t="shared" si="55"/>
        <v/>
      </c>
    </row>
    <row r="1477" spans="79:80" ht="13.8">
      <c r="CA1477" s="95" t="str">
        <f t="shared" si="54"/>
        <v/>
      </c>
      <c r="CB1477" s="95" t="str">
        <f t="shared" si="55"/>
        <v/>
      </c>
    </row>
    <row r="1478" spans="79:80" ht="13.8">
      <c r="CA1478" s="95" t="str">
        <f t="shared" si="54"/>
        <v/>
      </c>
      <c r="CB1478" s="95" t="str">
        <f t="shared" si="55"/>
        <v/>
      </c>
    </row>
    <row r="1479" spans="79:80" ht="13.8">
      <c r="CA1479" s="95" t="str">
        <f t="shared" si="54"/>
        <v/>
      </c>
      <c r="CB1479" s="95" t="str">
        <f t="shared" si="55"/>
        <v/>
      </c>
    </row>
    <row r="1480" spans="79:80" ht="13.8">
      <c r="CA1480" s="95" t="str">
        <f t="shared" si="54"/>
        <v/>
      </c>
      <c r="CB1480" s="95" t="str">
        <f t="shared" si="55"/>
        <v/>
      </c>
    </row>
    <row r="1481" spans="79:80" ht="13.8">
      <c r="CA1481" s="95" t="str">
        <f t="shared" si="54"/>
        <v/>
      </c>
      <c r="CB1481" s="95" t="str">
        <f t="shared" si="55"/>
        <v/>
      </c>
    </row>
    <row r="1482" spans="79:80" ht="13.8">
      <c r="CA1482" s="95" t="str">
        <f t="shared" si="54"/>
        <v/>
      </c>
      <c r="CB1482" s="95" t="str">
        <f t="shared" si="55"/>
        <v/>
      </c>
    </row>
    <row r="1483" spans="79:80" ht="13.8">
      <c r="CA1483" s="95" t="str">
        <f t="shared" si="54"/>
        <v/>
      </c>
      <c r="CB1483" s="95" t="str">
        <f t="shared" si="55"/>
        <v/>
      </c>
    </row>
    <row r="1484" spans="79:80" ht="13.8">
      <c r="CA1484" s="95" t="str">
        <f t="shared" si="54"/>
        <v/>
      </c>
      <c r="CB1484" s="95" t="str">
        <f t="shared" si="55"/>
        <v/>
      </c>
    </row>
    <row r="1485" spans="79:80" ht="13.8">
      <c r="CA1485" s="95" t="str">
        <f t="shared" si="54"/>
        <v/>
      </c>
      <c r="CB1485" s="95" t="str">
        <f t="shared" si="55"/>
        <v/>
      </c>
    </row>
    <row r="1486" spans="79:80" ht="13.8">
      <c r="CA1486" s="95" t="str">
        <f t="shared" si="54"/>
        <v/>
      </c>
      <c r="CB1486" s="95" t="str">
        <f t="shared" si="55"/>
        <v/>
      </c>
    </row>
    <row r="1487" spans="79:80" ht="13.8">
      <c r="CA1487" s="95" t="str">
        <f t="shared" si="54"/>
        <v/>
      </c>
      <c r="CB1487" s="95" t="str">
        <f t="shared" si="55"/>
        <v/>
      </c>
    </row>
    <row r="1488" spans="79:80" ht="13.8">
      <c r="CA1488" s="95" t="str">
        <f t="shared" si="54"/>
        <v/>
      </c>
      <c r="CB1488" s="95" t="str">
        <f t="shared" si="55"/>
        <v/>
      </c>
    </row>
    <row r="1489" spans="79:80" ht="13.8">
      <c r="CA1489" s="95" t="str">
        <f t="shared" si="54"/>
        <v/>
      </c>
      <c r="CB1489" s="95" t="str">
        <f t="shared" si="55"/>
        <v/>
      </c>
    </row>
    <row r="1490" spans="79:80" ht="13.8">
      <c r="CA1490" s="95" t="str">
        <f t="shared" si="54"/>
        <v/>
      </c>
      <c r="CB1490" s="95" t="str">
        <f t="shared" si="55"/>
        <v/>
      </c>
    </row>
    <row r="1491" spans="79:80" ht="13.8">
      <c r="CA1491" s="95" t="str">
        <f t="shared" si="54"/>
        <v/>
      </c>
      <c r="CB1491" s="95" t="str">
        <f t="shared" si="55"/>
        <v/>
      </c>
    </row>
    <row r="1492" spans="79:80" ht="13.8">
      <c r="CA1492" s="95" t="str">
        <f t="shared" si="54"/>
        <v/>
      </c>
      <c r="CB1492" s="95" t="str">
        <f t="shared" si="55"/>
        <v/>
      </c>
    </row>
    <row r="1493" spans="79:80" ht="13.8">
      <c r="CA1493" s="95" t="str">
        <f t="shared" si="54"/>
        <v/>
      </c>
      <c r="CB1493" s="95" t="str">
        <f t="shared" si="55"/>
        <v/>
      </c>
    </row>
    <row r="1494" spans="79:80" ht="13.8">
      <c r="CA1494" s="95" t="str">
        <f t="shared" si="54"/>
        <v/>
      </c>
      <c r="CB1494" s="95" t="str">
        <f t="shared" si="55"/>
        <v/>
      </c>
    </row>
    <row r="1495" spans="79:80" ht="13.8">
      <c r="CA1495" s="95" t="str">
        <f t="shared" si="54"/>
        <v/>
      </c>
      <c r="CB1495" s="95" t="str">
        <f t="shared" si="55"/>
        <v/>
      </c>
    </row>
    <row r="1496" spans="79:80" ht="13.8">
      <c r="CA1496" s="95" t="str">
        <f t="shared" si="54"/>
        <v/>
      </c>
      <c r="CB1496" s="95" t="str">
        <f t="shared" si="55"/>
        <v/>
      </c>
    </row>
    <row r="1497" spans="79:80" ht="13.8">
      <c r="CA1497" s="95" t="str">
        <f t="shared" si="54"/>
        <v/>
      </c>
      <c r="CB1497" s="95" t="str">
        <f t="shared" si="55"/>
        <v/>
      </c>
    </row>
    <row r="1498" spans="79:80" ht="13.8">
      <c r="CA1498" s="95" t="str">
        <f t="shared" si="54"/>
        <v/>
      </c>
      <c r="CB1498" s="95" t="str">
        <f t="shared" si="55"/>
        <v/>
      </c>
    </row>
    <row r="1499" spans="79:80" ht="13.8">
      <c r="CA1499" s="95" t="str">
        <f t="shared" si="54"/>
        <v/>
      </c>
      <c r="CB1499" s="95" t="str">
        <f t="shared" si="55"/>
        <v/>
      </c>
    </row>
    <row r="1500" spans="79:80" ht="13.8">
      <c r="CA1500" s="95" t="str">
        <f t="shared" si="54"/>
        <v/>
      </c>
      <c r="CB1500" s="95" t="str">
        <f t="shared" si="55"/>
        <v/>
      </c>
    </row>
    <row r="1501" spans="79:80" ht="13.8">
      <c r="CA1501" s="95" t="str">
        <f t="shared" si="54"/>
        <v/>
      </c>
      <c r="CB1501" s="95" t="str">
        <f t="shared" si="55"/>
        <v/>
      </c>
    </row>
    <row r="1502" spans="79:80" ht="13.8">
      <c r="CA1502" s="95" t="str">
        <f t="shared" si="54"/>
        <v/>
      </c>
      <c r="CB1502" s="95" t="str">
        <f t="shared" si="55"/>
        <v/>
      </c>
    </row>
    <row r="1503" spans="79:80" ht="13.8">
      <c r="CA1503" s="95" t="str">
        <f t="shared" si="54"/>
        <v/>
      </c>
      <c r="CB1503" s="95" t="str">
        <f t="shared" si="55"/>
        <v/>
      </c>
    </row>
    <row r="1504" spans="79:80" ht="13.8">
      <c r="CA1504" s="95" t="str">
        <f t="shared" si="54"/>
        <v/>
      </c>
      <c r="CB1504" s="95" t="str">
        <f t="shared" si="55"/>
        <v/>
      </c>
    </row>
    <row r="1505" spans="79:80" ht="13.8">
      <c r="CA1505" s="95" t="str">
        <f t="shared" si="54"/>
        <v/>
      </c>
      <c r="CB1505" s="95" t="str">
        <f t="shared" si="55"/>
        <v/>
      </c>
    </row>
    <row r="1506" spans="79:80" ht="13.8">
      <c r="CA1506" s="95" t="str">
        <f t="shared" si="54"/>
        <v/>
      </c>
      <c r="CB1506" s="95" t="str">
        <f t="shared" si="55"/>
        <v/>
      </c>
    </row>
    <row r="1507" spans="79:80" ht="13.8">
      <c r="CA1507" s="95" t="str">
        <f t="shared" si="54"/>
        <v/>
      </c>
      <c r="CB1507" s="95" t="str">
        <f t="shared" si="55"/>
        <v/>
      </c>
    </row>
    <row r="1508" spans="79:80" ht="13.8">
      <c r="CA1508" s="95" t="str">
        <f t="shared" si="54"/>
        <v/>
      </c>
      <c r="CB1508" s="95" t="str">
        <f t="shared" si="55"/>
        <v/>
      </c>
    </row>
    <row r="1509" spans="79:80" ht="13.8">
      <c r="CA1509" s="95" t="str">
        <f t="shared" si="54"/>
        <v/>
      </c>
      <c r="CB1509" s="95" t="str">
        <f t="shared" si="55"/>
        <v/>
      </c>
    </row>
    <row r="1510" spans="79:80" ht="13.8">
      <c r="CA1510" s="95" t="str">
        <f t="shared" si="54"/>
        <v/>
      </c>
      <c r="CB1510" s="95" t="str">
        <f t="shared" si="55"/>
        <v/>
      </c>
    </row>
    <row r="1511" spans="79:80" ht="13.8">
      <c r="CA1511" s="95" t="str">
        <f t="shared" si="54"/>
        <v/>
      </c>
      <c r="CB1511" s="95" t="str">
        <f t="shared" si="55"/>
        <v/>
      </c>
    </row>
    <row r="1512" spans="79:80" ht="13.8">
      <c r="CA1512" s="95" t="str">
        <f t="shared" si="54"/>
        <v/>
      </c>
      <c r="CB1512" s="95" t="str">
        <f t="shared" si="55"/>
        <v/>
      </c>
    </row>
    <row r="1513" spans="79:80" ht="13.8">
      <c r="CA1513" s="95" t="str">
        <f t="shared" si="54"/>
        <v/>
      </c>
      <c r="CB1513" s="95" t="str">
        <f t="shared" si="55"/>
        <v/>
      </c>
    </row>
    <row r="1514" spans="79:80" ht="13.8">
      <c r="CA1514" s="95" t="str">
        <f t="shared" si="54"/>
        <v/>
      </c>
      <c r="CB1514" s="95" t="str">
        <f t="shared" si="55"/>
        <v/>
      </c>
    </row>
    <row r="1515" spans="79:80" ht="13.8">
      <c r="CA1515" s="95" t="str">
        <f t="shared" ref="CA1515:CA1578" si="56">IF(AZ515="","",AZ515)</f>
        <v/>
      </c>
      <c r="CB1515" s="95" t="str">
        <f t="shared" ref="CB1515:CB1578" si="57">IF(BF515="","",BF515)</f>
        <v/>
      </c>
    </row>
    <row r="1516" spans="79:80" ht="13.8">
      <c r="CA1516" s="95" t="str">
        <f t="shared" si="56"/>
        <v/>
      </c>
      <c r="CB1516" s="95" t="str">
        <f t="shared" si="57"/>
        <v/>
      </c>
    </row>
    <row r="1517" spans="79:80" ht="13.8">
      <c r="CA1517" s="95" t="str">
        <f t="shared" si="56"/>
        <v/>
      </c>
      <c r="CB1517" s="95" t="str">
        <f t="shared" si="57"/>
        <v/>
      </c>
    </row>
    <row r="1518" spans="79:80" ht="13.8">
      <c r="CA1518" s="95" t="str">
        <f t="shared" si="56"/>
        <v/>
      </c>
      <c r="CB1518" s="95" t="str">
        <f t="shared" si="57"/>
        <v/>
      </c>
    </row>
    <row r="1519" spans="79:80" ht="13.8">
      <c r="CA1519" s="95" t="str">
        <f t="shared" si="56"/>
        <v/>
      </c>
      <c r="CB1519" s="95" t="str">
        <f t="shared" si="57"/>
        <v/>
      </c>
    </row>
    <row r="1520" spans="79:80" ht="13.8">
      <c r="CA1520" s="95" t="str">
        <f t="shared" si="56"/>
        <v/>
      </c>
      <c r="CB1520" s="95" t="str">
        <f t="shared" si="57"/>
        <v/>
      </c>
    </row>
    <row r="1521" spans="79:80" ht="13.8">
      <c r="CA1521" s="95" t="str">
        <f t="shared" si="56"/>
        <v/>
      </c>
      <c r="CB1521" s="95" t="str">
        <f t="shared" si="57"/>
        <v/>
      </c>
    </row>
    <row r="1522" spans="79:80" ht="13.8">
      <c r="CA1522" s="95" t="str">
        <f t="shared" si="56"/>
        <v/>
      </c>
      <c r="CB1522" s="95" t="str">
        <f t="shared" si="57"/>
        <v/>
      </c>
    </row>
    <row r="1523" spans="79:80" ht="13.8">
      <c r="CA1523" s="95" t="str">
        <f t="shared" si="56"/>
        <v/>
      </c>
      <c r="CB1523" s="95" t="str">
        <f t="shared" si="57"/>
        <v/>
      </c>
    </row>
    <row r="1524" spans="79:80" ht="13.8">
      <c r="CA1524" s="95" t="str">
        <f t="shared" si="56"/>
        <v/>
      </c>
      <c r="CB1524" s="95" t="str">
        <f t="shared" si="57"/>
        <v/>
      </c>
    </row>
    <row r="1525" spans="79:80" ht="13.8">
      <c r="CA1525" s="95" t="str">
        <f t="shared" si="56"/>
        <v/>
      </c>
      <c r="CB1525" s="95" t="str">
        <f t="shared" si="57"/>
        <v/>
      </c>
    </row>
    <row r="1526" spans="79:80" ht="13.8">
      <c r="CA1526" s="95" t="str">
        <f t="shared" si="56"/>
        <v/>
      </c>
      <c r="CB1526" s="95" t="str">
        <f t="shared" si="57"/>
        <v/>
      </c>
    </row>
    <row r="1527" spans="79:80" ht="13.8">
      <c r="CA1527" s="95" t="str">
        <f t="shared" si="56"/>
        <v/>
      </c>
      <c r="CB1527" s="95" t="str">
        <f t="shared" si="57"/>
        <v/>
      </c>
    </row>
    <row r="1528" spans="79:80" ht="13.8">
      <c r="CA1528" s="95" t="str">
        <f t="shared" si="56"/>
        <v/>
      </c>
      <c r="CB1528" s="95" t="str">
        <f t="shared" si="57"/>
        <v/>
      </c>
    </row>
    <row r="1529" spans="79:80" ht="13.8">
      <c r="CA1529" s="95" t="str">
        <f t="shared" si="56"/>
        <v/>
      </c>
      <c r="CB1529" s="95" t="str">
        <f t="shared" si="57"/>
        <v/>
      </c>
    </row>
    <row r="1530" spans="79:80" ht="13.8">
      <c r="CA1530" s="95" t="str">
        <f t="shared" si="56"/>
        <v/>
      </c>
      <c r="CB1530" s="95" t="str">
        <f t="shared" si="57"/>
        <v/>
      </c>
    </row>
    <row r="1531" spans="79:80" ht="13.8">
      <c r="CA1531" s="95" t="str">
        <f t="shared" si="56"/>
        <v/>
      </c>
      <c r="CB1531" s="95" t="str">
        <f t="shared" si="57"/>
        <v/>
      </c>
    </row>
    <row r="1532" spans="79:80" ht="13.8">
      <c r="CA1532" s="95" t="str">
        <f t="shared" si="56"/>
        <v/>
      </c>
      <c r="CB1532" s="95" t="str">
        <f t="shared" si="57"/>
        <v/>
      </c>
    </row>
    <row r="1533" spans="79:80" ht="13.8">
      <c r="CA1533" s="95" t="str">
        <f t="shared" si="56"/>
        <v/>
      </c>
      <c r="CB1533" s="95" t="str">
        <f t="shared" si="57"/>
        <v/>
      </c>
    </row>
    <row r="1534" spans="79:80" ht="13.8">
      <c r="CA1534" s="95" t="str">
        <f t="shared" si="56"/>
        <v/>
      </c>
      <c r="CB1534" s="95" t="str">
        <f t="shared" si="57"/>
        <v/>
      </c>
    </row>
    <row r="1535" spans="79:80" ht="13.8">
      <c r="CA1535" s="95" t="str">
        <f t="shared" si="56"/>
        <v/>
      </c>
      <c r="CB1535" s="95" t="str">
        <f t="shared" si="57"/>
        <v/>
      </c>
    </row>
    <row r="1536" spans="79:80" ht="13.8">
      <c r="CA1536" s="95" t="str">
        <f t="shared" si="56"/>
        <v/>
      </c>
      <c r="CB1536" s="95" t="str">
        <f t="shared" si="57"/>
        <v/>
      </c>
    </row>
    <row r="1537" spans="79:80" ht="13.8">
      <c r="CA1537" s="95" t="str">
        <f t="shared" si="56"/>
        <v/>
      </c>
      <c r="CB1537" s="95" t="str">
        <f t="shared" si="57"/>
        <v/>
      </c>
    </row>
    <row r="1538" spans="79:80" ht="13.8">
      <c r="CA1538" s="95" t="str">
        <f t="shared" si="56"/>
        <v/>
      </c>
      <c r="CB1538" s="95" t="str">
        <f t="shared" si="57"/>
        <v/>
      </c>
    </row>
    <row r="1539" spans="79:80" ht="13.8">
      <c r="CA1539" s="95" t="str">
        <f t="shared" si="56"/>
        <v/>
      </c>
      <c r="CB1539" s="95" t="str">
        <f t="shared" si="57"/>
        <v/>
      </c>
    </row>
    <row r="1540" spans="79:80" ht="13.8">
      <c r="CA1540" s="95" t="str">
        <f t="shared" si="56"/>
        <v/>
      </c>
      <c r="CB1540" s="95" t="str">
        <f t="shared" si="57"/>
        <v/>
      </c>
    </row>
    <row r="1541" spans="79:80" ht="13.8">
      <c r="CA1541" s="95" t="str">
        <f t="shared" si="56"/>
        <v/>
      </c>
      <c r="CB1541" s="95" t="str">
        <f t="shared" si="57"/>
        <v/>
      </c>
    </row>
    <row r="1542" spans="79:80" ht="13.8">
      <c r="CA1542" s="95" t="str">
        <f t="shared" si="56"/>
        <v/>
      </c>
      <c r="CB1542" s="95" t="str">
        <f t="shared" si="57"/>
        <v/>
      </c>
    </row>
    <row r="1543" spans="79:80" ht="13.8">
      <c r="CA1543" s="95" t="str">
        <f t="shared" si="56"/>
        <v/>
      </c>
      <c r="CB1543" s="95" t="str">
        <f t="shared" si="57"/>
        <v/>
      </c>
    </row>
    <row r="1544" spans="79:80" ht="13.8">
      <c r="CA1544" s="95" t="str">
        <f t="shared" si="56"/>
        <v/>
      </c>
      <c r="CB1544" s="95" t="str">
        <f t="shared" si="57"/>
        <v/>
      </c>
    </row>
    <row r="1545" spans="79:80" ht="13.8">
      <c r="CA1545" s="95" t="str">
        <f t="shared" si="56"/>
        <v/>
      </c>
      <c r="CB1545" s="95" t="str">
        <f t="shared" si="57"/>
        <v/>
      </c>
    </row>
    <row r="1546" spans="79:80" ht="13.8">
      <c r="CA1546" s="95" t="str">
        <f t="shared" si="56"/>
        <v/>
      </c>
      <c r="CB1546" s="95" t="str">
        <f t="shared" si="57"/>
        <v/>
      </c>
    </row>
    <row r="1547" spans="79:80" ht="13.8">
      <c r="CA1547" s="95" t="str">
        <f t="shared" si="56"/>
        <v/>
      </c>
      <c r="CB1547" s="95" t="str">
        <f t="shared" si="57"/>
        <v/>
      </c>
    </row>
    <row r="1548" spans="79:80" ht="13.8">
      <c r="CA1548" s="95" t="str">
        <f t="shared" si="56"/>
        <v/>
      </c>
      <c r="CB1548" s="95" t="str">
        <f t="shared" si="57"/>
        <v/>
      </c>
    </row>
    <row r="1549" spans="79:80" ht="13.8">
      <c r="CA1549" s="95" t="str">
        <f t="shared" si="56"/>
        <v/>
      </c>
      <c r="CB1549" s="95" t="str">
        <f t="shared" si="57"/>
        <v/>
      </c>
    </row>
    <row r="1550" spans="79:80" ht="13.8">
      <c r="CA1550" s="95" t="str">
        <f t="shared" si="56"/>
        <v/>
      </c>
      <c r="CB1550" s="95" t="str">
        <f t="shared" si="57"/>
        <v/>
      </c>
    </row>
    <row r="1551" spans="79:80" ht="13.8">
      <c r="CA1551" s="95" t="str">
        <f t="shared" si="56"/>
        <v/>
      </c>
      <c r="CB1551" s="95" t="str">
        <f t="shared" si="57"/>
        <v/>
      </c>
    </row>
    <row r="1552" spans="79:80" ht="13.8">
      <c r="CA1552" s="95" t="str">
        <f t="shared" si="56"/>
        <v/>
      </c>
      <c r="CB1552" s="95" t="str">
        <f t="shared" si="57"/>
        <v/>
      </c>
    </row>
    <row r="1553" spans="79:80" ht="13.8">
      <c r="CA1553" s="95" t="str">
        <f t="shared" si="56"/>
        <v/>
      </c>
      <c r="CB1553" s="95" t="str">
        <f t="shared" si="57"/>
        <v/>
      </c>
    </row>
    <row r="1554" spans="79:80" ht="13.8">
      <c r="CA1554" s="95" t="str">
        <f t="shared" si="56"/>
        <v/>
      </c>
      <c r="CB1554" s="95" t="str">
        <f t="shared" si="57"/>
        <v/>
      </c>
    </row>
    <row r="1555" spans="79:80" ht="13.8">
      <c r="CA1555" s="95" t="str">
        <f t="shared" si="56"/>
        <v/>
      </c>
      <c r="CB1555" s="95" t="str">
        <f t="shared" si="57"/>
        <v/>
      </c>
    </row>
    <row r="1556" spans="79:80" ht="13.8">
      <c r="CA1556" s="95" t="str">
        <f t="shared" si="56"/>
        <v/>
      </c>
      <c r="CB1556" s="95" t="str">
        <f t="shared" si="57"/>
        <v/>
      </c>
    </row>
    <row r="1557" spans="79:80" ht="13.8">
      <c r="CA1557" s="95" t="str">
        <f t="shared" si="56"/>
        <v/>
      </c>
      <c r="CB1557" s="95" t="str">
        <f t="shared" si="57"/>
        <v/>
      </c>
    </row>
    <row r="1558" spans="79:80" ht="13.8">
      <c r="CA1558" s="95" t="str">
        <f t="shared" si="56"/>
        <v/>
      </c>
      <c r="CB1558" s="95" t="str">
        <f t="shared" si="57"/>
        <v/>
      </c>
    </row>
    <row r="1559" spans="79:80" ht="13.8">
      <c r="CA1559" s="95" t="str">
        <f t="shared" si="56"/>
        <v/>
      </c>
      <c r="CB1559" s="95" t="str">
        <f t="shared" si="57"/>
        <v/>
      </c>
    </row>
    <row r="1560" spans="79:80" ht="13.8">
      <c r="CA1560" s="95" t="str">
        <f t="shared" si="56"/>
        <v/>
      </c>
      <c r="CB1560" s="95" t="str">
        <f t="shared" si="57"/>
        <v/>
      </c>
    </row>
    <row r="1561" spans="79:80" ht="13.8">
      <c r="CA1561" s="95" t="str">
        <f t="shared" si="56"/>
        <v/>
      </c>
      <c r="CB1561" s="95" t="str">
        <f t="shared" si="57"/>
        <v/>
      </c>
    </row>
    <row r="1562" spans="79:80" ht="13.8">
      <c r="CA1562" s="95" t="str">
        <f t="shared" si="56"/>
        <v/>
      </c>
      <c r="CB1562" s="95" t="str">
        <f t="shared" si="57"/>
        <v/>
      </c>
    </row>
    <row r="1563" spans="79:80" ht="13.8">
      <c r="CA1563" s="95" t="str">
        <f t="shared" si="56"/>
        <v/>
      </c>
      <c r="CB1563" s="95" t="str">
        <f t="shared" si="57"/>
        <v/>
      </c>
    </row>
    <row r="1564" spans="79:80" ht="13.8">
      <c r="CA1564" s="95" t="str">
        <f t="shared" si="56"/>
        <v/>
      </c>
      <c r="CB1564" s="95" t="str">
        <f t="shared" si="57"/>
        <v/>
      </c>
    </row>
    <row r="1565" spans="79:80" ht="13.8">
      <c r="CA1565" s="95" t="str">
        <f t="shared" si="56"/>
        <v/>
      </c>
      <c r="CB1565" s="95" t="str">
        <f t="shared" si="57"/>
        <v/>
      </c>
    </row>
    <row r="1566" spans="79:80" ht="13.8">
      <c r="CA1566" s="95" t="str">
        <f t="shared" si="56"/>
        <v/>
      </c>
      <c r="CB1566" s="95" t="str">
        <f t="shared" si="57"/>
        <v/>
      </c>
    </row>
    <row r="1567" spans="79:80" ht="13.8">
      <c r="CA1567" s="95" t="str">
        <f t="shared" si="56"/>
        <v/>
      </c>
      <c r="CB1567" s="95" t="str">
        <f t="shared" si="57"/>
        <v/>
      </c>
    </row>
    <row r="1568" spans="79:80" ht="13.8">
      <c r="CA1568" s="95" t="str">
        <f t="shared" si="56"/>
        <v/>
      </c>
      <c r="CB1568" s="95" t="str">
        <f t="shared" si="57"/>
        <v/>
      </c>
    </row>
    <row r="1569" spans="79:80" ht="13.8">
      <c r="CA1569" s="95" t="str">
        <f t="shared" si="56"/>
        <v/>
      </c>
      <c r="CB1569" s="95" t="str">
        <f t="shared" si="57"/>
        <v/>
      </c>
    </row>
    <row r="1570" spans="79:80" ht="13.8">
      <c r="CA1570" s="95" t="str">
        <f t="shared" si="56"/>
        <v/>
      </c>
      <c r="CB1570" s="95" t="str">
        <f t="shared" si="57"/>
        <v/>
      </c>
    </row>
    <row r="1571" spans="79:80" ht="13.8">
      <c r="CA1571" s="95" t="str">
        <f t="shared" si="56"/>
        <v/>
      </c>
      <c r="CB1571" s="95" t="str">
        <f t="shared" si="57"/>
        <v/>
      </c>
    </row>
    <row r="1572" spans="79:80" ht="13.8">
      <c r="CA1572" s="95" t="str">
        <f t="shared" si="56"/>
        <v/>
      </c>
      <c r="CB1572" s="95" t="str">
        <f t="shared" si="57"/>
        <v/>
      </c>
    </row>
    <row r="1573" spans="79:80" ht="13.8">
      <c r="CA1573" s="95" t="str">
        <f t="shared" si="56"/>
        <v/>
      </c>
      <c r="CB1573" s="95" t="str">
        <f t="shared" si="57"/>
        <v/>
      </c>
    </row>
    <row r="1574" spans="79:80" ht="13.8">
      <c r="CA1574" s="95" t="str">
        <f t="shared" si="56"/>
        <v/>
      </c>
      <c r="CB1574" s="95" t="str">
        <f t="shared" si="57"/>
        <v/>
      </c>
    </row>
    <row r="1575" spans="79:80" ht="13.8">
      <c r="CA1575" s="95" t="str">
        <f t="shared" si="56"/>
        <v/>
      </c>
      <c r="CB1575" s="95" t="str">
        <f t="shared" si="57"/>
        <v/>
      </c>
    </row>
    <row r="1576" spans="79:80" ht="13.8">
      <c r="CA1576" s="95" t="str">
        <f t="shared" si="56"/>
        <v/>
      </c>
      <c r="CB1576" s="95" t="str">
        <f t="shared" si="57"/>
        <v/>
      </c>
    </row>
    <row r="1577" spans="79:80" ht="13.8">
      <c r="CA1577" s="95" t="str">
        <f t="shared" si="56"/>
        <v/>
      </c>
      <c r="CB1577" s="95" t="str">
        <f t="shared" si="57"/>
        <v/>
      </c>
    </row>
    <row r="1578" spans="79:80" ht="13.8">
      <c r="CA1578" s="95" t="str">
        <f t="shared" si="56"/>
        <v/>
      </c>
      <c r="CB1578" s="95" t="str">
        <f t="shared" si="57"/>
        <v/>
      </c>
    </row>
    <row r="1579" spans="79:80" ht="13.8">
      <c r="CA1579" s="95" t="str">
        <f t="shared" ref="CA1579:CA1642" si="58">IF(AZ579="","",AZ579)</f>
        <v/>
      </c>
      <c r="CB1579" s="95" t="str">
        <f t="shared" ref="CB1579:CB1642" si="59">IF(BF579="","",BF579)</f>
        <v/>
      </c>
    </row>
    <row r="1580" spans="79:80" ht="13.8">
      <c r="CA1580" s="95" t="str">
        <f t="shared" si="58"/>
        <v/>
      </c>
      <c r="CB1580" s="95" t="str">
        <f t="shared" si="59"/>
        <v/>
      </c>
    </row>
    <row r="1581" spans="79:80" ht="13.8">
      <c r="CA1581" s="95" t="str">
        <f t="shared" si="58"/>
        <v/>
      </c>
      <c r="CB1581" s="95" t="str">
        <f t="shared" si="59"/>
        <v/>
      </c>
    </row>
    <row r="1582" spans="79:80" ht="13.8">
      <c r="CA1582" s="95" t="str">
        <f t="shared" si="58"/>
        <v/>
      </c>
      <c r="CB1582" s="95" t="str">
        <f t="shared" si="59"/>
        <v/>
      </c>
    </row>
    <row r="1583" spans="79:80" ht="13.8">
      <c r="CA1583" s="95" t="str">
        <f t="shared" si="58"/>
        <v/>
      </c>
      <c r="CB1583" s="95" t="str">
        <f t="shared" si="59"/>
        <v/>
      </c>
    </row>
    <row r="1584" spans="79:80" ht="13.8">
      <c r="CA1584" s="95" t="str">
        <f t="shared" si="58"/>
        <v/>
      </c>
      <c r="CB1584" s="95" t="str">
        <f t="shared" si="59"/>
        <v/>
      </c>
    </row>
    <row r="1585" spans="79:80" ht="13.8">
      <c r="CA1585" s="95" t="str">
        <f t="shared" si="58"/>
        <v/>
      </c>
      <c r="CB1585" s="95" t="str">
        <f t="shared" si="59"/>
        <v/>
      </c>
    </row>
    <row r="1586" spans="79:80" ht="13.8">
      <c r="CA1586" s="95" t="str">
        <f t="shared" si="58"/>
        <v/>
      </c>
      <c r="CB1586" s="95" t="str">
        <f t="shared" si="59"/>
        <v/>
      </c>
    </row>
    <row r="1587" spans="79:80" ht="13.8">
      <c r="CA1587" s="95" t="str">
        <f t="shared" si="58"/>
        <v/>
      </c>
      <c r="CB1587" s="95" t="str">
        <f t="shared" si="59"/>
        <v/>
      </c>
    </row>
    <row r="1588" spans="79:80" ht="13.8">
      <c r="CA1588" s="95" t="str">
        <f t="shared" si="58"/>
        <v/>
      </c>
      <c r="CB1588" s="95" t="str">
        <f t="shared" si="59"/>
        <v/>
      </c>
    </row>
    <row r="1589" spans="79:80" ht="13.8">
      <c r="CA1589" s="95" t="str">
        <f t="shared" si="58"/>
        <v/>
      </c>
      <c r="CB1589" s="95" t="str">
        <f t="shared" si="59"/>
        <v/>
      </c>
    </row>
    <row r="1590" spans="79:80" ht="13.8">
      <c r="CA1590" s="95" t="str">
        <f t="shared" si="58"/>
        <v/>
      </c>
      <c r="CB1590" s="95" t="str">
        <f t="shared" si="59"/>
        <v/>
      </c>
    </row>
    <row r="1591" spans="79:80" ht="13.8">
      <c r="CA1591" s="95" t="str">
        <f t="shared" si="58"/>
        <v/>
      </c>
      <c r="CB1591" s="95" t="str">
        <f t="shared" si="59"/>
        <v/>
      </c>
    </row>
    <row r="1592" spans="79:80" ht="13.8">
      <c r="CA1592" s="95" t="str">
        <f t="shared" si="58"/>
        <v/>
      </c>
      <c r="CB1592" s="95" t="str">
        <f t="shared" si="59"/>
        <v/>
      </c>
    </row>
    <row r="1593" spans="79:80" ht="13.8">
      <c r="CA1593" s="95" t="str">
        <f t="shared" si="58"/>
        <v/>
      </c>
      <c r="CB1593" s="95" t="str">
        <f t="shared" si="59"/>
        <v/>
      </c>
    </row>
    <row r="1594" spans="79:80" ht="13.8">
      <c r="CA1594" s="95" t="str">
        <f t="shared" si="58"/>
        <v/>
      </c>
      <c r="CB1594" s="95" t="str">
        <f t="shared" si="59"/>
        <v/>
      </c>
    </row>
    <row r="1595" spans="79:80" ht="13.8">
      <c r="CA1595" s="95" t="str">
        <f t="shared" si="58"/>
        <v/>
      </c>
      <c r="CB1595" s="95" t="str">
        <f t="shared" si="59"/>
        <v/>
      </c>
    </row>
    <row r="1596" spans="79:80" ht="13.8">
      <c r="CA1596" s="95" t="str">
        <f t="shared" si="58"/>
        <v/>
      </c>
      <c r="CB1596" s="95" t="str">
        <f t="shared" si="59"/>
        <v/>
      </c>
    </row>
    <row r="1597" spans="79:80" ht="13.8">
      <c r="CA1597" s="95" t="str">
        <f t="shared" si="58"/>
        <v/>
      </c>
      <c r="CB1597" s="95" t="str">
        <f t="shared" si="59"/>
        <v/>
      </c>
    </row>
    <row r="1598" spans="79:80" ht="13.8">
      <c r="CA1598" s="95" t="str">
        <f t="shared" si="58"/>
        <v/>
      </c>
      <c r="CB1598" s="95" t="str">
        <f t="shared" si="59"/>
        <v/>
      </c>
    </row>
    <row r="1599" spans="79:80" ht="13.8">
      <c r="CA1599" s="95" t="str">
        <f t="shared" si="58"/>
        <v/>
      </c>
      <c r="CB1599" s="95" t="str">
        <f t="shared" si="59"/>
        <v/>
      </c>
    </row>
    <row r="1600" spans="79:80" ht="13.8">
      <c r="CA1600" s="95" t="str">
        <f t="shared" si="58"/>
        <v/>
      </c>
      <c r="CB1600" s="95" t="str">
        <f t="shared" si="59"/>
        <v/>
      </c>
    </row>
    <row r="1601" spans="79:80" ht="13.8">
      <c r="CA1601" s="95" t="str">
        <f t="shared" si="58"/>
        <v/>
      </c>
      <c r="CB1601" s="95" t="str">
        <f t="shared" si="59"/>
        <v/>
      </c>
    </row>
    <row r="1602" spans="79:80" ht="13.8">
      <c r="CA1602" s="95" t="str">
        <f t="shared" si="58"/>
        <v/>
      </c>
      <c r="CB1602" s="95" t="str">
        <f t="shared" si="59"/>
        <v/>
      </c>
    </row>
    <row r="1603" spans="79:80" ht="13.8">
      <c r="CA1603" s="95" t="str">
        <f t="shared" si="58"/>
        <v/>
      </c>
      <c r="CB1603" s="95" t="str">
        <f t="shared" si="59"/>
        <v/>
      </c>
    </row>
    <row r="1604" spans="79:80" ht="13.8">
      <c r="CA1604" s="95" t="str">
        <f t="shared" si="58"/>
        <v/>
      </c>
      <c r="CB1604" s="95" t="str">
        <f t="shared" si="59"/>
        <v/>
      </c>
    </row>
    <row r="1605" spans="79:80" ht="13.8">
      <c r="CA1605" s="95" t="str">
        <f t="shared" si="58"/>
        <v/>
      </c>
      <c r="CB1605" s="95" t="str">
        <f t="shared" si="59"/>
        <v/>
      </c>
    </row>
    <row r="1606" spans="79:80" ht="13.8">
      <c r="CA1606" s="95" t="str">
        <f t="shared" si="58"/>
        <v/>
      </c>
      <c r="CB1606" s="95" t="str">
        <f t="shared" si="59"/>
        <v/>
      </c>
    </row>
    <row r="1607" spans="79:80" ht="13.8">
      <c r="CA1607" s="95" t="str">
        <f t="shared" si="58"/>
        <v/>
      </c>
      <c r="CB1607" s="95" t="str">
        <f t="shared" si="59"/>
        <v/>
      </c>
    </row>
    <row r="1608" spans="79:80" ht="13.8">
      <c r="CA1608" s="95" t="str">
        <f t="shared" si="58"/>
        <v/>
      </c>
      <c r="CB1608" s="95" t="str">
        <f t="shared" si="59"/>
        <v/>
      </c>
    </row>
    <row r="1609" spans="79:80" ht="13.8">
      <c r="CA1609" s="95" t="str">
        <f t="shared" si="58"/>
        <v/>
      </c>
      <c r="CB1609" s="95" t="str">
        <f t="shared" si="59"/>
        <v/>
      </c>
    </row>
    <row r="1610" spans="79:80" ht="13.8">
      <c r="CA1610" s="95" t="str">
        <f t="shared" si="58"/>
        <v/>
      </c>
      <c r="CB1610" s="95" t="str">
        <f t="shared" si="59"/>
        <v/>
      </c>
    </row>
    <row r="1611" spans="79:80" ht="13.8">
      <c r="CA1611" s="95" t="str">
        <f t="shared" si="58"/>
        <v/>
      </c>
      <c r="CB1611" s="95" t="str">
        <f t="shared" si="59"/>
        <v/>
      </c>
    </row>
    <row r="1612" spans="79:80" ht="13.8">
      <c r="CA1612" s="95" t="str">
        <f t="shared" si="58"/>
        <v/>
      </c>
      <c r="CB1612" s="95" t="str">
        <f t="shared" si="59"/>
        <v/>
      </c>
    </row>
    <row r="1613" spans="79:80" ht="13.8">
      <c r="CA1613" s="95" t="str">
        <f t="shared" si="58"/>
        <v/>
      </c>
      <c r="CB1613" s="95" t="str">
        <f t="shared" si="59"/>
        <v/>
      </c>
    </row>
    <row r="1614" spans="79:80" ht="13.8">
      <c r="CA1614" s="95" t="str">
        <f t="shared" si="58"/>
        <v/>
      </c>
      <c r="CB1614" s="95" t="str">
        <f t="shared" si="59"/>
        <v/>
      </c>
    </row>
    <row r="1615" spans="79:80" ht="13.8">
      <c r="CA1615" s="95" t="str">
        <f t="shared" si="58"/>
        <v/>
      </c>
      <c r="CB1615" s="95" t="str">
        <f t="shared" si="59"/>
        <v/>
      </c>
    </row>
    <row r="1616" spans="79:80" ht="13.8">
      <c r="CA1616" s="95" t="str">
        <f t="shared" si="58"/>
        <v/>
      </c>
      <c r="CB1616" s="95" t="str">
        <f t="shared" si="59"/>
        <v/>
      </c>
    </row>
    <row r="1617" spans="79:80" ht="13.8">
      <c r="CA1617" s="95" t="str">
        <f t="shared" si="58"/>
        <v/>
      </c>
      <c r="CB1617" s="95" t="str">
        <f t="shared" si="59"/>
        <v/>
      </c>
    </row>
    <row r="1618" spans="79:80" ht="13.8">
      <c r="CA1618" s="95" t="str">
        <f t="shared" si="58"/>
        <v/>
      </c>
      <c r="CB1618" s="95" t="str">
        <f t="shared" si="59"/>
        <v/>
      </c>
    </row>
    <row r="1619" spans="79:80" ht="13.8">
      <c r="CA1619" s="95" t="str">
        <f t="shared" si="58"/>
        <v/>
      </c>
      <c r="CB1619" s="95" t="str">
        <f t="shared" si="59"/>
        <v/>
      </c>
    </row>
    <row r="1620" spans="79:80" ht="13.8">
      <c r="CA1620" s="95" t="str">
        <f t="shared" si="58"/>
        <v/>
      </c>
      <c r="CB1620" s="95" t="str">
        <f t="shared" si="59"/>
        <v/>
      </c>
    </row>
    <row r="1621" spans="79:80" ht="13.8">
      <c r="CA1621" s="95" t="str">
        <f t="shared" si="58"/>
        <v/>
      </c>
      <c r="CB1621" s="95" t="str">
        <f t="shared" si="59"/>
        <v/>
      </c>
    </row>
    <row r="1622" spans="79:80" ht="13.8">
      <c r="CA1622" s="95" t="str">
        <f t="shared" si="58"/>
        <v/>
      </c>
      <c r="CB1622" s="95" t="str">
        <f t="shared" si="59"/>
        <v/>
      </c>
    </row>
    <row r="1623" spans="79:80" ht="13.8">
      <c r="CA1623" s="95" t="str">
        <f t="shared" si="58"/>
        <v/>
      </c>
      <c r="CB1623" s="95" t="str">
        <f t="shared" si="59"/>
        <v/>
      </c>
    </row>
    <row r="1624" spans="79:80" ht="13.8">
      <c r="CA1624" s="95" t="str">
        <f t="shared" si="58"/>
        <v/>
      </c>
      <c r="CB1624" s="95" t="str">
        <f t="shared" si="59"/>
        <v/>
      </c>
    </row>
    <row r="1625" spans="79:80" ht="13.8">
      <c r="CA1625" s="95" t="str">
        <f t="shared" si="58"/>
        <v/>
      </c>
      <c r="CB1625" s="95" t="str">
        <f t="shared" si="59"/>
        <v/>
      </c>
    </row>
    <row r="1626" spans="79:80" ht="13.8">
      <c r="CA1626" s="95" t="str">
        <f t="shared" si="58"/>
        <v/>
      </c>
      <c r="CB1626" s="95" t="str">
        <f t="shared" si="59"/>
        <v/>
      </c>
    </row>
    <row r="1627" spans="79:80" ht="13.8">
      <c r="CA1627" s="95" t="str">
        <f t="shared" si="58"/>
        <v/>
      </c>
      <c r="CB1627" s="95" t="str">
        <f t="shared" si="59"/>
        <v/>
      </c>
    </row>
    <row r="1628" spans="79:80" ht="13.8">
      <c r="CA1628" s="95" t="str">
        <f t="shared" si="58"/>
        <v/>
      </c>
      <c r="CB1628" s="95" t="str">
        <f t="shared" si="59"/>
        <v/>
      </c>
    </row>
    <row r="1629" spans="79:80" ht="13.8">
      <c r="CA1629" s="95" t="str">
        <f t="shared" si="58"/>
        <v/>
      </c>
      <c r="CB1629" s="95" t="str">
        <f t="shared" si="59"/>
        <v/>
      </c>
    </row>
    <row r="1630" spans="79:80" ht="13.8">
      <c r="CA1630" s="95" t="str">
        <f t="shared" si="58"/>
        <v/>
      </c>
      <c r="CB1630" s="95" t="str">
        <f t="shared" si="59"/>
        <v/>
      </c>
    </row>
    <row r="1631" spans="79:80" ht="13.8">
      <c r="CA1631" s="95" t="str">
        <f t="shared" si="58"/>
        <v/>
      </c>
      <c r="CB1631" s="95" t="str">
        <f t="shared" si="59"/>
        <v/>
      </c>
    </row>
    <row r="1632" spans="79:80" ht="13.8">
      <c r="CA1632" s="95" t="str">
        <f t="shared" si="58"/>
        <v/>
      </c>
      <c r="CB1632" s="95" t="str">
        <f t="shared" si="59"/>
        <v/>
      </c>
    </row>
    <row r="1633" spans="79:80" ht="13.8">
      <c r="CA1633" s="95" t="str">
        <f t="shared" si="58"/>
        <v/>
      </c>
      <c r="CB1633" s="95" t="str">
        <f t="shared" si="59"/>
        <v/>
      </c>
    </row>
    <row r="1634" spans="79:80" ht="13.8">
      <c r="CA1634" s="95" t="str">
        <f t="shared" si="58"/>
        <v/>
      </c>
      <c r="CB1634" s="95" t="str">
        <f t="shared" si="59"/>
        <v/>
      </c>
    </row>
    <row r="1635" spans="79:80" ht="13.8">
      <c r="CA1635" s="95" t="str">
        <f t="shared" si="58"/>
        <v/>
      </c>
      <c r="CB1635" s="95" t="str">
        <f t="shared" si="59"/>
        <v/>
      </c>
    </row>
    <row r="1636" spans="79:80" ht="13.8">
      <c r="CA1636" s="95" t="str">
        <f t="shared" si="58"/>
        <v/>
      </c>
      <c r="CB1636" s="95" t="str">
        <f t="shared" si="59"/>
        <v/>
      </c>
    </row>
    <row r="1637" spans="79:80" ht="13.8">
      <c r="CA1637" s="95" t="str">
        <f t="shared" si="58"/>
        <v/>
      </c>
      <c r="CB1637" s="95" t="str">
        <f t="shared" si="59"/>
        <v/>
      </c>
    </row>
    <row r="1638" spans="79:80" ht="13.8">
      <c r="CA1638" s="95" t="str">
        <f t="shared" si="58"/>
        <v/>
      </c>
      <c r="CB1638" s="95" t="str">
        <f t="shared" si="59"/>
        <v/>
      </c>
    </row>
    <row r="1639" spans="79:80" ht="13.8">
      <c r="CA1639" s="95" t="str">
        <f t="shared" si="58"/>
        <v/>
      </c>
      <c r="CB1639" s="95" t="str">
        <f t="shared" si="59"/>
        <v/>
      </c>
    </row>
    <row r="1640" spans="79:80" ht="13.8">
      <c r="CA1640" s="95" t="str">
        <f t="shared" si="58"/>
        <v/>
      </c>
      <c r="CB1640" s="95" t="str">
        <f t="shared" si="59"/>
        <v/>
      </c>
    </row>
    <row r="1641" spans="79:80" ht="13.8">
      <c r="CA1641" s="95" t="str">
        <f t="shared" si="58"/>
        <v/>
      </c>
      <c r="CB1641" s="95" t="str">
        <f t="shared" si="59"/>
        <v/>
      </c>
    </row>
    <row r="1642" spans="79:80" ht="13.8">
      <c r="CA1642" s="95" t="str">
        <f t="shared" si="58"/>
        <v/>
      </c>
      <c r="CB1642" s="95" t="str">
        <f t="shared" si="59"/>
        <v/>
      </c>
    </row>
    <row r="1643" spans="79:80" ht="13.8">
      <c r="CA1643" s="95" t="str">
        <f t="shared" ref="CA1643:CA1706" si="60">IF(AZ643="","",AZ643)</f>
        <v/>
      </c>
      <c r="CB1643" s="95" t="str">
        <f t="shared" ref="CB1643:CB1706" si="61">IF(BF643="","",BF643)</f>
        <v/>
      </c>
    </row>
    <row r="1644" spans="79:80" ht="13.8">
      <c r="CA1644" s="95" t="str">
        <f t="shared" si="60"/>
        <v/>
      </c>
      <c r="CB1644" s="95" t="str">
        <f t="shared" si="61"/>
        <v/>
      </c>
    </row>
    <row r="1645" spans="79:80" ht="13.8">
      <c r="CA1645" s="95" t="str">
        <f t="shared" si="60"/>
        <v/>
      </c>
      <c r="CB1645" s="95" t="str">
        <f t="shared" si="61"/>
        <v/>
      </c>
    </row>
    <row r="1646" spans="79:80" ht="13.8">
      <c r="CA1646" s="95" t="str">
        <f t="shared" si="60"/>
        <v/>
      </c>
      <c r="CB1646" s="95" t="str">
        <f t="shared" si="61"/>
        <v/>
      </c>
    </row>
    <row r="1647" spans="79:80" ht="13.8">
      <c r="CA1647" s="95" t="str">
        <f t="shared" si="60"/>
        <v/>
      </c>
      <c r="CB1647" s="95" t="str">
        <f t="shared" si="61"/>
        <v/>
      </c>
    </row>
    <row r="1648" spans="79:80" ht="13.8">
      <c r="CA1648" s="95" t="str">
        <f t="shared" si="60"/>
        <v/>
      </c>
      <c r="CB1648" s="95" t="str">
        <f t="shared" si="61"/>
        <v/>
      </c>
    </row>
    <row r="1649" spans="79:80" ht="13.8">
      <c r="CA1649" s="95" t="str">
        <f t="shared" si="60"/>
        <v/>
      </c>
      <c r="CB1649" s="95" t="str">
        <f t="shared" si="61"/>
        <v/>
      </c>
    </row>
    <row r="1650" spans="79:80" ht="13.8">
      <c r="CA1650" s="95" t="str">
        <f t="shared" si="60"/>
        <v/>
      </c>
      <c r="CB1650" s="95" t="str">
        <f t="shared" si="61"/>
        <v/>
      </c>
    </row>
    <row r="1651" spans="79:80" ht="13.8">
      <c r="CA1651" s="95" t="str">
        <f t="shared" si="60"/>
        <v/>
      </c>
      <c r="CB1651" s="95" t="str">
        <f t="shared" si="61"/>
        <v/>
      </c>
    </row>
    <row r="1652" spans="79:80" ht="13.8">
      <c r="CA1652" s="95" t="str">
        <f t="shared" si="60"/>
        <v/>
      </c>
      <c r="CB1652" s="95" t="str">
        <f t="shared" si="61"/>
        <v/>
      </c>
    </row>
    <row r="1653" spans="79:80" ht="13.8">
      <c r="CA1653" s="95" t="str">
        <f t="shared" si="60"/>
        <v/>
      </c>
      <c r="CB1653" s="95" t="str">
        <f t="shared" si="61"/>
        <v/>
      </c>
    </row>
    <row r="1654" spans="79:80" ht="13.8">
      <c r="CA1654" s="95" t="str">
        <f t="shared" si="60"/>
        <v/>
      </c>
      <c r="CB1654" s="95" t="str">
        <f t="shared" si="61"/>
        <v/>
      </c>
    </row>
    <row r="1655" spans="79:80" ht="13.8">
      <c r="CA1655" s="95" t="str">
        <f t="shared" si="60"/>
        <v/>
      </c>
      <c r="CB1655" s="95" t="str">
        <f t="shared" si="61"/>
        <v/>
      </c>
    </row>
    <row r="1656" spans="79:80" ht="13.8">
      <c r="CA1656" s="95" t="str">
        <f t="shared" si="60"/>
        <v/>
      </c>
      <c r="CB1656" s="95" t="str">
        <f t="shared" si="61"/>
        <v/>
      </c>
    </row>
    <row r="1657" spans="79:80" ht="13.8">
      <c r="CA1657" s="95" t="str">
        <f t="shared" si="60"/>
        <v/>
      </c>
      <c r="CB1657" s="95" t="str">
        <f t="shared" si="61"/>
        <v/>
      </c>
    </row>
    <row r="1658" spans="79:80" ht="13.8">
      <c r="CA1658" s="95" t="str">
        <f t="shared" si="60"/>
        <v/>
      </c>
      <c r="CB1658" s="95" t="str">
        <f t="shared" si="61"/>
        <v/>
      </c>
    </row>
    <row r="1659" spans="79:80" ht="13.8">
      <c r="CA1659" s="95" t="str">
        <f t="shared" si="60"/>
        <v/>
      </c>
      <c r="CB1659" s="95" t="str">
        <f t="shared" si="61"/>
        <v/>
      </c>
    </row>
    <row r="1660" spans="79:80" ht="13.8">
      <c r="CA1660" s="95" t="str">
        <f t="shared" si="60"/>
        <v/>
      </c>
      <c r="CB1660" s="95" t="str">
        <f t="shared" si="61"/>
        <v/>
      </c>
    </row>
    <row r="1661" spans="79:80" ht="13.8">
      <c r="CA1661" s="95" t="str">
        <f t="shared" si="60"/>
        <v/>
      </c>
      <c r="CB1661" s="95" t="str">
        <f t="shared" si="61"/>
        <v/>
      </c>
    </row>
    <row r="1662" spans="79:80" ht="13.8">
      <c r="CA1662" s="95" t="str">
        <f t="shared" si="60"/>
        <v/>
      </c>
      <c r="CB1662" s="95" t="str">
        <f t="shared" si="61"/>
        <v/>
      </c>
    </row>
    <row r="1663" spans="79:80" ht="13.8">
      <c r="CA1663" s="95" t="str">
        <f t="shared" si="60"/>
        <v/>
      </c>
      <c r="CB1663" s="95" t="str">
        <f t="shared" si="61"/>
        <v/>
      </c>
    </row>
    <row r="1664" spans="79:80" ht="13.8">
      <c r="CA1664" s="95" t="str">
        <f t="shared" si="60"/>
        <v/>
      </c>
      <c r="CB1664" s="95" t="str">
        <f t="shared" si="61"/>
        <v/>
      </c>
    </row>
    <row r="1665" spans="79:80" ht="13.8">
      <c r="CA1665" s="95" t="str">
        <f t="shared" si="60"/>
        <v/>
      </c>
      <c r="CB1665" s="95" t="str">
        <f t="shared" si="61"/>
        <v/>
      </c>
    </row>
    <row r="1666" spans="79:80" ht="13.8">
      <c r="CA1666" s="95" t="str">
        <f t="shared" si="60"/>
        <v/>
      </c>
      <c r="CB1666" s="95" t="str">
        <f t="shared" si="61"/>
        <v/>
      </c>
    </row>
    <row r="1667" spans="79:80" ht="13.8">
      <c r="CA1667" s="95" t="str">
        <f t="shared" si="60"/>
        <v/>
      </c>
      <c r="CB1667" s="95" t="str">
        <f t="shared" si="61"/>
        <v/>
      </c>
    </row>
    <row r="1668" spans="79:80" ht="13.8">
      <c r="CA1668" s="95" t="str">
        <f t="shared" si="60"/>
        <v/>
      </c>
      <c r="CB1668" s="95" t="str">
        <f t="shared" si="61"/>
        <v/>
      </c>
    </row>
    <row r="1669" spans="79:80" ht="13.8">
      <c r="CA1669" s="95" t="str">
        <f t="shared" si="60"/>
        <v/>
      </c>
      <c r="CB1669" s="95" t="str">
        <f t="shared" si="61"/>
        <v/>
      </c>
    </row>
    <row r="1670" spans="79:80" ht="13.8">
      <c r="CA1670" s="95" t="str">
        <f t="shared" si="60"/>
        <v/>
      </c>
      <c r="CB1670" s="95" t="str">
        <f t="shared" si="61"/>
        <v/>
      </c>
    </row>
    <row r="1671" spans="79:80" ht="13.8">
      <c r="CA1671" s="95" t="str">
        <f t="shared" si="60"/>
        <v/>
      </c>
      <c r="CB1671" s="95" t="str">
        <f t="shared" si="61"/>
        <v/>
      </c>
    </row>
    <row r="1672" spans="79:80" ht="13.8">
      <c r="CA1672" s="95" t="str">
        <f t="shared" si="60"/>
        <v/>
      </c>
      <c r="CB1672" s="95" t="str">
        <f t="shared" si="61"/>
        <v/>
      </c>
    </row>
    <row r="1673" spans="79:80" ht="13.8">
      <c r="CA1673" s="95" t="str">
        <f t="shared" si="60"/>
        <v/>
      </c>
      <c r="CB1673" s="95" t="str">
        <f t="shared" si="61"/>
        <v/>
      </c>
    </row>
    <row r="1674" spans="79:80" ht="13.8">
      <c r="CA1674" s="95" t="str">
        <f t="shared" si="60"/>
        <v/>
      </c>
      <c r="CB1674" s="95" t="str">
        <f t="shared" si="61"/>
        <v/>
      </c>
    </row>
    <row r="1675" spans="79:80" ht="13.8">
      <c r="CA1675" s="95" t="str">
        <f t="shared" si="60"/>
        <v/>
      </c>
      <c r="CB1675" s="95" t="str">
        <f t="shared" si="61"/>
        <v/>
      </c>
    </row>
    <row r="1676" spans="79:80" ht="13.8">
      <c r="CA1676" s="95" t="str">
        <f t="shared" si="60"/>
        <v/>
      </c>
      <c r="CB1676" s="95" t="str">
        <f t="shared" si="61"/>
        <v/>
      </c>
    </row>
    <row r="1677" spans="79:80" ht="13.8">
      <c r="CA1677" s="95" t="str">
        <f t="shared" si="60"/>
        <v/>
      </c>
      <c r="CB1677" s="95" t="str">
        <f t="shared" si="61"/>
        <v/>
      </c>
    </row>
    <row r="1678" spans="79:80" ht="13.8">
      <c r="CA1678" s="95" t="str">
        <f t="shared" si="60"/>
        <v/>
      </c>
      <c r="CB1678" s="95" t="str">
        <f t="shared" si="61"/>
        <v/>
      </c>
    </row>
    <row r="1679" spans="79:80" ht="13.8">
      <c r="CA1679" s="95" t="str">
        <f t="shared" si="60"/>
        <v/>
      </c>
      <c r="CB1679" s="95" t="str">
        <f t="shared" si="61"/>
        <v/>
      </c>
    </row>
    <row r="1680" spans="79:80" ht="13.8">
      <c r="CA1680" s="95" t="str">
        <f t="shared" si="60"/>
        <v/>
      </c>
      <c r="CB1680" s="95" t="str">
        <f t="shared" si="61"/>
        <v/>
      </c>
    </row>
    <row r="1681" spans="79:80" ht="13.8">
      <c r="CA1681" s="95" t="str">
        <f t="shared" si="60"/>
        <v/>
      </c>
      <c r="CB1681" s="95" t="str">
        <f t="shared" si="61"/>
        <v/>
      </c>
    </row>
    <row r="1682" spans="79:80" ht="13.8">
      <c r="CA1682" s="95" t="str">
        <f t="shared" si="60"/>
        <v/>
      </c>
      <c r="CB1682" s="95" t="str">
        <f t="shared" si="61"/>
        <v/>
      </c>
    </row>
    <row r="1683" spans="79:80" ht="13.8">
      <c r="CA1683" s="95" t="str">
        <f t="shared" si="60"/>
        <v/>
      </c>
      <c r="CB1683" s="95" t="str">
        <f t="shared" si="61"/>
        <v/>
      </c>
    </row>
    <row r="1684" spans="79:80" ht="13.8">
      <c r="CA1684" s="95" t="str">
        <f t="shared" si="60"/>
        <v/>
      </c>
      <c r="CB1684" s="95" t="str">
        <f t="shared" si="61"/>
        <v/>
      </c>
    </row>
    <row r="1685" spans="79:80" ht="13.8">
      <c r="CA1685" s="95" t="str">
        <f t="shared" si="60"/>
        <v/>
      </c>
      <c r="CB1685" s="95" t="str">
        <f t="shared" si="61"/>
        <v/>
      </c>
    </row>
    <row r="1686" spans="79:80" ht="13.8">
      <c r="CA1686" s="95" t="str">
        <f t="shared" si="60"/>
        <v/>
      </c>
      <c r="CB1686" s="95" t="str">
        <f t="shared" si="61"/>
        <v/>
      </c>
    </row>
    <row r="1687" spans="79:80" ht="13.8">
      <c r="CA1687" s="95" t="str">
        <f t="shared" si="60"/>
        <v/>
      </c>
      <c r="CB1687" s="95" t="str">
        <f t="shared" si="61"/>
        <v/>
      </c>
    </row>
    <row r="1688" spans="79:80" ht="13.8">
      <c r="CA1688" s="95" t="str">
        <f t="shared" si="60"/>
        <v/>
      </c>
      <c r="CB1688" s="95" t="str">
        <f t="shared" si="61"/>
        <v/>
      </c>
    </row>
    <row r="1689" spans="79:80" ht="13.8">
      <c r="CA1689" s="95" t="str">
        <f t="shared" si="60"/>
        <v/>
      </c>
      <c r="CB1689" s="95" t="str">
        <f t="shared" si="61"/>
        <v/>
      </c>
    </row>
    <row r="1690" spans="79:80" ht="13.8">
      <c r="CA1690" s="95" t="str">
        <f t="shared" si="60"/>
        <v/>
      </c>
      <c r="CB1690" s="95" t="str">
        <f t="shared" si="61"/>
        <v/>
      </c>
    </row>
    <row r="1691" spans="79:80" ht="13.8">
      <c r="CA1691" s="95" t="str">
        <f t="shared" si="60"/>
        <v/>
      </c>
      <c r="CB1691" s="95" t="str">
        <f t="shared" si="61"/>
        <v/>
      </c>
    </row>
    <row r="1692" spans="79:80" ht="13.8">
      <c r="CA1692" s="95" t="str">
        <f t="shared" si="60"/>
        <v/>
      </c>
      <c r="CB1692" s="95" t="str">
        <f t="shared" si="61"/>
        <v/>
      </c>
    </row>
    <row r="1693" spans="79:80" ht="13.8">
      <c r="CA1693" s="95" t="str">
        <f t="shared" si="60"/>
        <v/>
      </c>
      <c r="CB1693" s="95" t="str">
        <f t="shared" si="61"/>
        <v/>
      </c>
    </row>
    <row r="1694" spans="79:80" ht="13.8">
      <c r="CA1694" s="95" t="str">
        <f t="shared" si="60"/>
        <v/>
      </c>
      <c r="CB1694" s="95" t="str">
        <f t="shared" si="61"/>
        <v/>
      </c>
    </row>
    <row r="1695" spans="79:80" ht="13.8">
      <c r="CA1695" s="95" t="str">
        <f t="shared" si="60"/>
        <v/>
      </c>
      <c r="CB1695" s="95" t="str">
        <f t="shared" si="61"/>
        <v/>
      </c>
    </row>
    <row r="1696" spans="79:80" ht="13.8">
      <c r="CA1696" s="95" t="str">
        <f t="shared" si="60"/>
        <v/>
      </c>
      <c r="CB1696" s="95" t="str">
        <f t="shared" si="61"/>
        <v/>
      </c>
    </row>
    <row r="1697" spans="79:80" ht="13.8">
      <c r="CA1697" s="95" t="str">
        <f t="shared" si="60"/>
        <v/>
      </c>
      <c r="CB1697" s="95" t="str">
        <f t="shared" si="61"/>
        <v/>
      </c>
    </row>
    <row r="1698" spans="79:80" ht="13.8">
      <c r="CA1698" s="95" t="str">
        <f t="shared" si="60"/>
        <v/>
      </c>
      <c r="CB1698" s="95" t="str">
        <f t="shared" si="61"/>
        <v/>
      </c>
    </row>
    <row r="1699" spans="79:80" ht="13.8">
      <c r="CA1699" s="95" t="str">
        <f t="shared" si="60"/>
        <v/>
      </c>
      <c r="CB1699" s="95" t="str">
        <f t="shared" si="61"/>
        <v/>
      </c>
    </row>
    <row r="1700" spans="79:80" ht="13.8">
      <c r="CA1700" s="95" t="str">
        <f t="shared" si="60"/>
        <v/>
      </c>
      <c r="CB1700" s="95" t="str">
        <f t="shared" si="61"/>
        <v/>
      </c>
    </row>
    <row r="1701" spans="79:80" ht="13.8">
      <c r="CA1701" s="95" t="str">
        <f t="shared" si="60"/>
        <v/>
      </c>
      <c r="CB1701" s="95" t="str">
        <f t="shared" si="61"/>
        <v/>
      </c>
    </row>
    <row r="1702" spans="79:80" ht="13.8">
      <c r="CA1702" s="95" t="str">
        <f t="shared" si="60"/>
        <v/>
      </c>
      <c r="CB1702" s="95" t="str">
        <f t="shared" si="61"/>
        <v/>
      </c>
    </row>
    <row r="1703" spans="79:80" ht="13.8">
      <c r="CA1703" s="95" t="str">
        <f t="shared" si="60"/>
        <v/>
      </c>
      <c r="CB1703" s="95" t="str">
        <f t="shared" si="61"/>
        <v/>
      </c>
    </row>
    <row r="1704" spans="79:80" ht="13.8">
      <c r="CA1704" s="95" t="str">
        <f t="shared" si="60"/>
        <v/>
      </c>
      <c r="CB1704" s="95" t="str">
        <f t="shared" si="61"/>
        <v/>
      </c>
    </row>
    <row r="1705" spans="79:80" ht="13.8">
      <c r="CA1705" s="95" t="str">
        <f t="shared" si="60"/>
        <v/>
      </c>
      <c r="CB1705" s="95" t="str">
        <f t="shared" si="61"/>
        <v/>
      </c>
    </row>
    <row r="1706" spans="79:80" ht="13.8">
      <c r="CA1706" s="95" t="str">
        <f t="shared" si="60"/>
        <v/>
      </c>
      <c r="CB1706" s="95" t="str">
        <f t="shared" si="61"/>
        <v/>
      </c>
    </row>
    <row r="1707" spans="79:80" ht="13.8">
      <c r="CA1707" s="95" t="str">
        <f t="shared" ref="CA1707:CA1770" si="62">IF(AZ707="","",AZ707)</f>
        <v/>
      </c>
      <c r="CB1707" s="95" t="str">
        <f t="shared" ref="CB1707:CB1770" si="63">IF(BF707="","",BF707)</f>
        <v/>
      </c>
    </row>
    <row r="1708" spans="79:80" ht="13.8">
      <c r="CA1708" s="95" t="str">
        <f t="shared" si="62"/>
        <v/>
      </c>
      <c r="CB1708" s="95" t="str">
        <f t="shared" si="63"/>
        <v/>
      </c>
    </row>
    <row r="1709" spans="79:80" ht="13.8">
      <c r="CA1709" s="95" t="str">
        <f t="shared" si="62"/>
        <v/>
      </c>
      <c r="CB1709" s="95" t="str">
        <f t="shared" si="63"/>
        <v/>
      </c>
    </row>
    <row r="1710" spans="79:80" ht="13.8">
      <c r="CA1710" s="95" t="str">
        <f t="shared" si="62"/>
        <v/>
      </c>
      <c r="CB1710" s="95" t="str">
        <f t="shared" si="63"/>
        <v/>
      </c>
    </row>
    <row r="1711" spans="79:80" ht="13.8">
      <c r="CA1711" s="95" t="str">
        <f t="shared" si="62"/>
        <v/>
      </c>
      <c r="CB1711" s="95" t="str">
        <f t="shared" si="63"/>
        <v/>
      </c>
    </row>
    <row r="1712" spans="79:80" ht="13.8">
      <c r="CA1712" s="95" t="str">
        <f t="shared" si="62"/>
        <v/>
      </c>
      <c r="CB1712" s="95" t="str">
        <f t="shared" si="63"/>
        <v/>
      </c>
    </row>
    <row r="1713" spans="79:80" ht="13.8">
      <c r="CA1713" s="95" t="str">
        <f t="shared" si="62"/>
        <v/>
      </c>
      <c r="CB1713" s="95" t="str">
        <f t="shared" si="63"/>
        <v/>
      </c>
    </row>
    <row r="1714" spans="79:80" ht="13.8">
      <c r="CA1714" s="95" t="str">
        <f t="shared" si="62"/>
        <v/>
      </c>
      <c r="CB1714" s="95" t="str">
        <f t="shared" si="63"/>
        <v/>
      </c>
    </row>
    <row r="1715" spans="79:80" ht="13.8">
      <c r="CA1715" s="95" t="str">
        <f t="shared" si="62"/>
        <v/>
      </c>
      <c r="CB1715" s="95" t="str">
        <f t="shared" si="63"/>
        <v/>
      </c>
    </row>
    <row r="1716" spans="79:80" ht="13.8">
      <c r="CA1716" s="95" t="str">
        <f t="shared" si="62"/>
        <v/>
      </c>
      <c r="CB1716" s="95" t="str">
        <f t="shared" si="63"/>
        <v/>
      </c>
    </row>
    <row r="1717" spans="79:80" ht="13.8">
      <c r="CA1717" s="95" t="str">
        <f t="shared" si="62"/>
        <v/>
      </c>
      <c r="CB1717" s="95" t="str">
        <f t="shared" si="63"/>
        <v/>
      </c>
    </row>
    <row r="1718" spans="79:80" ht="13.8">
      <c r="CA1718" s="95" t="str">
        <f t="shared" si="62"/>
        <v/>
      </c>
      <c r="CB1718" s="95" t="str">
        <f t="shared" si="63"/>
        <v/>
      </c>
    </row>
    <row r="1719" spans="79:80" ht="13.8">
      <c r="CA1719" s="95" t="str">
        <f t="shared" si="62"/>
        <v/>
      </c>
      <c r="CB1719" s="95" t="str">
        <f t="shared" si="63"/>
        <v/>
      </c>
    </row>
    <row r="1720" spans="79:80" ht="13.8">
      <c r="CA1720" s="95" t="str">
        <f t="shared" si="62"/>
        <v/>
      </c>
      <c r="CB1720" s="95" t="str">
        <f t="shared" si="63"/>
        <v/>
      </c>
    </row>
    <row r="1721" spans="79:80" ht="13.8">
      <c r="CA1721" s="95" t="str">
        <f t="shared" si="62"/>
        <v/>
      </c>
      <c r="CB1721" s="95" t="str">
        <f t="shared" si="63"/>
        <v/>
      </c>
    </row>
    <row r="1722" spans="79:80" ht="13.8">
      <c r="CA1722" s="95" t="str">
        <f t="shared" si="62"/>
        <v/>
      </c>
      <c r="CB1722" s="95" t="str">
        <f t="shared" si="63"/>
        <v/>
      </c>
    </row>
    <row r="1723" spans="79:80" ht="13.8">
      <c r="CA1723" s="95" t="str">
        <f t="shared" si="62"/>
        <v/>
      </c>
      <c r="CB1723" s="95" t="str">
        <f t="shared" si="63"/>
        <v/>
      </c>
    </row>
    <row r="1724" spans="79:80" ht="13.8">
      <c r="CA1724" s="95" t="str">
        <f t="shared" si="62"/>
        <v/>
      </c>
      <c r="CB1724" s="95" t="str">
        <f t="shared" si="63"/>
        <v/>
      </c>
    </row>
    <row r="1725" spans="79:80" ht="13.8">
      <c r="CA1725" s="95" t="str">
        <f t="shared" si="62"/>
        <v/>
      </c>
      <c r="CB1725" s="95" t="str">
        <f t="shared" si="63"/>
        <v/>
      </c>
    </row>
    <row r="1726" spans="79:80" ht="13.8">
      <c r="CA1726" s="95" t="str">
        <f t="shared" si="62"/>
        <v/>
      </c>
      <c r="CB1726" s="95" t="str">
        <f t="shared" si="63"/>
        <v/>
      </c>
    </row>
    <row r="1727" spans="79:80" ht="13.8">
      <c r="CA1727" s="95" t="str">
        <f t="shared" si="62"/>
        <v/>
      </c>
      <c r="CB1727" s="95" t="str">
        <f t="shared" si="63"/>
        <v/>
      </c>
    </row>
    <row r="1728" spans="79:80" ht="13.8">
      <c r="CA1728" s="95" t="str">
        <f t="shared" si="62"/>
        <v/>
      </c>
      <c r="CB1728" s="95" t="str">
        <f t="shared" si="63"/>
        <v/>
      </c>
    </row>
    <row r="1729" spans="79:80" ht="13.8">
      <c r="CA1729" s="95" t="str">
        <f t="shared" si="62"/>
        <v/>
      </c>
      <c r="CB1729" s="95" t="str">
        <f t="shared" si="63"/>
        <v/>
      </c>
    </row>
    <row r="1730" spans="79:80" ht="13.8">
      <c r="CA1730" s="95" t="str">
        <f t="shared" si="62"/>
        <v/>
      </c>
      <c r="CB1730" s="95" t="str">
        <f t="shared" si="63"/>
        <v/>
      </c>
    </row>
    <row r="1731" spans="79:80" ht="13.8">
      <c r="CA1731" s="95" t="str">
        <f t="shared" si="62"/>
        <v/>
      </c>
      <c r="CB1731" s="95" t="str">
        <f t="shared" si="63"/>
        <v/>
      </c>
    </row>
    <row r="1732" spans="79:80" ht="13.8">
      <c r="CA1732" s="95" t="str">
        <f t="shared" si="62"/>
        <v/>
      </c>
      <c r="CB1732" s="95" t="str">
        <f t="shared" si="63"/>
        <v/>
      </c>
    </row>
    <row r="1733" spans="79:80" ht="13.8">
      <c r="CA1733" s="95" t="str">
        <f t="shared" si="62"/>
        <v/>
      </c>
      <c r="CB1733" s="95" t="str">
        <f t="shared" si="63"/>
        <v/>
      </c>
    </row>
    <row r="1734" spans="79:80" ht="13.8">
      <c r="CA1734" s="95" t="str">
        <f t="shared" si="62"/>
        <v/>
      </c>
      <c r="CB1734" s="95" t="str">
        <f t="shared" si="63"/>
        <v/>
      </c>
    </row>
    <row r="1735" spans="79:80" ht="13.8">
      <c r="CA1735" s="95" t="str">
        <f t="shared" si="62"/>
        <v/>
      </c>
      <c r="CB1735" s="95" t="str">
        <f t="shared" si="63"/>
        <v/>
      </c>
    </row>
    <row r="1736" spans="79:80" ht="13.8">
      <c r="CA1736" s="95" t="str">
        <f t="shared" si="62"/>
        <v/>
      </c>
      <c r="CB1736" s="95" t="str">
        <f t="shared" si="63"/>
        <v/>
      </c>
    </row>
    <row r="1737" spans="79:80" ht="13.8">
      <c r="CA1737" s="95" t="str">
        <f t="shared" si="62"/>
        <v/>
      </c>
      <c r="CB1737" s="95" t="str">
        <f t="shared" si="63"/>
        <v/>
      </c>
    </row>
    <row r="1738" spans="79:80" ht="13.8">
      <c r="CA1738" s="95" t="str">
        <f t="shared" si="62"/>
        <v/>
      </c>
      <c r="CB1738" s="95" t="str">
        <f t="shared" si="63"/>
        <v/>
      </c>
    </row>
    <row r="1739" spans="79:80" ht="13.8">
      <c r="CA1739" s="95" t="str">
        <f t="shared" si="62"/>
        <v/>
      </c>
      <c r="CB1739" s="95" t="str">
        <f t="shared" si="63"/>
        <v/>
      </c>
    </row>
    <row r="1740" spans="79:80" ht="13.8">
      <c r="CA1740" s="95" t="str">
        <f t="shared" si="62"/>
        <v/>
      </c>
      <c r="CB1740" s="95" t="str">
        <f t="shared" si="63"/>
        <v/>
      </c>
    </row>
    <row r="1741" spans="79:80" ht="13.8">
      <c r="CA1741" s="95" t="str">
        <f t="shared" si="62"/>
        <v/>
      </c>
      <c r="CB1741" s="95" t="str">
        <f t="shared" si="63"/>
        <v/>
      </c>
    </row>
    <row r="1742" spans="79:80" ht="13.8">
      <c r="CA1742" s="95" t="str">
        <f t="shared" si="62"/>
        <v/>
      </c>
      <c r="CB1742" s="95" t="str">
        <f t="shared" si="63"/>
        <v/>
      </c>
    </row>
    <row r="1743" spans="79:80" ht="13.8">
      <c r="CA1743" s="95" t="str">
        <f t="shared" si="62"/>
        <v/>
      </c>
      <c r="CB1743" s="95" t="str">
        <f t="shared" si="63"/>
        <v/>
      </c>
    </row>
    <row r="1744" spans="79:80" ht="13.8">
      <c r="CA1744" s="95" t="str">
        <f t="shared" si="62"/>
        <v/>
      </c>
      <c r="CB1744" s="95" t="str">
        <f t="shared" si="63"/>
        <v/>
      </c>
    </row>
    <row r="1745" spans="79:80" ht="13.8">
      <c r="CA1745" s="95" t="str">
        <f t="shared" si="62"/>
        <v/>
      </c>
      <c r="CB1745" s="95" t="str">
        <f t="shared" si="63"/>
        <v/>
      </c>
    </row>
    <row r="1746" spans="79:80" ht="13.8">
      <c r="CA1746" s="95" t="str">
        <f t="shared" si="62"/>
        <v/>
      </c>
      <c r="CB1746" s="95" t="str">
        <f t="shared" si="63"/>
        <v/>
      </c>
    </row>
    <row r="1747" spans="79:80" ht="13.8">
      <c r="CA1747" s="95" t="str">
        <f t="shared" si="62"/>
        <v/>
      </c>
      <c r="CB1747" s="95" t="str">
        <f t="shared" si="63"/>
        <v/>
      </c>
    </row>
    <row r="1748" spans="79:80" ht="13.8">
      <c r="CA1748" s="95" t="str">
        <f t="shared" si="62"/>
        <v/>
      </c>
      <c r="CB1748" s="95" t="str">
        <f t="shared" si="63"/>
        <v/>
      </c>
    </row>
    <row r="1749" spans="79:80" ht="13.8">
      <c r="CA1749" s="95" t="str">
        <f t="shared" si="62"/>
        <v/>
      </c>
      <c r="CB1749" s="95" t="str">
        <f t="shared" si="63"/>
        <v/>
      </c>
    </row>
    <row r="1750" spans="79:80" ht="13.8">
      <c r="CA1750" s="95" t="str">
        <f t="shared" si="62"/>
        <v/>
      </c>
      <c r="CB1750" s="95" t="str">
        <f t="shared" si="63"/>
        <v/>
      </c>
    </row>
    <row r="1751" spans="79:80" ht="13.8">
      <c r="CA1751" s="95" t="str">
        <f t="shared" si="62"/>
        <v/>
      </c>
      <c r="CB1751" s="95" t="str">
        <f t="shared" si="63"/>
        <v/>
      </c>
    </row>
    <row r="1752" spans="79:80" ht="13.8">
      <c r="CA1752" s="95" t="str">
        <f t="shared" si="62"/>
        <v/>
      </c>
      <c r="CB1752" s="95" t="str">
        <f t="shared" si="63"/>
        <v/>
      </c>
    </row>
    <row r="1753" spans="79:80" ht="13.8">
      <c r="CA1753" s="95" t="str">
        <f t="shared" si="62"/>
        <v/>
      </c>
      <c r="CB1753" s="95" t="str">
        <f t="shared" si="63"/>
        <v/>
      </c>
    </row>
    <row r="1754" spans="79:80" ht="13.8">
      <c r="CA1754" s="95" t="str">
        <f t="shared" si="62"/>
        <v/>
      </c>
      <c r="CB1754" s="95" t="str">
        <f t="shared" si="63"/>
        <v/>
      </c>
    </row>
    <row r="1755" spans="79:80" ht="13.8">
      <c r="CA1755" s="95" t="str">
        <f t="shared" si="62"/>
        <v/>
      </c>
      <c r="CB1755" s="95" t="str">
        <f t="shared" si="63"/>
        <v/>
      </c>
    </row>
    <row r="1756" spans="79:80" ht="13.8">
      <c r="CA1756" s="95" t="str">
        <f t="shared" si="62"/>
        <v/>
      </c>
      <c r="CB1756" s="95" t="str">
        <f t="shared" si="63"/>
        <v/>
      </c>
    </row>
    <row r="1757" spans="79:80" ht="13.8">
      <c r="CA1757" s="95" t="str">
        <f t="shared" si="62"/>
        <v/>
      </c>
      <c r="CB1757" s="95" t="str">
        <f t="shared" si="63"/>
        <v/>
      </c>
    </row>
    <row r="1758" spans="79:80" ht="13.8">
      <c r="CA1758" s="95" t="str">
        <f t="shared" si="62"/>
        <v/>
      </c>
      <c r="CB1758" s="95" t="str">
        <f t="shared" si="63"/>
        <v/>
      </c>
    </row>
    <row r="1759" spans="79:80" ht="13.8">
      <c r="CA1759" s="95" t="str">
        <f t="shared" si="62"/>
        <v/>
      </c>
      <c r="CB1759" s="95" t="str">
        <f t="shared" si="63"/>
        <v/>
      </c>
    </row>
    <row r="1760" spans="79:80" ht="13.8">
      <c r="CA1760" s="95" t="str">
        <f t="shared" si="62"/>
        <v/>
      </c>
      <c r="CB1760" s="95" t="str">
        <f t="shared" si="63"/>
        <v/>
      </c>
    </row>
    <row r="1761" spans="79:80" ht="13.8">
      <c r="CA1761" s="95" t="str">
        <f t="shared" si="62"/>
        <v/>
      </c>
      <c r="CB1761" s="95" t="str">
        <f t="shared" si="63"/>
        <v/>
      </c>
    </row>
    <row r="1762" spans="79:80" ht="13.8">
      <c r="CA1762" s="95" t="str">
        <f t="shared" si="62"/>
        <v/>
      </c>
      <c r="CB1762" s="95" t="str">
        <f t="shared" si="63"/>
        <v/>
      </c>
    </row>
    <row r="1763" spans="79:80" ht="13.8">
      <c r="CA1763" s="95" t="str">
        <f t="shared" si="62"/>
        <v/>
      </c>
      <c r="CB1763" s="95" t="str">
        <f t="shared" si="63"/>
        <v/>
      </c>
    </row>
    <row r="1764" spans="79:80" ht="13.8">
      <c r="CA1764" s="95" t="str">
        <f t="shared" si="62"/>
        <v/>
      </c>
      <c r="CB1764" s="95" t="str">
        <f t="shared" si="63"/>
        <v/>
      </c>
    </row>
    <row r="1765" spans="79:80" ht="13.8">
      <c r="CA1765" s="95" t="str">
        <f t="shared" si="62"/>
        <v/>
      </c>
      <c r="CB1765" s="95" t="str">
        <f t="shared" si="63"/>
        <v/>
      </c>
    </row>
    <row r="1766" spans="79:80" ht="13.8">
      <c r="CA1766" s="95" t="str">
        <f t="shared" si="62"/>
        <v/>
      </c>
      <c r="CB1766" s="95" t="str">
        <f t="shared" si="63"/>
        <v/>
      </c>
    </row>
    <row r="1767" spans="79:80" ht="13.8">
      <c r="CA1767" s="95" t="str">
        <f t="shared" si="62"/>
        <v/>
      </c>
      <c r="CB1767" s="95" t="str">
        <f t="shared" si="63"/>
        <v/>
      </c>
    </row>
    <row r="1768" spans="79:80" ht="13.8">
      <c r="CA1768" s="95" t="str">
        <f t="shared" si="62"/>
        <v/>
      </c>
      <c r="CB1768" s="95" t="str">
        <f t="shared" si="63"/>
        <v/>
      </c>
    </row>
    <row r="1769" spans="79:80" ht="13.8">
      <c r="CA1769" s="95" t="str">
        <f t="shared" si="62"/>
        <v/>
      </c>
      <c r="CB1769" s="95" t="str">
        <f t="shared" si="63"/>
        <v/>
      </c>
    </row>
    <row r="1770" spans="79:80" ht="13.8">
      <c r="CA1770" s="95" t="str">
        <f t="shared" si="62"/>
        <v/>
      </c>
      <c r="CB1770" s="95" t="str">
        <f t="shared" si="63"/>
        <v/>
      </c>
    </row>
    <row r="1771" spans="79:80" ht="13.8">
      <c r="CA1771" s="95" t="str">
        <f t="shared" ref="CA1771:CA1834" si="64">IF(AZ771="","",AZ771)</f>
        <v/>
      </c>
      <c r="CB1771" s="95" t="str">
        <f t="shared" ref="CB1771:CB1834" si="65">IF(BF771="","",BF771)</f>
        <v/>
      </c>
    </row>
    <row r="1772" spans="79:80" ht="13.8">
      <c r="CA1772" s="95" t="str">
        <f t="shared" si="64"/>
        <v/>
      </c>
      <c r="CB1772" s="95" t="str">
        <f t="shared" si="65"/>
        <v/>
      </c>
    </row>
    <row r="1773" spans="79:80" ht="13.8">
      <c r="CA1773" s="95" t="str">
        <f t="shared" si="64"/>
        <v/>
      </c>
      <c r="CB1773" s="95" t="str">
        <f t="shared" si="65"/>
        <v/>
      </c>
    </row>
    <row r="1774" spans="79:80" ht="13.8">
      <c r="CA1774" s="95" t="str">
        <f t="shared" si="64"/>
        <v/>
      </c>
      <c r="CB1774" s="95" t="str">
        <f t="shared" si="65"/>
        <v/>
      </c>
    </row>
    <row r="1775" spans="79:80" ht="13.8">
      <c r="CA1775" s="95" t="str">
        <f t="shared" si="64"/>
        <v/>
      </c>
      <c r="CB1775" s="95" t="str">
        <f t="shared" si="65"/>
        <v/>
      </c>
    </row>
    <row r="1776" spans="79:80" ht="13.8">
      <c r="CA1776" s="95" t="str">
        <f t="shared" si="64"/>
        <v/>
      </c>
      <c r="CB1776" s="95" t="str">
        <f t="shared" si="65"/>
        <v/>
      </c>
    </row>
    <row r="1777" spans="79:80" ht="13.8">
      <c r="CA1777" s="95" t="str">
        <f t="shared" si="64"/>
        <v/>
      </c>
      <c r="CB1777" s="95" t="str">
        <f t="shared" si="65"/>
        <v/>
      </c>
    </row>
    <row r="1778" spans="79:80" ht="13.8">
      <c r="CA1778" s="95" t="str">
        <f t="shared" si="64"/>
        <v/>
      </c>
      <c r="CB1778" s="95" t="str">
        <f t="shared" si="65"/>
        <v/>
      </c>
    </row>
    <row r="1779" spans="79:80" ht="13.8">
      <c r="CA1779" s="95" t="str">
        <f t="shared" si="64"/>
        <v/>
      </c>
      <c r="CB1779" s="95" t="str">
        <f t="shared" si="65"/>
        <v/>
      </c>
    </row>
    <row r="1780" spans="79:80" ht="13.8">
      <c r="CA1780" s="95" t="str">
        <f t="shared" si="64"/>
        <v/>
      </c>
      <c r="CB1780" s="95" t="str">
        <f t="shared" si="65"/>
        <v/>
      </c>
    </row>
    <row r="1781" spans="79:80" ht="13.8">
      <c r="CA1781" s="95" t="str">
        <f t="shared" si="64"/>
        <v/>
      </c>
      <c r="CB1781" s="95" t="str">
        <f t="shared" si="65"/>
        <v/>
      </c>
    </row>
    <row r="1782" spans="79:80" ht="13.8">
      <c r="CA1782" s="95" t="str">
        <f t="shared" si="64"/>
        <v/>
      </c>
      <c r="CB1782" s="95" t="str">
        <f t="shared" si="65"/>
        <v/>
      </c>
    </row>
    <row r="1783" spans="79:80" ht="13.8">
      <c r="CA1783" s="95" t="str">
        <f t="shared" si="64"/>
        <v/>
      </c>
      <c r="CB1783" s="95" t="str">
        <f t="shared" si="65"/>
        <v/>
      </c>
    </row>
    <row r="1784" spans="79:80" ht="13.8">
      <c r="CA1784" s="95" t="str">
        <f t="shared" si="64"/>
        <v/>
      </c>
      <c r="CB1784" s="95" t="str">
        <f t="shared" si="65"/>
        <v/>
      </c>
    </row>
    <row r="1785" spans="79:80" ht="13.8">
      <c r="CA1785" s="95" t="str">
        <f t="shared" si="64"/>
        <v/>
      </c>
      <c r="CB1785" s="95" t="str">
        <f t="shared" si="65"/>
        <v/>
      </c>
    </row>
    <row r="1786" spans="79:80" ht="13.8">
      <c r="CA1786" s="95" t="str">
        <f t="shared" si="64"/>
        <v/>
      </c>
      <c r="CB1786" s="95" t="str">
        <f t="shared" si="65"/>
        <v/>
      </c>
    </row>
    <row r="1787" spans="79:80" ht="13.8">
      <c r="CA1787" s="95" t="str">
        <f t="shared" si="64"/>
        <v/>
      </c>
      <c r="CB1787" s="95" t="str">
        <f t="shared" si="65"/>
        <v/>
      </c>
    </row>
    <row r="1788" spans="79:80" ht="13.8">
      <c r="CA1788" s="95" t="str">
        <f t="shared" si="64"/>
        <v/>
      </c>
      <c r="CB1788" s="95" t="str">
        <f t="shared" si="65"/>
        <v/>
      </c>
    </row>
    <row r="1789" spans="79:80" ht="13.8">
      <c r="CA1789" s="95" t="str">
        <f t="shared" si="64"/>
        <v/>
      </c>
      <c r="CB1789" s="95" t="str">
        <f t="shared" si="65"/>
        <v/>
      </c>
    </row>
    <row r="1790" spans="79:80" ht="13.8">
      <c r="CA1790" s="95" t="str">
        <f t="shared" si="64"/>
        <v/>
      </c>
      <c r="CB1790" s="95" t="str">
        <f t="shared" si="65"/>
        <v/>
      </c>
    </row>
    <row r="1791" spans="79:80" ht="13.8">
      <c r="CA1791" s="95" t="str">
        <f t="shared" si="64"/>
        <v/>
      </c>
      <c r="CB1791" s="95" t="str">
        <f t="shared" si="65"/>
        <v/>
      </c>
    </row>
    <row r="1792" spans="79:80" ht="13.8">
      <c r="CA1792" s="95" t="str">
        <f t="shared" si="64"/>
        <v/>
      </c>
      <c r="CB1792" s="95" t="str">
        <f t="shared" si="65"/>
        <v/>
      </c>
    </row>
    <row r="1793" spans="79:80" ht="13.8">
      <c r="CA1793" s="95" t="str">
        <f t="shared" si="64"/>
        <v/>
      </c>
      <c r="CB1793" s="95" t="str">
        <f t="shared" si="65"/>
        <v/>
      </c>
    </row>
    <row r="1794" spans="79:80" ht="13.8">
      <c r="CA1794" s="95" t="str">
        <f t="shared" si="64"/>
        <v/>
      </c>
      <c r="CB1794" s="95" t="str">
        <f t="shared" si="65"/>
        <v/>
      </c>
    </row>
    <row r="1795" spans="79:80" ht="13.8">
      <c r="CA1795" s="95" t="str">
        <f t="shared" si="64"/>
        <v/>
      </c>
      <c r="CB1795" s="95" t="str">
        <f t="shared" si="65"/>
        <v/>
      </c>
    </row>
    <row r="1796" spans="79:80" ht="13.8">
      <c r="CA1796" s="95" t="str">
        <f t="shared" si="64"/>
        <v/>
      </c>
      <c r="CB1796" s="95" t="str">
        <f t="shared" si="65"/>
        <v/>
      </c>
    </row>
    <row r="1797" spans="79:80" ht="13.8">
      <c r="CA1797" s="95" t="str">
        <f t="shared" si="64"/>
        <v/>
      </c>
      <c r="CB1797" s="95" t="str">
        <f t="shared" si="65"/>
        <v/>
      </c>
    </row>
    <row r="1798" spans="79:80" ht="13.8">
      <c r="CA1798" s="95" t="str">
        <f t="shared" si="64"/>
        <v/>
      </c>
      <c r="CB1798" s="95" t="str">
        <f t="shared" si="65"/>
        <v/>
      </c>
    </row>
    <row r="1799" spans="79:80" ht="13.8">
      <c r="CA1799" s="95" t="str">
        <f t="shared" si="64"/>
        <v/>
      </c>
      <c r="CB1799" s="95" t="str">
        <f t="shared" si="65"/>
        <v/>
      </c>
    </row>
    <row r="1800" spans="79:80" ht="13.8">
      <c r="CA1800" s="95" t="str">
        <f t="shared" si="64"/>
        <v/>
      </c>
      <c r="CB1800" s="95" t="str">
        <f t="shared" si="65"/>
        <v/>
      </c>
    </row>
    <row r="1801" spans="79:80" ht="13.8">
      <c r="CA1801" s="95" t="str">
        <f t="shared" si="64"/>
        <v/>
      </c>
      <c r="CB1801" s="95" t="str">
        <f t="shared" si="65"/>
        <v/>
      </c>
    </row>
    <row r="1802" spans="79:80" ht="13.8">
      <c r="CA1802" s="95" t="str">
        <f t="shared" si="64"/>
        <v/>
      </c>
      <c r="CB1802" s="95" t="str">
        <f t="shared" si="65"/>
        <v/>
      </c>
    </row>
    <row r="1803" spans="79:80" ht="13.8">
      <c r="CA1803" s="95" t="str">
        <f t="shared" si="64"/>
        <v/>
      </c>
      <c r="CB1803" s="95" t="str">
        <f t="shared" si="65"/>
        <v/>
      </c>
    </row>
    <row r="1804" spans="79:80" ht="13.8">
      <c r="CA1804" s="95" t="str">
        <f t="shared" si="64"/>
        <v/>
      </c>
      <c r="CB1804" s="95" t="str">
        <f t="shared" si="65"/>
        <v/>
      </c>
    </row>
    <row r="1805" spans="79:80" ht="13.8">
      <c r="CA1805" s="95" t="str">
        <f t="shared" si="64"/>
        <v/>
      </c>
      <c r="CB1805" s="95" t="str">
        <f t="shared" si="65"/>
        <v/>
      </c>
    </row>
    <row r="1806" spans="79:80" ht="13.8">
      <c r="CA1806" s="95" t="str">
        <f t="shared" si="64"/>
        <v/>
      </c>
      <c r="CB1806" s="95" t="str">
        <f t="shared" si="65"/>
        <v/>
      </c>
    </row>
    <row r="1807" spans="79:80" ht="13.8">
      <c r="CA1807" s="95" t="str">
        <f t="shared" si="64"/>
        <v/>
      </c>
      <c r="CB1807" s="95" t="str">
        <f t="shared" si="65"/>
        <v/>
      </c>
    </row>
    <row r="1808" spans="79:80" ht="13.8">
      <c r="CA1808" s="95" t="str">
        <f t="shared" si="64"/>
        <v/>
      </c>
      <c r="CB1808" s="95" t="str">
        <f t="shared" si="65"/>
        <v/>
      </c>
    </row>
    <row r="1809" spans="79:80" ht="13.8">
      <c r="CA1809" s="95" t="str">
        <f t="shared" si="64"/>
        <v/>
      </c>
      <c r="CB1809" s="95" t="str">
        <f t="shared" si="65"/>
        <v/>
      </c>
    </row>
    <row r="1810" spans="79:80" ht="13.8">
      <c r="CA1810" s="95" t="str">
        <f t="shared" si="64"/>
        <v/>
      </c>
      <c r="CB1810" s="95" t="str">
        <f t="shared" si="65"/>
        <v/>
      </c>
    </row>
    <row r="1811" spans="79:80" ht="13.8">
      <c r="CA1811" s="95" t="str">
        <f t="shared" si="64"/>
        <v/>
      </c>
      <c r="CB1811" s="95" t="str">
        <f t="shared" si="65"/>
        <v/>
      </c>
    </row>
    <row r="1812" spans="79:80" ht="13.8">
      <c r="CA1812" s="95" t="str">
        <f t="shared" si="64"/>
        <v/>
      </c>
      <c r="CB1812" s="95" t="str">
        <f t="shared" si="65"/>
        <v/>
      </c>
    </row>
    <row r="1813" spans="79:80" ht="13.8">
      <c r="CA1813" s="95" t="str">
        <f t="shared" si="64"/>
        <v/>
      </c>
      <c r="CB1813" s="95" t="str">
        <f t="shared" si="65"/>
        <v/>
      </c>
    </row>
    <row r="1814" spans="79:80" ht="13.8">
      <c r="CA1814" s="95" t="str">
        <f t="shared" si="64"/>
        <v/>
      </c>
      <c r="CB1814" s="95" t="str">
        <f t="shared" si="65"/>
        <v/>
      </c>
    </row>
    <row r="1815" spans="79:80" ht="13.8">
      <c r="CA1815" s="95" t="str">
        <f t="shared" si="64"/>
        <v/>
      </c>
      <c r="CB1815" s="95" t="str">
        <f t="shared" si="65"/>
        <v/>
      </c>
    </row>
    <row r="1816" spans="79:80" ht="13.8">
      <c r="CA1816" s="95" t="str">
        <f t="shared" si="64"/>
        <v/>
      </c>
      <c r="CB1816" s="95" t="str">
        <f t="shared" si="65"/>
        <v/>
      </c>
    </row>
    <row r="1817" spans="79:80" ht="13.8">
      <c r="CA1817" s="95" t="str">
        <f t="shared" si="64"/>
        <v/>
      </c>
      <c r="CB1817" s="95" t="str">
        <f t="shared" si="65"/>
        <v/>
      </c>
    </row>
    <row r="1818" spans="79:80" ht="13.8">
      <c r="CA1818" s="95" t="str">
        <f t="shared" si="64"/>
        <v/>
      </c>
      <c r="CB1818" s="95" t="str">
        <f t="shared" si="65"/>
        <v/>
      </c>
    </row>
    <row r="1819" spans="79:80" ht="13.8">
      <c r="CA1819" s="95" t="str">
        <f t="shared" si="64"/>
        <v/>
      </c>
      <c r="CB1819" s="95" t="str">
        <f t="shared" si="65"/>
        <v/>
      </c>
    </row>
    <row r="1820" spans="79:80" ht="13.8">
      <c r="CA1820" s="95" t="str">
        <f t="shared" si="64"/>
        <v/>
      </c>
      <c r="CB1820" s="95" t="str">
        <f t="shared" si="65"/>
        <v/>
      </c>
    </row>
    <row r="1821" spans="79:80" ht="13.8">
      <c r="CA1821" s="95" t="str">
        <f t="shared" si="64"/>
        <v/>
      </c>
      <c r="CB1821" s="95" t="str">
        <f t="shared" si="65"/>
        <v/>
      </c>
    </row>
    <row r="1822" spans="79:80" ht="13.8">
      <c r="CA1822" s="95" t="str">
        <f t="shared" si="64"/>
        <v/>
      </c>
      <c r="CB1822" s="95" t="str">
        <f t="shared" si="65"/>
        <v/>
      </c>
    </row>
    <row r="1823" spans="79:80" ht="13.8">
      <c r="CA1823" s="95" t="str">
        <f t="shared" si="64"/>
        <v/>
      </c>
      <c r="CB1823" s="95" t="str">
        <f t="shared" si="65"/>
        <v/>
      </c>
    </row>
    <row r="1824" spans="79:80" ht="13.8">
      <c r="CA1824" s="95" t="str">
        <f t="shared" si="64"/>
        <v/>
      </c>
      <c r="CB1824" s="95" t="str">
        <f t="shared" si="65"/>
        <v/>
      </c>
    </row>
    <row r="1825" spans="79:80" ht="13.8">
      <c r="CA1825" s="95" t="str">
        <f t="shared" si="64"/>
        <v/>
      </c>
      <c r="CB1825" s="95" t="str">
        <f t="shared" si="65"/>
        <v/>
      </c>
    </row>
    <row r="1826" spans="79:80" ht="13.8">
      <c r="CA1826" s="95" t="str">
        <f t="shared" si="64"/>
        <v/>
      </c>
      <c r="CB1826" s="95" t="str">
        <f t="shared" si="65"/>
        <v/>
      </c>
    </row>
    <row r="1827" spans="79:80" ht="13.8">
      <c r="CA1827" s="95" t="str">
        <f t="shared" si="64"/>
        <v/>
      </c>
      <c r="CB1827" s="95" t="str">
        <f t="shared" si="65"/>
        <v/>
      </c>
    </row>
    <row r="1828" spans="79:80" ht="13.8">
      <c r="CA1828" s="95" t="str">
        <f t="shared" si="64"/>
        <v/>
      </c>
      <c r="CB1828" s="95" t="str">
        <f t="shared" si="65"/>
        <v/>
      </c>
    </row>
    <row r="1829" spans="79:80" ht="13.8">
      <c r="CA1829" s="95" t="str">
        <f t="shared" si="64"/>
        <v/>
      </c>
      <c r="CB1829" s="95" t="str">
        <f t="shared" si="65"/>
        <v/>
      </c>
    </row>
    <row r="1830" spans="79:80" ht="13.8">
      <c r="CA1830" s="95" t="str">
        <f t="shared" si="64"/>
        <v/>
      </c>
      <c r="CB1830" s="95" t="str">
        <f t="shared" si="65"/>
        <v/>
      </c>
    </row>
    <row r="1831" spans="79:80" ht="13.8">
      <c r="CA1831" s="95" t="str">
        <f t="shared" si="64"/>
        <v/>
      </c>
      <c r="CB1831" s="95" t="str">
        <f t="shared" si="65"/>
        <v/>
      </c>
    </row>
    <row r="1832" spans="79:80" ht="13.8">
      <c r="CA1832" s="95" t="str">
        <f t="shared" si="64"/>
        <v/>
      </c>
      <c r="CB1832" s="95" t="str">
        <f t="shared" si="65"/>
        <v/>
      </c>
    </row>
    <row r="1833" spans="79:80" ht="13.8">
      <c r="CA1833" s="95" t="str">
        <f t="shared" si="64"/>
        <v/>
      </c>
      <c r="CB1833" s="95" t="str">
        <f t="shared" si="65"/>
        <v/>
      </c>
    </row>
    <row r="1834" spans="79:80" ht="13.8">
      <c r="CA1834" s="95" t="str">
        <f t="shared" si="64"/>
        <v/>
      </c>
      <c r="CB1834" s="95" t="str">
        <f t="shared" si="65"/>
        <v/>
      </c>
    </row>
    <row r="1835" spans="79:80" ht="13.8">
      <c r="CA1835" s="95" t="str">
        <f t="shared" ref="CA1835:CA1898" si="66">IF(AZ835="","",AZ835)</f>
        <v/>
      </c>
      <c r="CB1835" s="95" t="str">
        <f t="shared" ref="CB1835:CB1898" si="67">IF(BF835="","",BF835)</f>
        <v/>
      </c>
    </row>
    <row r="1836" spans="79:80" ht="13.8">
      <c r="CA1836" s="95" t="str">
        <f t="shared" si="66"/>
        <v/>
      </c>
      <c r="CB1836" s="95" t="str">
        <f t="shared" si="67"/>
        <v/>
      </c>
    </row>
    <row r="1837" spans="79:80" ht="13.8">
      <c r="CA1837" s="95" t="str">
        <f t="shared" si="66"/>
        <v/>
      </c>
      <c r="CB1837" s="95" t="str">
        <f t="shared" si="67"/>
        <v/>
      </c>
    </row>
    <row r="1838" spans="79:80" ht="13.8">
      <c r="CA1838" s="95" t="str">
        <f t="shared" si="66"/>
        <v/>
      </c>
      <c r="CB1838" s="95" t="str">
        <f t="shared" si="67"/>
        <v/>
      </c>
    </row>
    <row r="1839" spans="79:80" ht="13.8">
      <c r="CA1839" s="95" t="str">
        <f t="shared" si="66"/>
        <v/>
      </c>
      <c r="CB1839" s="95" t="str">
        <f t="shared" si="67"/>
        <v/>
      </c>
    </row>
    <row r="1840" spans="79:80" ht="13.8">
      <c r="CA1840" s="95" t="str">
        <f t="shared" si="66"/>
        <v/>
      </c>
      <c r="CB1840" s="95" t="str">
        <f t="shared" si="67"/>
        <v/>
      </c>
    </row>
    <row r="1841" spans="79:80" ht="13.8">
      <c r="CA1841" s="95" t="str">
        <f t="shared" si="66"/>
        <v/>
      </c>
      <c r="CB1841" s="95" t="str">
        <f t="shared" si="67"/>
        <v/>
      </c>
    </row>
    <row r="1842" spans="79:80" ht="13.8">
      <c r="CA1842" s="95" t="str">
        <f t="shared" si="66"/>
        <v/>
      </c>
      <c r="CB1842" s="95" t="str">
        <f t="shared" si="67"/>
        <v/>
      </c>
    </row>
    <row r="1843" spans="79:80" ht="13.8">
      <c r="CA1843" s="95" t="str">
        <f t="shared" si="66"/>
        <v/>
      </c>
      <c r="CB1843" s="95" t="str">
        <f t="shared" si="67"/>
        <v/>
      </c>
    </row>
    <row r="1844" spans="79:80" ht="13.8">
      <c r="CA1844" s="95" t="str">
        <f t="shared" si="66"/>
        <v/>
      </c>
      <c r="CB1844" s="95" t="str">
        <f t="shared" si="67"/>
        <v/>
      </c>
    </row>
    <row r="1845" spans="79:80" ht="13.8">
      <c r="CA1845" s="95" t="str">
        <f t="shared" si="66"/>
        <v/>
      </c>
      <c r="CB1845" s="95" t="str">
        <f t="shared" si="67"/>
        <v/>
      </c>
    </row>
    <row r="1846" spans="79:80" ht="13.8">
      <c r="CA1846" s="95" t="str">
        <f t="shared" si="66"/>
        <v/>
      </c>
      <c r="CB1846" s="95" t="str">
        <f t="shared" si="67"/>
        <v/>
      </c>
    </row>
    <row r="1847" spans="79:80" ht="13.8">
      <c r="CA1847" s="95" t="str">
        <f t="shared" si="66"/>
        <v/>
      </c>
      <c r="CB1847" s="95" t="str">
        <f t="shared" si="67"/>
        <v/>
      </c>
    </row>
    <row r="1848" spans="79:80" ht="13.8">
      <c r="CA1848" s="95" t="str">
        <f t="shared" si="66"/>
        <v/>
      </c>
      <c r="CB1848" s="95" t="str">
        <f t="shared" si="67"/>
        <v/>
      </c>
    </row>
    <row r="1849" spans="79:80" ht="13.8">
      <c r="CA1849" s="95" t="str">
        <f t="shared" si="66"/>
        <v/>
      </c>
      <c r="CB1849" s="95" t="str">
        <f t="shared" si="67"/>
        <v/>
      </c>
    </row>
    <row r="1850" spans="79:80" ht="13.8">
      <c r="CA1850" s="95" t="str">
        <f t="shared" si="66"/>
        <v/>
      </c>
      <c r="CB1850" s="95" t="str">
        <f t="shared" si="67"/>
        <v/>
      </c>
    </row>
    <row r="1851" spans="79:80" ht="13.8">
      <c r="CA1851" s="95" t="str">
        <f t="shared" si="66"/>
        <v/>
      </c>
      <c r="CB1851" s="95" t="str">
        <f t="shared" si="67"/>
        <v/>
      </c>
    </row>
    <row r="1852" spans="79:80" ht="13.8">
      <c r="CA1852" s="95" t="str">
        <f t="shared" si="66"/>
        <v/>
      </c>
      <c r="CB1852" s="95" t="str">
        <f t="shared" si="67"/>
        <v/>
      </c>
    </row>
    <row r="1853" spans="79:80" ht="13.8">
      <c r="CA1853" s="95" t="str">
        <f t="shared" si="66"/>
        <v/>
      </c>
      <c r="CB1853" s="95" t="str">
        <f t="shared" si="67"/>
        <v/>
      </c>
    </row>
    <row r="1854" spans="79:80" ht="13.8">
      <c r="CA1854" s="95" t="str">
        <f t="shared" si="66"/>
        <v/>
      </c>
      <c r="CB1854" s="95" t="str">
        <f t="shared" si="67"/>
        <v/>
      </c>
    </row>
    <row r="1855" spans="79:80" ht="13.8">
      <c r="CA1855" s="95" t="str">
        <f t="shared" si="66"/>
        <v/>
      </c>
      <c r="CB1855" s="95" t="str">
        <f t="shared" si="67"/>
        <v/>
      </c>
    </row>
    <row r="1856" spans="79:80" ht="13.8">
      <c r="CA1856" s="95" t="str">
        <f t="shared" si="66"/>
        <v/>
      </c>
      <c r="CB1856" s="95" t="str">
        <f t="shared" si="67"/>
        <v/>
      </c>
    </row>
    <row r="1857" spans="79:80" ht="13.8">
      <c r="CA1857" s="95" t="str">
        <f t="shared" si="66"/>
        <v/>
      </c>
      <c r="CB1857" s="95" t="str">
        <f t="shared" si="67"/>
        <v/>
      </c>
    </row>
    <row r="1858" spans="79:80" ht="13.8">
      <c r="CA1858" s="95" t="str">
        <f t="shared" si="66"/>
        <v/>
      </c>
      <c r="CB1858" s="95" t="str">
        <f t="shared" si="67"/>
        <v/>
      </c>
    </row>
    <row r="1859" spans="79:80" ht="13.8">
      <c r="CA1859" s="95" t="str">
        <f t="shared" si="66"/>
        <v/>
      </c>
      <c r="CB1859" s="95" t="str">
        <f t="shared" si="67"/>
        <v/>
      </c>
    </row>
    <row r="1860" spans="79:80" ht="13.8">
      <c r="CA1860" s="95" t="str">
        <f t="shared" si="66"/>
        <v/>
      </c>
      <c r="CB1860" s="95" t="str">
        <f t="shared" si="67"/>
        <v/>
      </c>
    </row>
    <row r="1861" spans="79:80" ht="13.8">
      <c r="CA1861" s="95" t="str">
        <f t="shared" si="66"/>
        <v/>
      </c>
      <c r="CB1861" s="95" t="str">
        <f t="shared" si="67"/>
        <v/>
      </c>
    </row>
    <row r="1862" spans="79:80" ht="13.8">
      <c r="CA1862" s="95" t="str">
        <f t="shared" si="66"/>
        <v/>
      </c>
      <c r="CB1862" s="95" t="str">
        <f t="shared" si="67"/>
        <v/>
      </c>
    </row>
    <row r="1863" spans="79:80" ht="13.8">
      <c r="CA1863" s="95" t="str">
        <f t="shared" si="66"/>
        <v/>
      </c>
      <c r="CB1863" s="95" t="str">
        <f t="shared" si="67"/>
        <v/>
      </c>
    </row>
    <row r="1864" spans="79:80" ht="13.8">
      <c r="CA1864" s="95" t="str">
        <f t="shared" si="66"/>
        <v/>
      </c>
      <c r="CB1864" s="95" t="str">
        <f t="shared" si="67"/>
        <v/>
      </c>
    </row>
    <row r="1865" spans="79:80" ht="13.8">
      <c r="CA1865" s="95" t="str">
        <f t="shared" si="66"/>
        <v/>
      </c>
      <c r="CB1865" s="95" t="str">
        <f t="shared" si="67"/>
        <v/>
      </c>
    </row>
    <row r="1866" spans="79:80" ht="13.8">
      <c r="CA1866" s="95" t="str">
        <f t="shared" si="66"/>
        <v/>
      </c>
      <c r="CB1866" s="95" t="str">
        <f t="shared" si="67"/>
        <v/>
      </c>
    </row>
    <row r="1867" spans="79:80" ht="13.8">
      <c r="CA1867" s="95" t="str">
        <f t="shared" si="66"/>
        <v/>
      </c>
      <c r="CB1867" s="95" t="str">
        <f t="shared" si="67"/>
        <v/>
      </c>
    </row>
    <row r="1868" spans="79:80" ht="13.8">
      <c r="CA1868" s="95" t="str">
        <f t="shared" si="66"/>
        <v/>
      </c>
      <c r="CB1868" s="95" t="str">
        <f t="shared" si="67"/>
        <v/>
      </c>
    </row>
    <row r="1869" spans="79:80" ht="13.8">
      <c r="CA1869" s="95" t="str">
        <f t="shared" si="66"/>
        <v/>
      </c>
      <c r="CB1869" s="95" t="str">
        <f t="shared" si="67"/>
        <v/>
      </c>
    </row>
    <row r="1870" spans="79:80" ht="13.8">
      <c r="CA1870" s="95" t="str">
        <f t="shared" si="66"/>
        <v/>
      </c>
      <c r="CB1870" s="95" t="str">
        <f t="shared" si="67"/>
        <v/>
      </c>
    </row>
    <row r="1871" spans="79:80" ht="13.8">
      <c r="CA1871" s="95" t="str">
        <f t="shared" si="66"/>
        <v/>
      </c>
      <c r="CB1871" s="95" t="str">
        <f t="shared" si="67"/>
        <v/>
      </c>
    </row>
    <row r="1872" spans="79:80" ht="13.8">
      <c r="CA1872" s="95" t="str">
        <f t="shared" si="66"/>
        <v/>
      </c>
      <c r="CB1872" s="95" t="str">
        <f t="shared" si="67"/>
        <v/>
      </c>
    </row>
    <row r="1873" spans="79:80" ht="13.8">
      <c r="CA1873" s="95" t="str">
        <f t="shared" si="66"/>
        <v/>
      </c>
      <c r="CB1873" s="95" t="str">
        <f t="shared" si="67"/>
        <v/>
      </c>
    </row>
    <row r="1874" spans="79:80" ht="13.8">
      <c r="CA1874" s="95" t="str">
        <f t="shared" si="66"/>
        <v/>
      </c>
      <c r="CB1874" s="95" t="str">
        <f t="shared" si="67"/>
        <v/>
      </c>
    </row>
    <row r="1875" spans="79:80" ht="13.8">
      <c r="CA1875" s="95" t="str">
        <f t="shared" si="66"/>
        <v/>
      </c>
      <c r="CB1875" s="95" t="str">
        <f t="shared" si="67"/>
        <v/>
      </c>
    </row>
    <row r="1876" spans="79:80" ht="13.8">
      <c r="CA1876" s="95" t="str">
        <f t="shared" si="66"/>
        <v/>
      </c>
      <c r="CB1876" s="95" t="str">
        <f t="shared" si="67"/>
        <v/>
      </c>
    </row>
    <row r="1877" spans="79:80" ht="13.8">
      <c r="CA1877" s="95" t="str">
        <f t="shared" si="66"/>
        <v/>
      </c>
      <c r="CB1877" s="95" t="str">
        <f t="shared" si="67"/>
        <v/>
      </c>
    </row>
    <row r="1878" spans="79:80" ht="13.8">
      <c r="CA1878" s="95" t="str">
        <f t="shared" si="66"/>
        <v/>
      </c>
      <c r="CB1878" s="95" t="str">
        <f t="shared" si="67"/>
        <v/>
      </c>
    </row>
    <row r="1879" spans="79:80" ht="13.8">
      <c r="CA1879" s="95" t="str">
        <f t="shared" si="66"/>
        <v/>
      </c>
      <c r="CB1879" s="95" t="str">
        <f t="shared" si="67"/>
        <v/>
      </c>
    </row>
    <row r="1880" spans="79:80" ht="13.8">
      <c r="CA1880" s="95" t="str">
        <f t="shared" si="66"/>
        <v/>
      </c>
      <c r="CB1880" s="95" t="str">
        <f t="shared" si="67"/>
        <v/>
      </c>
    </row>
    <row r="1881" spans="79:80" ht="13.8">
      <c r="CA1881" s="95" t="str">
        <f t="shared" si="66"/>
        <v/>
      </c>
      <c r="CB1881" s="95" t="str">
        <f t="shared" si="67"/>
        <v/>
      </c>
    </row>
    <row r="1882" spans="79:80" ht="13.8">
      <c r="CA1882" s="95" t="str">
        <f t="shared" si="66"/>
        <v/>
      </c>
      <c r="CB1882" s="95" t="str">
        <f t="shared" si="67"/>
        <v/>
      </c>
    </row>
    <row r="1883" spans="79:80" ht="13.8">
      <c r="CA1883" s="95" t="str">
        <f t="shared" si="66"/>
        <v/>
      </c>
      <c r="CB1883" s="95" t="str">
        <f t="shared" si="67"/>
        <v/>
      </c>
    </row>
    <row r="1884" spans="79:80" ht="13.8">
      <c r="CA1884" s="95" t="str">
        <f t="shared" si="66"/>
        <v/>
      </c>
      <c r="CB1884" s="95" t="str">
        <f t="shared" si="67"/>
        <v/>
      </c>
    </row>
    <row r="1885" spans="79:80" ht="13.8">
      <c r="CA1885" s="95" t="str">
        <f t="shared" si="66"/>
        <v/>
      </c>
      <c r="CB1885" s="95" t="str">
        <f t="shared" si="67"/>
        <v/>
      </c>
    </row>
    <row r="1886" spans="79:80" ht="13.8">
      <c r="CA1886" s="95" t="str">
        <f t="shared" si="66"/>
        <v/>
      </c>
      <c r="CB1886" s="95" t="str">
        <f t="shared" si="67"/>
        <v/>
      </c>
    </row>
    <row r="1887" spans="79:80" ht="13.8">
      <c r="CA1887" s="95" t="str">
        <f t="shared" si="66"/>
        <v/>
      </c>
      <c r="CB1887" s="95" t="str">
        <f t="shared" si="67"/>
        <v/>
      </c>
    </row>
    <row r="1888" spans="79:80" ht="13.8">
      <c r="CA1888" s="95" t="str">
        <f t="shared" si="66"/>
        <v/>
      </c>
      <c r="CB1888" s="95" t="str">
        <f t="shared" si="67"/>
        <v/>
      </c>
    </row>
    <row r="1889" spans="79:80" ht="13.8">
      <c r="CA1889" s="95" t="str">
        <f t="shared" si="66"/>
        <v/>
      </c>
      <c r="CB1889" s="95" t="str">
        <f t="shared" si="67"/>
        <v/>
      </c>
    </row>
    <row r="1890" spans="79:80" ht="13.8">
      <c r="CA1890" s="95" t="str">
        <f t="shared" si="66"/>
        <v/>
      </c>
      <c r="CB1890" s="95" t="str">
        <f t="shared" si="67"/>
        <v/>
      </c>
    </row>
    <row r="1891" spans="79:80" ht="13.8">
      <c r="CA1891" s="95" t="str">
        <f t="shared" si="66"/>
        <v/>
      </c>
      <c r="CB1891" s="95" t="str">
        <f t="shared" si="67"/>
        <v/>
      </c>
    </row>
    <row r="1892" spans="79:80" ht="13.8">
      <c r="CA1892" s="95" t="str">
        <f t="shared" si="66"/>
        <v/>
      </c>
      <c r="CB1892" s="95" t="str">
        <f t="shared" si="67"/>
        <v/>
      </c>
    </row>
    <row r="1893" spans="79:80" ht="13.8">
      <c r="CA1893" s="95" t="str">
        <f t="shared" si="66"/>
        <v/>
      </c>
      <c r="CB1893" s="95" t="str">
        <f t="shared" si="67"/>
        <v/>
      </c>
    </row>
    <row r="1894" spans="79:80" ht="13.8">
      <c r="CA1894" s="95" t="str">
        <f t="shared" si="66"/>
        <v/>
      </c>
      <c r="CB1894" s="95" t="str">
        <f t="shared" si="67"/>
        <v/>
      </c>
    </row>
    <row r="1895" spans="79:80" ht="13.8">
      <c r="CA1895" s="95" t="str">
        <f t="shared" si="66"/>
        <v/>
      </c>
      <c r="CB1895" s="95" t="str">
        <f t="shared" si="67"/>
        <v/>
      </c>
    </row>
    <row r="1896" spans="79:80" ht="13.8">
      <c r="CA1896" s="95" t="str">
        <f t="shared" si="66"/>
        <v/>
      </c>
      <c r="CB1896" s="95" t="str">
        <f t="shared" si="67"/>
        <v/>
      </c>
    </row>
    <row r="1897" spans="79:80" ht="13.8">
      <c r="CA1897" s="95" t="str">
        <f t="shared" si="66"/>
        <v/>
      </c>
      <c r="CB1897" s="95" t="str">
        <f t="shared" si="67"/>
        <v/>
      </c>
    </row>
    <row r="1898" spans="79:80" ht="13.8">
      <c r="CA1898" s="95" t="str">
        <f t="shared" si="66"/>
        <v/>
      </c>
      <c r="CB1898" s="95" t="str">
        <f t="shared" si="67"/>
        <v/>
      </c>
    </row>
    <row r="1899" spans="79:80" ht="13.8">
      <c r="CA1899" s="95" t="str">
        <f t="shared" ref="CA1899:CA1962" si="68">IF(AZ899="","",AZ899)</f>
        <v/>
      </c>
      <c r="CB1899" s="95" t="str">
        <f t="shared" ref="CB1899:CB1962" si="69">IF(BF899="","",BF899)</f>
        <v/>
      </c>
    </row>
    <row r="1900" spans="79:80" ht="13.8">
      <c r="CA1900" s="95" t="str">
        <f t="shared" si="68"/>
        <v/>
      </c>
      <c r="CB1900" s="95" t="str">
        <f t="shared" si="69"/>
        <v/>
      </c>
    </row>
    <row r="1901" spans="79:80" ht="13.8">
      <c r="CA1901" s="95" t="str">
        <f t="shared" si="68"/>
        <v/>
      </c>
      <c r="CB1901" s="95" t="str">
        <f t="shared" si="69"/>
        <v/>
      </c>
    </row>
    <row r="1902" spans="79:80" ht="13.8">
      <c r="CA1902" s="95" t="str">
        <f t="shared" si="68"/>
        <v/>
      </c>
      <c r="CB1902" s="95" t="str">
        <f t="shared" si="69"/>
        <v/>
      </c>
    </row>
    <row r="1903" spans="79:80" ht="13.8">
      <c r="CA1903" s="95" t="str">
        <f t="shared" si="68"/>
        <v/>
      </c>
      <c r="CB1903" s="95" t="str">
        <f t="shared" si="69"/>
        <v/>
      </c>
    </row>
    <row r="1904" spans="79:80" ht="13.8">
      <c r="CA1904" s="95" t="str">
        <f t="shared" si="68"/>
        <v/>
      </c>
      <c r="CB1904" s="95" t="str">
        <f t="shared" si="69"/>
        <v/>
      </c>
    </row>
    <row r="1905" spans="79:80" ht="13.8">
      <c r="CA1905" s="95" t="str">
        <f t="shared" si="68"/>
        <v/>
      </c>
      <c r="CB1905" s="95" t="str">
        <f t="shared" si="69"/>
        <v/>
      </c>
    </row>
    <row r="1906" spans="79:80" ht="13.8">
      <c r="CA1906" s="95" t="str">
        <f t="shared" si="68"/>
        <v/>
      </c>
      <c r="CB1906" s="95" t="str">
        <f t="shared" si="69"/>
        <v/>
      </c>
    </row>
    <row r="1907" spans="79:80" ht="13.8">
      <c r="CA1907" s="95" t="str">
        <f t="shared" si="68"/>
        <v/>
      </c>
      <c r="CB1907" s="95" t="str">
        <f t="shared" si="69"/>
        <v/>
      </c>
    </row>
    <row r="1908" spans="79:80" ht="13.8">
      <c r="CA1908" s="95" t="str">
        <f t="shared" si="68"/>
        <v/>
      </c>
      <c r="CB1908" s="95" t="str">
        <f t="shared" si="69"/>
        <v/>
      </c>
    </row>
    <row r="1909" spans="79:80" ht="13.8">
      <c r="CA1909" s="95" t="str">
        <f t="shared" si="68"/>
        <v/>
      </c>
      <c r="CB1909" s="95" t="str">
        <f t="shared" si="69"/>
        <v/>
      </c>
    </row>
    <row r="1910" spans="79:80" ht="13.8">
      <c r="CA1910" s="95" t="str">
        <f t="shared" si="68"/>
        <v/>
      </c>
      <c r="CB1910" s="95" t="str">
        <f t="shared" si="69"/>
        <v/>
      </c>
    </row>
    <row r="1911" spans="79:80" ht="13.8">
      <c r="CA1911" s="95" t="str">
        <f t="shared" si="68"/>
        <v/>
      </c>
      <c r="CB1911" s="95" t="str">
        <f t="shared" si="69"/>
        <v/>
      </c>
    </row>
    <row r="1912" spans="79:80" ht="13.8">
      <c r="CA1912" s="95" t="str">
        <f t="shared" si="68"/>
        <v/>
      </c>
      <c r="CB1912" s="95" t="str">
        <f t="shared" si="69"/>
        <v/>
      </c>
    </row>
    <row r="1913" spans="79:80" ht="13.8">
      <c r="CA1913" s="95" t="str">
        <f t="shared" si="68"/>
        <v/>
      </c>
      <c r="CB1913" s="95" t="str">
        <f t="shared" si="69"/>
        <v/>
      </c>
    </row>
    <row r="1914" spans="79:80" ht="13.8">
      <c r="CA1914" s="95" t="str">
        <f t="shared" si="68"/>
        <v/>
      </c>
      <c r="CB1914" s="95" t="str">
        <f t="shared" si="69"/>
        <v/>
      </c>
    </row>
    <row r="1915" spans="79:80" ht="13.8">
      <c r="CA1915" s="95" t="str">
        <f t="shared" si="68"/>
        <v/>
      </c>
      <c r="CB1915" s="95" t="str">
        <f t="shared" si="69"/>
        <v/>
      </c>
    </row>
    <row r="1916" spans="79:80" ht="13.8">
      <c r="CA1916" s="95" t="str">
        <f t="shared" si="68"/>
        <v/>
      </c>
      <c r="CB1916" s="95" t="str">
        <f t="shared" si="69"/>
        <v/>
      </c>
    </row>
    <row r="1917" spans="79:80" ht="13.8">
      <c r="CA1917" s="95" t="str">
        <f t="shared" si="68"/>
        <v/>
      </c>
      <c r="CB1917" s="95" t="str">
        <f t="shared" si="69"/>
        <v/>
      </c>
    </row>
    <row r="1918" spans="79:80" ht="13.8">
      <c r="CA1918" s="95" t="str">
        <f t="shared" si="68"/>
        <v/>
      </c>
      <c r="CB1918" s="95" t="str">
        <f t="shared" si="69"/>
        <v/>
      </c>
    </row>
    <row r="1919" spans="79:80" ht="13.8">
      <c r="CA1919" s="95" t="str">
        <f t="shared" si="68"/>
        <v/>
      </c>
      <c r="CB1919" s="95" t="str">
        <f t="shared" si="69"/>
        <v/>
      </c>
    </row>
    <row r="1920" spans="79:80" ht="13.8">
      <c r="CA1920" s="95" t="str">
        <f t="shared" si="68"/>
        <v/>
      </c>
      <c r="CB1920" s="95" t="str">
        <f t="shared" si="69"/>
        <v/>
      </c>
    </row>
    <row r="1921" spans="79:80" ht="13.8">
      <c r="CA1921" s="95" t="str">
        <f t="shared" si="68"/>
        <v/>
      </c>
      <c r="CB1921" s="95" t="str">
        <f t="shared" si="69"/>
        <v/>
      </c>
    </row>
    <row r="1922" spans="79:80" ht="13.8">
      <c r="CA1922" s="95" t="str">
        <f t="shared" si="68"/>
        <v/>
      </c>
      <c r="CB1922" s="95" t="str">
        <f t="shared" si="69"/>
        <v/>
      </c>
    </row>
    <row r="1923" spans="79:80" ht="13.8">
      <c r="CA1923" s="95" t="str">
        <f t="shared" si="68"/>
        <v/>
      </c>
      <c r="CB1923" s="95" t="str">
        <f t="shared" si="69"/>
        <v/>
      </c>
    </row>
    <row r="1924" spans="79:80" ht="13.8">
      <c r="CA1924" s="95" t="str">
        <f t="shared" si="68"/>
        <v/>
      </c>
      <c r="CB1924" s="95" t="str">
        <f t="shared" si="69"/>
        <v/>
      </c>
    </row>
    <row r="1925" spans="79:80" ht="13.8">
      <c r="CA1925" s="95" t="str">
        <f t="shared" si="68"/>
        <v/>
      </c>
      <c r="CB1925" s="95" t="str">
        <f t="shared" si="69"/>
        <v/>
      </c>
    </row>
    <row r="1926" spans="79:80" ht="13.8">
      <c r="CA1926" s="95" t="str">
        <f t="shared" si="68"/>
        <v/>
      </c>
      <c r="CB1926" s="95" t="str">
        <f t="shared" si="69"/>
        <v/>
      </c>
    </row>
    <row r="1927" spans="79:80" ht="13.8">
      <c r="CA1927" s="95" t="str">
        <f t="shared" si="68"/>
        <v/>
      </c>
      <c r="CB1927" s="95" t="str">
        <f t="shared" si="69"/>
        <v/>
      </c>
    </row>
    <row r="1928" spans="79:80" ht="13.8">
      <c r="CA1928" s="95" t="str">
        <f t="shared" si="68"/>
        <v/>
      </c>
      <c r="CB1928" s="95" t="str">
        <f t="shared" si="69"/>
        <v/>
      </c>
    </row>
    <row r="1929" spans="79:80" ht="13.8">
      <c r="CA1929" s="95" t="str">
        <f t="shared" si="68"/>
        <v/>
      </c>
      <c r="CB1929" s="95" t="str">
        <f t="shared" si="69"/>
        <v/>
      </c>
    </row>
    <row r="1930" spans="79:80" ht="13.8">
      <c r="CA1930" s="95" t="str">
        <f t="shared" si="68"/>
        <v/>
      </c>
      <c r="CB1930" s="95" t="str">
        <f t="shared" si="69"/>
        <v/>
      </c>
    </row>
    <row r="1931" spans="79:80" ht="13.8">
      <c r="CA1931" s="95" t="str">
        <f t="shared" si="68"/>
        <v/>
      </c>
      <c r="CB1931" s="95" t="str">
        <f t="shared" si="69"/>
        <v/>
      </c>
    </row>
    <row r="1932" spans="79:80" ht="13.8">
      <c r="CA1932" s="95" t="str">
        <f t="shared" si="68"/>
        <v/>
      </c>
      <c r="CB1932" s="95" t="str">
        <f t="shared" si="69"/>
        <v/>
      </c>
    </row>
    <row r="1933" spans="79:80" ht="13.8">
      <c r="CA1933" s="95" t="str">
        <f t="shared" si="68"/>
        <v/>
      </c>
      <c r="CB1933" s="95" t="str">
        <f t="shared" si="69"/>
        <v/>
      </c>
    </row>
    <row r="1934" spans="79:80" ht="13.8">
      <c r="CA1934" s="95" t="str">
        <f t="shared" si="68"/>
        <v/>
      </c>
      <c r="CB1934" s="95" t="str">
        <f t="shared" si="69"/>
        <v/>
      </c>
    </row>
    <row r="1935" spans="79:80" ht="13.8">
      <c r="CA1935" s="95" t="str">
        <f t="shared" si="68"/>
        <v/>
      </c>
      <c r="CB1935" s="95" t="str">
        <f t="shared" si="69"/>
        <v/>
      </c>
    </row>
    <row r="1936" spans="79:80" ht="13.8">
      <c r="CA1936" s="95" t="str">
        <f t="shared" si="68"/>
        <v/>
      </c>
      <c r="CB1936" s="95" t="str">
        <f t="shared" si="69"/>
        <v/>
      </c>
    </row>
    <row r="1937" spans="79:80" ht="13.8">
      <c r="CA1937" s="95" t="str">
        <f t="shared" si="68"/>
        <v/>
      </c>
      <c r="CB1937" s="95" t="str">
        <f t="shared" si="69"/>
        <v/>
      </c>
    </row>
    <row r="1938" spans="79:80" ht="13.8">
      <c r="CA1938" s="95" t="str">
        <f t="shared" si="68"/>
        <v/>
      </c>
      <c r="CB1938" s="95" t="str">
        <f t="shared" si="69"/>
        <v/>
      </c>
    </row>
    <row r="1939" spans="79:80" ht="13.8">
      <c r="CA1939" s="95" t="str">
        <f t="shared" si="68"/>
        <v/>
      </c>
      <c r="CB1939" s="95" t="str">
        <f t="shared" si="69"/>
        <v/>
      </c>
    </row>
    <row r="1940" spans="79:80" ht="13.8">
      <c r="CA1940" s="95" t="str">
        <f t="shared" si="68"/>
        <v/>
      </c>
      <c r="CB1940" s="95" t="str">
        <f t="shared" si="69"/>
        <v/>
      </c>
    </row>
    <row r="1941" spans="79:80" ht="13.8">
      <c r="CA1941" s="95" t="str">
        <f t="shared" si="68"/>
        <v/>
      </c>
      <c r="CB1941" s="95" t="str">
        <f t="shared" si="69"/>
        <v/>
      </c>
    </row>
    <row r="1942" spans="79:80" ht="13.8">
      <c r="CA1942" s="95" t="str">
        <f t="shared" si="68"/>
        <v/>
      </c>
      <c r="CB1942" s="95" t="str">
        <f t="shared" si="69"/>
        <v/>
      </c>
    </row>
    <row r="1943" spans="79:80" ht="13.8">
      <c r="CA1943" s="95" t="str">
        <f t="shared" si="68"/>
        <v/>
      </c>
      <c r="CB1943" s="95" t="str">
        <f t="shared" si="69"/>
        <v/>
      </c>
    </row>
    <row r="1944" spans="79:80" ht="13.8">
      <c r="CA1944" s="95" t="str">
        <f t="shared" si="68"/>
        <v/>
      </c>
      <c r="CB1944" s="95" t="str">
        <f t="shared" si="69"/>
        <v/>
      </c>
    </row>
    <row r="1945" spans="79:80" ht="13.8">
      <c r="CA1945" s="95" t="str">
        <f t="shared" si="68"/>
        <v/>
      </c>
      <c r="CB1945" s="95" t="str">
        <f t="shared" si="69"/>
        <v/>
      </c>
    </row>
    <row r="1946" spans="79:80" ht="13.8">
      <c r="CA1946" s="95" t="str">
        <f t="shared" si="68"/>
        <v/>
      </c>
      <c r="CB1946" s="95" t="str">
        <f t="shared" si="69"/>
        <v/>
      </c>
    </row>
    <row r="1947" spans="79:80" ht="13.8">
      <c r="CA1947" s="95" t="str">
        <f t="shared" si="68"/>
        <v/>
      </c>
      <c r="CB1947" s="95" t="str">
        <f t="shared" si="69"/>
        <v/>
      </c>
    </row>
    <row r="1948" spans="79:80" ht="13.8">
      <c r="CA1948" s="95" t="str">
        <f t="shared" si="68"/>
        <v/>
      </c>
      <c r="CB1948" s="95" t="str">
        <f t="shared" si="69"/>
        <v/>
      </c>
    </row>
    <row r="1949" spans="79:80" ht="13.8">
      <c r="CA1949" s="95" t="str">
        <f t="shared" si="68"/>
        <v/>
      </c>
      <c r="CB1949" s="95" t="str">
        <f t="shared" si="69"/>
        <v/>
      </c>
    </row>
    <row r="1950" spans="79:80" ht="13.8">
      <c r="CA1950" s="95" t="str">
        <f t="shared" si="68"/>
        <v/>
      </c>
      <c r="CB1950" s="95" t="str">
        <f t="shared" si="69"/>
        <v/>
      </c>
    </row>
    <row r="1951" spans="79:80" ht="13.8">
      <c r="CA1951" s="95" t="str">
        <f t="shared" si="68"/>
        <v/>
      </c>
      <c r="CB1951" s="95" t="str">
        <f t="shared" si="69"/>
        <v/>
      </c>
    </row>
    <row r="1952" spans="79:80" ht="13.8">
      <c r="CA1952" s="95" t="str">
        <f t="shared" si="68"/>
        <v/>
      </c>
      <c r="CB1952" s="95" t="str">
        <f t="shared" si="69"/>
        <v/>
      </c>
    </row>
    <row r="1953" spans="79:80" ht="13.8">
      <c r="CA1953" s="95" t="str">
        <f t="shared" si="68"/>
        <v/>
      </c>
      <c r="CB1953" s="95" t="str">
        <f t="shared" si="69"/>
        <v/>
      </c>
    </row>
    <row r="1954" spans="79:80" ht="13.8">
      <c r="CA1954" s="95" t="str">
        <f t="shared" si="68"/>
        <v/>
      </c>
      <c r="CB1954" s="95" t="str">
        <f t="shared" si="69"/>
        <v/>
      </c>
    </row>
    <row r="1955" spans="79:80" ht="13.8">
      <c r="CA1955" s="95" t="str">
        <f t="shared" si="68"/>
        <v/>
      </c>
      <c r="CB1955" s="95" t="str">
        <f t="shared" si="69"/>
        <v/>
      </c>
    </row>
    <row r="1956" spans="79:80" ht="13.8">
      <c r="CA1956" s="95" t="str">
        <f t="shared" si="68"/>
        <v/>
      </c>
      <c r="CB1956" s="95" t="str">
        <f t="shared" si="69"/>
        <v/>
      </c>
    </row>
    <row r="1957" spans="79:80" ht="13.8">
      <c r="CA1957" s="95" t="str">
        <f t="shared" si="68"/>
        <v/>
      </c>
      <c r="CB1957" s="95" t="str">
        <f t="shared" si="69"/>
        <v/>
      </c>
    </row>
    <row r="1958" spans="79:80" ht="13.8">
      <c r="CA1958" s="95" t="str">
        <f t="shared" si="68"/>
        <v/>
      </c>
      <c r="CB1958" s="95" t="str">
        <f t="shared" si="69"/>
        <v/>
      </c>
    </row>
    <row r="1959" spans="79:80" ht="13.8">
      <c r="CA1959" s="95" t="str">
        <f t="shared" si="68"/>
        <v/>
      </c>
      <c r="CB1959" s="95" t="str">
        <f t="shared" si="69"/>
        <v/>
      </c>
    </row>
    <row r="1960" spans="79:80" ht="13.8">
      <c r="CA1960" s="95" t="str">
        <f t="shared" si="68"/>
        <v/>
      </c>
      <c r="CB1960" s="95" t="str">
        <f t="shared" si="69"/>
        <v/>
      </c>
    </row>
    <row r="1961" spans="79:80" ht="13.8">
      <c r="CA1961" s="95" t="str">
        <f t="shared" si="68"/>
        <v/>
      </c>
      <c r="CB1961" s="95" t="str">
        <f t="shared" si="69"/>
        <v/>
      </c>
    </row>
    <row r="1962" spans="79:80" ht="13.8">
      <c r="CA1962" s="95" t="str">
        <f t="shared" si="68"/>
        <v/>
      </c>
      <c r="CB1962" s="95" t="str">
        <f t="shared" si="69"/>
        <v/>
      </c>
    </row>
    <row r="1963" spans="79:80" ht="13.8">
      <c r="CA1963" s="95" t="str">
        <f t="shared" ref="CA1963:CA2001" si="70">IF(AZ963="","",AZ963)</f>
        <v/>
      </c>
      <c r="CB1963" s="95" t="str">
        <f t="shared" ref="CB1963:CB2001" si="71">IF(BF963="","",BF963)</f>
        <v/>
      </c>
    </row>
    <row r="1964" spans="79:80" ht="13.8">
      <c r="CA1964" s="95" t="str">
        <f t="shared" si="70"/>
        <v/>
      </c>
      <c r="CB1964" s="95" t="str">
        <f t="shared" si="71"/>
        <v/>
      </c>
    </row>
    <row r="1965" spans="79:80" ht="13.8">
      <c r="CA1965" s="95" t="str">
        <f t="shared" si="70"/>
        <v/>
      </c>
      <c r="CB1965" s="95" t="str">
        <f t="shared" si="71"/>
        <v/>
      </c>
    </row>
    <row r="1966" spans="79:80" ht="13.8">
      <c r="CA1966" s="95" t="str">
        <f t="shared" si="70"/>
        <v/>
      </c>
      <c r="CB1966" s="95" t="str">
        <f t="shared" si="71"/>
        <v/>
      </c>
    </row>
    <row r="1967" spans="79:80" ht="13.8">
      <c r="CA1967" s="95" t="str">
        <f t="shared" si="70"/>
        <v/>
      </c>
      <c r="CB1967" s="95" t="str">
        <f t="shared" si="71"/>
        <v/>
      </c>
    </row>
    <row r="1968" spans="79:80" ht="13.8">
      <c r="CA1968" s="95" t="str">
        <f t="shared" si="70"/>
        <v/>
      </c>
      <c r="CB1968" s="95" t="str">
        <f t="shared" si="71"/>
        <v/>
      </c>
    </row>
    <row r="1969" spans="79:80" ht="13.8">
      <c r="CA1969" s="95" t="str">
        <f t="shared" si="70"/>
        <v/>
      </c>
      <c r="CB1969" s="95" t="str">
        <f t="shared" si="71"/>
        <v/>
      </c>
    </row>
    <row r="1970" spans="79:80" ht="13.8">
      <c r="CA1970" s="95" t="str">
        <f t="shared" si="70"/>
        <v/>
      </c>
      <c r="CB1970" s="95" t="str">
        <f t="shared" si="71"/>
        <v/>
      </c>
    </row>
    <row r="1971" spans="79:80" ht="13.8">
      <c r="CA1971" s="95" t="str">
        <f t="shared" si="70"/>
        <v/>
      </c>
      <c r="CB1971" s="95" t="str">
        <f t="shared" si="71"/>
        <v/>
      </c>
    </row>
    <row r="1972" spans="79:80" ht="13.8">
      <c r="CA1972" s="95" t="str">
        <f t="shared" si="70"/>
        <v/>
      </c>
      <c r="CB1972" s="95" t="str">
        <f t="shared" si="71"/>
        <v/>
      </c>
    </row>
    <row r="1973" spans="79:80" ht="13.8">
      <c r="CA1973" s="95" t="str">
        <f t="shared" si="70"/>
        <v/>
      </c>
      <c r="CB1973" s="95" t="str">
        <f t="shared" si="71"/>
        <v/>
      </c>
    </row>
    <row r="1974" spans="79:80" ht="13.8">
      <c r="CA1974" s="95" t="str">
        <f t="shared" si="70"/>
        <v/>
      </c>
      <c r="CB1974" s="95" t="str">
        <f t="shared" si="71"/>
        <v/>
      </c>
    </row>
    <row r="1975" spans="79:80" ht="13.8">
      <c r="CA1975" s="95" t="str">
        <f t="shared" si="70"/>
        <v/>
      </c>
      <c r="CB1975" s="95" t="str">
        <f t="shared" si="71"/>
        <v/>
      </c>
    </row>
    <row r="1976" spans="79:80" ht="13.8">
      <c r="CA1976" s="95" t="str">
        <f t="shared" si="70"/>
        <v/>
      </c>
      <c r="CB1976" s="95" t="str">
        <f t="shared" si="71"/>
        <v/>
      </c>
    </row>
    <row r="1977" spans="79:80" ht="13.8">
      <c r="CA1977" s="95" t="str">
        <f t="shared" si="70"/>
        <v/>
      </c>
      <c r="CB1977" s="95" t="str">
        <f t="shared" si="71"/>
        <v/>
      </c>
    </row>
    <row r="1978" spans="79:80" ht="13.8">
      <c r="CA1978" s="95" t="str">
        <f t="shared" si="70"/>
        <v/>
      </c>
      <c r="CB1978" s="95" t="str">
        <f t="shared" si="71"/>
        <v/>
      </c>
    </row>
    <row r="1979" spans="79:80" ht="13.8">
      <c r="CA1979" s="95" t="str">
        <f t="shared" si="70"/>
        <v/>
      </c>
      <c r="CB1979" s="95" t="str">
        <f t="shared" si="71"/>
        <v/>
      </c>
    </row>
    <row r="1980" spans="79:80" ht="13.8">
      <c r="CA1980" s="95" t="str">
        <f t="shared" si="70"/>
        <v/>
      </c>
      <c r="CB1980" s="95" t="str">
        <f t="shared" si="71"/>
        <v/>
      </c>
    </row>
    <row r="1981" spans="79:80" ht="13.8">
      <c r="CA1981" s="95" t="str">
        <f t="shared" si="70"/>
        <v/>
      </c>
      <c r="CB1981" s="95" t="str">
        <f t="shared" si="71"/>
        <v/>
      </c>
    </row>
    <row r="1982" spans="79:80" ht="13.8">
      <c r="CA1982" s="95" t="str">
        <f t="shared" si="70"/>
        <v/>
      </c>
      <c r="CB1982" s="95" t="str">
        <f t="shared" si="71"/>
        <v/>
      </c>
    </row>
    <row r="1983" spans="79:80" ht="13.8">
      <c r="CA1983" s="95" t="str">
        <f t="shared" si="70"/>
        <v/>
      </c>
      <c r="CB1983" s="95" t="str">
        <f t="shared" si="71"/>
        <v/>
      </c>
    </row>
    <row r="1984" spans="79:80" ht="13.8">
      <c r="CA1984" s="95" t="str">
        <f t="shared" si="70"/>
        <v/>
      </c>
      <c r="CB1984" s="95" t="str">
        <f t="shared" si="71"/>
        <v/>
      </c>
    </row>
    <row r="1985" spans="79:80" ht="13.8">
      <c r="CA1985" s="95" t="str">
        <f t="shared" si="70"/>
        <v/>
      </c>
      <c r="CB1985" s="95" t="str">
        <f t="shared" si="71"/>
        <v/>
      </c>
    </row>
    <row r="1986" spans="79:80" ht="13.8">
      <c r="CA1986" s="95" t="str">
        <f t="shared" si="70"/>
        <v/>
      </c>
      <c r="CB1986" s="95" t="str">
        <f t="shared" si="71"/>
        <v/>
      </c>
    </row>
    <row r="1987" spans="79:80" ht="13.8">
      <c r="CA1987" s="95" t="str">
        <f t="shared" si="70"/>
        <v/>
      </c>
      <c r="CB1987" s="95" t="str">
        <f t="shared" si="71"/>
        <v/>
      </c>
    </row>
    <row r="1988" spans="79:80" ht="13.8">
      <c r="CA1988" s="95" t="str">
        <f t="shared" si="70"/>
        <v/>
      </c>
      <c r="CB1988" s="95" t="str">
        <f t="shared" si="71"/>
        <v/>
      </c>
    </row>
    <row r="1989" spans="79:80" ht="13.8">
      <c r="CA1989" s="95" t="str">
        <f t="shared" si="70"/>
        <v/>
      </c>
      <c r="CB1989" s="95" t="str">
        <f t="shared" si="71"/>
        <v/>
      </c>
    </row>
    <row r="1990" spans="79:80" ht="13.8">
      <c r="CA1990" s="95" t="str">
        <f t="shared" si="70"/>
        <v/>
      </c>
      <c r="CB1990" s="95" t="str">
        <f t="shared" si="71"/>
        <v/>
      </c>
    </row>
    <row r="1991" spans="79:80" ht="13.8">
      <c r="CA1991" s="95" t="str">
        <f t="shared" si="70"/>
        <v/>
      </c>
      <c r="CB1991" s="95" t="str">
        <f t="shared" si="71"/>
        <v/>
      </c>
    </row>
    <row r="1992" spans="79:80" ht="13.8">
      <c r="CA1992" s="95" t="str">
        <f t="shared" si="70"/>
        <v/>
      </c>
      <c r="CB1992" s="95" t="str">
        <f t="shared" si="71"/>
        <v/>
      </c>
    </row>
    <row r="1993" spans="79:80" ht="13.8">
      <c r="CA1993" s="95" t="str">
        <f t="shared" si="70"/>
        <v/>
      </c>
      <c r="CB1993" s="95" t="str">
        <f t="shared" si="71"/>
        <v/>
      </c>
    </row>
    <row r="1994" spans="79:80" ht="13.8">
      <c r="CA1994" s="95" t="str">
        <f t="shared" si="70"/>
        <v/>
      </c>
      <c r="CB1994" s="95" t="str">
        <f t="shared" si="71"/>
        <v/>
      </c>
    </row>
    <row r="1995" spans="79:80" ht="13.8">
      <c r="CA1995" s="95" t="str">
        <f t="shared" si="70"/>
        <v/>
      </c>
      <c r="CB1995" s="95" t="str">
        <f t="shared" si="71"/>
        <v/>
      </c>
    </row>
    <row r="1996" spans="79:80" ht="13.8">
      <c r="CA1996" s="95" t="str">
        <f t="shared" si="70"/>
        <v/>
      </c>
      <c r="CB1996" s="95" t="str">
        <f t="shared" si="71"/>
        <v/>
      </c>
    </row>
    <row r="1997" spans="79:80" ht="13.8">
      <c r="CA1997" s="95" t="str">
        <f t="shared" si="70"/>
        <v/>
      </c>
      <c r="CB1997" s="95" t="str">
        <f t="shared" si="71"/>
        <v/>
      </c>
    </row>
    <row r="1998" spans="79:80" ht="13.8">
      <c r="CA1998" s="95" t="str">
        <f t="shared" si="70"/>
        <v/>
      </c>
      <c r="CB1998" s="95" t="str">
        <f t="shared" si="71"/>
        <v/>
      </c>
    </row>
    <row r="1999" spans="79:80" ht="13.8">
      <c r="CA1999" s="95" t="str">
        <f t="shared" si="70"/>
        <v/>
      </c>
      <c r="CB1999" s="95" t="str">
        <f t="shared" si="71"/>
        <v/>
      </c>
    </row>
    <row r="2000" spans="79:80" ht="13.8">
      <c r="CA2000" s="95" t="str">
        <f t="shared" si="70"/>
        <v/>
      </c>
      <c r="CB2000" s="95" t="str">
        <f t="shared" si="71"/>
        <v/>
      </c>
    </row>
    <row r="2001" spans="79:80" ht="13.8">
      <c r="CA2001" s="95" t="str">
        <f t="shared" si="70"/>
        <v/>
      </c>
      <c r="CB2001" s="95" t="str">
        <f t="shared" si="71"/>
        <v/>
      </c>
    </row>
  </sheetData>
  <sheetProtection sheet="1" objects="1" scenarios="1" selectLockedCells="1"/>
  <mergeCells count="1">
    <mergeCell ref="BZ1:C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1</vt:i4>
      </vt:variant>
    </vt:vector>
  </HeadingPairs>
  <TitlesOfParts>
    <vt:vector size="35" baseType="lpstr">
      <vt:lpstr>CUADRO GENERADO</vt:lpstr>
      <vt:lpstr>SALDOS</vt:lpstr>
      <vt:lpstr>BASE DATOS CONDUCTORES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'CUADRO GENERADO'!Área_de_impresión</vt:lpstr>
    </vt:vector>
  </TitlesOfParts>
  <Company>The houze!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rbravo</cp:lastModifiedBy>
  <cp:lastPrinted>2023-05-31T13:53:12Z</cp:lastPrinted>
  <dcterms:created xsi:type="dcterms:W3CDTF">2022-03-29T13:35:23Z</dcterms:created>
  <dcterms:modified xsi:type="dcterms:W3CDTF">2023-06-01T16:22:32Z</dcterms:modified>
</cp:coreProperties>
</file>